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0608ff55162e121/Documenti/Dati Stazione Meteo/2024/Gennaio/"/>
    </mc:Choice>
  </mc:AlternateContent>
  <xr:revisionPtr revIDLastSave="0" documentId="8_{F1E725EB-A710-4C41-8631-7A6A602CADCC}" xr6:coauthVersionLast="47" xr6:coauthVersionMax="47" xr10:uidLastSave="{00000000-0000-0000-0000-000000000000}"/>
  <bookViews>
    <workbookView xWindow="-120" yWindow="-120" windowWidth="29040" windowHeight="15720" firstSheet="4" activeTab="12" xr2:uid="{646F86B0-12A2-44AB-A5B8-111627BD7026}"/>
  </bookViews>
  <sheets>
    <sheet name="21.01.2024" sheetId="2" r:id="rId1"/>
    <sheet name="22.01.2024" sheetId="3" r:id="rId2"/>
    <sheet name="23.01.2024" sheetId="4" r:id="rId3"/>
    <sheet name="24.01.2024" sheetId="5" r:id="rId4"/>
    <sheet name="25.01.2024" sheetId="6" r:id="rId5"/>
    <sheet name="26.01.2024" sheetId="7" r:id="rId6"/>
    <sheet name="27.01.2024" sheetId="8" r:id="rId7"/>
    <sheet name="28.01.2024" sheetId="9" r:id="rId8"/>
    <sheet name="29.01.2024" sheetId="10" r:id="rId9"/>
    <sheet name="30.01.2024" sheetId="15" r:id="rId10"/>
    <sheet name="31.01.2024" sheetId="16" r:id="rId11"/>
    <sheet name="Riepilogo e Gafici" sheetId="11" r:id="rId12"/>
    <sheet name="Riepilogo Vento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1" l="1"/>
  <c r="C4" i="11"/>
  <c r="B27" i="11"/>
  <c r="B4" i="11"/>
  <c r="A4" i="11"/>
  <c r="E18" i="11"/>
  <c r="E20" i="11"/>
  <c r="E21" i="11"/>
  <c r="E22" i="11"/>
  <c r="E23" i="11"/>
  <c r="E24" i="11"/>
  <c r="E25" i="11"/>
  <c r="E26" i="11"/>
  <c r="E27" i="11"/>
  <c r="D27" i="11"/>
  <c r="C27" i="11"/>
  <c r="N3" i="16"/>
  <c r="N4" i="16"/>
  <c r="N5" i="16"/>
  <c r="N6" i="16"/>
  <c r="N7" i="16"/>
  <c r="N8" i="16"/>
  <c r="N9" i="16"/>
  <c r="N10" i="16"/>
  <c r="N11" i="16"/>
  <c r="N12" i="16"/>
  <c r="N13" i="16"/>
  <c r="N14" i="16"/>
  <c r="G293" i="16" s="1" a="1"/>
  <c r="G293" i="16" s="1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6" i="16"/>
  <c r="N147" i="16"/>
  <c r="N148" i="16"/>
  <c r="N149" i="16"/>
  <c r="N150" i="16"/>
  <c r="N151" i="16"/>
  <c r="N152" i="16"/>
  <c r="N153" i="16"/>
  <c r="N154" i="16"/>
  <c r="N155" i="16"/>
  <c r="N156" i="16"/>
  <c r="N157" i="16"/>
  <c r="N158" i="16"/>
  <c r="N159" i="16"/>
  <c r="N160" i="16"/>
  <c r="N161" i="16"/>
  <c r="N162" i="16"/>
  <c r="N163" i="16"/>
  <c r="N164" i="16"/>
  <c r="N165" i="16"/>
  <c r="N166" i="16"/>
  <c r="N167" i="16"/>
  <c r="N168" i="16"/>
  <c r="N169" i="16"/>
  <c r="N170" i="16"/>
  <c r="N171" i="16"/>
  <c r="N172" i="16"/>
  <c r="N173" i="16"/>
  <c r="N174" i="16"/>
  <c r="N175" i="16"/>
  <c r="N176" i="16"/>
  <c r="N177" i="16"/>
  <c r="N178" i="16"/>
  <c r="N179" i="16"/>
  <c r="N180" i="16"/>
  <c r="N181" i="16"/>
  <c r="N182" i="16"/>
  <c r="N183" i="16"/>
  <c r="N184" i="16"/>
  <c r="N185" i="16"/>
  <c r="N186" i="16"/>
  <c r="N187" i="16"/>
  <c r="N188" i="16"/>
  <c r="N189" i="16"/>
  <c r="N190" i="16"/>
  <c r="N191" i="16"/>
  <c r="N192" i="16"/>
  <c r="N193" i="16"/>
  <c r="N194" i="16"/>
  <c r="N195" i="16"/>
  <c r="N196" i="16"/>
  <c r="N197" i="16"/>
  <c r="N198" i="16"/>
  <c r="N199" i="16"/>
  <c r="N200" i="16"/>
  <c r="N201" i="16"/>
  <c r="N202" i="16"/>
  <c r="N203" i="16"/>
  <c r="N204" i="16"/>
  <c r="N205" i="16"/>
  <c r="N206" i="16"/>
  <c r="N207" i="16"/>
  <c r="N208" i="16"/>
  <c r="N209" i="16"/>
  <c r="N210" i="16"/>
  <c r="N211" i="16"/>
  <c r="N212" i="16"/>
  <c r="N213" i="16"/>
  <c r="N214" i="16"/>
  <c r="N215" i="16"/>
  <c r="N216" i="16"/>
  <c r="N217" i="16"/>
  <c r="N218" i="16"/>
  <c r="N219" i="16"/>
  <c r="N220" i="16"/>
  <c r="N221" i="16"/>
  <c r="N222" i="16"/>
  <c r="N223" i="16"/>
  <c r="N224" i="16"/>
  <c r="N225" i="16"/>
  <c r="N226" i="16"/>
  <c r="N227" i="16"/>
  <c r="N228" i="16"/>
  <c r="N229" i="16"/>
  <c r="N230" i="16"/>
  <c r="N231" i="16"/>
  <c r="N232" i="16"/>
  <c r="N233" i="16"/>
  <c r="N234" i="16"/>
  <c r="N235" i="16"/>
  <c r="N236" i="16"/>
  <c r="N237" i="16"/>
  <c r="N238" i="16"/>
  <c r="N239" i="16"/>
  <c r="N240" i="16"/>
  <c r="N241" i="16"/>
  <c r="N242" i="16"/>
  <c r="N243" i="16"/>
  <c r="N244" i="16"/>
  <c r="N245" i="16"/>
  <c r="N246" i="16"/>
  <c r="N247" i="16"/>
  <c r="N248" i="16"/>
  <c r="N249" i="16"/>
  <c r="N250" i="16"/>
  <c r="N251" i="16"/>
  <c r="N252" i="16"/>
  <c r="N253" i="16"/>
  <c r="N254" i="16"/>
  <c r="N255" i="16"/>
  <c r="N256" i="16"/>
  <c r="N257" i="16"/>
  <c r="N258" i="16"/>
  <c r="N259" i="16"/>
  <c r="N260" i="16"/>
  <c r="N261" i="16"/>
  <c r="N262" i="16"/>
  <c r="N263" i="16"/>
  <c r="N264" i="16"/>
  <c r="N265" i="16"/>
  <c r="N266" i="16"/>
  <c r="N267" i="16"/>
  <c r="N268" i="16"/>
  <c r="N269" i="16"/>
  <c r="N270" i="16"/>
  <c r="N271" i="16"/>
  <c r="N272" i="16"/>
  <c r="N273" i="16"/>
  <c r="N274" i="16"/>
  <c r="N275" i="16"/>
  <c r="N276" i="16"/>
  <c r="N277" i="16"/>
  <c r="N278" i="16"/>
  <c r="N279" i="16"/>
  <c r="N280" i="16"/>
  <c r="N281" i="16"/>
  <c r="N282" i="16"/>
  <c r="N283" i="16"/>
  <c r="N284" i="16"/>
  <c r="N285" i="16"/>
  <c r="N286" i="16"/>
  <c r="N287" i="16"/>
  <c r="N288" i="16"/>
  <c r="N289" i="16"/>
  <c r="N2" i="16"/>
  <c r="K3" i="16"/>
  <c r="L3" i="16"/>
  <c r="K4" i="16"/>
  <c r="L4" i="16"/>
  <c r="K5" i="16"/>
  <c r="L5" i="16"/>
  <c r="K6" i="16"/>
  <c r="L6" i="16"/>
  <c r="K7" i="16"/>
  <c r="L7" i="16"/>
  <c r="K8" i="16"/>
  <c r="L8" i="16"/>
  <c r="F296" i="16" s="1"/>
  <c r="K9" i="16"/>
  <c r="L9" i="16"/>
  <c r="K10" i="16"/>
  <c r="L10" i="16"/>
  <c r="K11" i="16"/>
  <c r="L11" i="16"/>
  <c r="K12" i="16"/>
  <c r="L12" i="16"/>
  <c r="K13" i="16"/>
  <c r="L13" i="16"/>
  <c r="K14" i="16"/>
  <c r="L14" i="16"/>
  <c r="K15" i="16"/>
  <c r="L15" i="16"/>
  <c r="K16" i="16"/>
  <c r="L16" i="16"/>
  <c r="K17" i="16"/>
  <c r="L17" i="16"/>
  <c r="K18" i="16"/>
  <c r="L18" i="16"/>
  <c r="K19" i="16"/>
  <c r="L19" i="16"/>
  <c r="K20" i="16"/>
  <c r="L20" i="16"/>
  <c r="K21" i="16"/>
  <c r="L21" i="16"/>
  <c r="K22" i="16"/>
  <c r="L22" i="16"/>
  <c r="K23" i="16"/>
  <c r="L23" i="16"/>
  <c r="K24" i="16"/>
  <c r="L24" i="16"/>
  <c r="K25" i="16"/>
  <c r="L25" i="16"/>
  <c r="K26" i="16"/>
  <c r="L26" i="16"/>
  <c r="K27" i="16"/>
  <c r="L27" i="16"/>
  <c r="K28" i="16"/>
  <c r="L28" i="16"/>
  <c r="K29" i="16"/>
  <c r="L29" i="16"/>
  <c r="K30" i="16"/>
  <c r="L30" i="16"/>
  <c r="K31" i="16"/>
  <c r="L31" i="16"/>
  <c r="K32" i="16"/>
  <c r="L32" i="16"/>
  <c r="K33" i="16"/>
  <c r="L33" i="16"/>
  <c r="K34" i="16"/>
  <c r="L34" i="16"/>
  <c r="K35" i="16"/>
  <c r="L35" i="16"/>
  <c r="K36" i="16"/>
  <c r="L36" i="16"/>
  <c r="K37" i="16"/>
  <c r="L37" i="16"/>
  <c r="K38" i="16"/>
  <c r="L38" i="16"/>
  <c r="K39" i="16"/>
  <c r="L39" i="16"/>
  <c r="K40" i="16"/>
  <c r="L40" i="16"/>
  <c r="K41" i="16"/>
  <c r="L41" i="16"/>
  <c r="K42" i="16"/>
  <c r="L42" i="16"/>
  <c r="K43" i="16"/>
  <c r="L43" i="16"/>
  <c r="K44" i="16"/>
  <c r="L44" i="16"/>
  <c r="K45" i="16"/>
  <c r="L45" i="16"/>
  <c r="K46" i="16"/>
  <c r="L46" i="16"/>
  <c r="K47" i="16"/>
  <c r="L47" i="16"/>
  <c r="K48" i="16"/>
  <c r="L48" i="16"/>
  <c r="K49" i="16"/>
  <c r="L49" i="16"/>
  <c r="K50" i="16"/>
  <c r="L50" i="16"/>
  <c r="K51" i="16"/>
  <c r="L51" i="16"/>
  <c r="K52" i="16"/>
  <c r="L52" i="16"/>
  <c r="K53" i="16"/>
  <c r="L53" i="16"/>
  <c r="K54" i="16"/>
  <c r="L54" i="16"/>
  <c r="K55" i="16"/>
  <c r="L55" i="16"/>
  <c r="K56" i="16"/>
  <c r="L56" i="16"/>
  <c r="K57" i="16"/>
  <c r="L57" i="16"/>
  <c r="K58" i="16"/>
  <c r="L58" i="16"/>
  <c r="K59" i="16"/>
  <c r="L59" i="16"/>
  <c r="K60" i="16"/>
  <c r="L60" i="16"/>
  <c r="K61" i="16"/>
  <c r="L61" i="16"/>
  <c r="K62" i="16"/>
  <c r="L62" i="16"/>
  <c r="K63" i="16"/>
  <c r="L63" i="16"/>
  <c r="K64" i="16"/>
  <c r="L64" i="16"/>
  <c r="K65" i="16"/>
  <c r="L65" i="16"/>
  <c r="K66" i="16"/>
  <c r="L66" i="16"/>
  <c r="K67" i="16"/>
  <c r="L67" i="16"/>
  <c r="K68" i="16"/>
  <c r="L68" i="16"/>
  <c r="K69" i="16"/>
  <c r="L69" i="16"/>
  <c r="K70" i="16"/>
  <c r="L70" i="16"/>
  <c r="K71" i="16"/>
  <c r="L71" i="16"/>
  <c r="K72" i="16"/>
  <c r="L72" i="16"/>
  <c r="K73" i="16"/>
  <c r="L73" i="16"/>
  <c r="K74" i="16"/>
  <c r="L74" i="16"/>
  <c r="K75" i="16"/>
  <c r="L75" i="16"/>
  <c r="K76" i="16"/>
  <c r="L76" i="16"/>
  <c r="K77" i="16"/>
  <c r="L77" i="16"/>
  <c r="K78" i="16"/>
  <c r="L78" i="16"/>
  <c r="K79" i="16"/>
  <c r="L79" i="16"/>
  <c r="K80" i="16"/>
  <c r="L80" i="16"/>
  <c r="K81" i="16"/>
  <c r="L81" i="16"/>
  <c r="K82" i="16"/>
  <c r="L82" i="16"/>
  <c r="K83" i="16"/>
  <c r="L83" i="16"/>
  <c r="K84" i="16"/>
  <c r="L84" i="16"/>
  <c r="K85" i="16"/>
  <c r="L85" i="16"/>
  <c r="K86" i="16"/>
  <c r="L86" i="16"/>
  <c r="K87" i="16"/>
  <c r="L87" i="16"/>
  <c r="K88" i="16"/>
  <c r="L88" i="16"/>
  <c r="K89" i="16"/>
  <c r="L89" i="16"/>
  <c r="K90" i="16"/>
  <c r="L90" i="16"/>
  <c r="K91" i="16"/>
  <c r="L91" i="16"/>
  <c r="K92" i="16"/>
  <c r="L92" i="16"/>
  <c r="K93" i="16"/>
  <c r="L93" i="16"/>
  <c r="K94" i="16"/>
  <c r="L94" i="16"/>
  <c r="K95" i="16"/>
  <c r="L95" i="16"/>
  <c r="K96" i="16"/>
  <c r="L96" i="16"/>
  <c r="K97" i="16"/>
  <c r="L97" i="16"/>
  <c r="K98" i="16"/>
  <c r="L98" i="16"/>
  <c r="K99" i="16"/>
  <c r="L99" i="16"/>
  <c r="K100" i="16"/>
  <c r="L100" i="16"/>
  <c r="K101" i="16"/>
  <c r="L101" i="16"/>
  <c r="K102" i="16"/>
  <c r="L102" i="16"/>
  <c r="K103" i="16"/>
  <c r="L103" i="16"/>
  <c r="K104" i="16"/>
  <c r="L104" i="16"/>
  <c r="K105" i="16"/>
  <c r="L105" i="16"/>
  <c r="K106" i="16"/>
  <c r="L106" i="16"/>
  <c r="K107" i="16"/>
  <c r="L107" i="16"/>
  <c r="K108" i="16"/>
  <c r="L108" i="16"/>
  <c r="K109" i="16"/>
  <c r="L109" i="16"/>
  <c r="K110" i="16"/>
  <c r="L110" i="16"/>
  <c r="K111" i="16"/>
  <c r="L111" i="16"/>
  <c r="K112" i="16"/>
  <c r="L112" i="16"/>
  <c r="K113" i="16"/>
  <c r="L113" i="16"/>
  <c r="K114" i="16"/>
  <c r="L114" i="16"/>
  <c r="K115" i="16"/>
  <c r="L115" i="16"/>
  <c r="K116" i="16"/>
  <c r="L116" i="16"/>
  <c r="K117" i="16"/>
  <c r="L117" i="16"/>
  <c r="K118" i="16"/>
  <c r="L118" i="16"/>
  <c r="K119" i="16"/>
  <c r="L119" i="16"/>
  <c r="K120" i="16"/>
  <c r="L120" i="16"/>
  <c r="K121" i="16"/>
  <c r="L121" i="16"/>
  <c r="K122" i="16"/>
  <c r="L122" i="16"/>
  <c r="K123" i="16"/>
  <c r="L123" i="16"/>
  <c r="K124" i="16"/>
  <c r="L124" i="16"/>
  <c r="K125" i="16"/>
  <c r="L125" i="16"/>
  <c r="K126" i="16"/>
  <c r="L126" i="16"/>
  <c r="K127" i="16"/>
  <c r="L127" i="16"/>
  <c r="K128" i="16"/>
  <c r="L128" i="16"/>
  <c r="K129" i="16"/>
  <c r="L129" i="16"/>
  <c r="K130" i="16"/>
  <c r="L130" i="16"/>
  <c r="K131" i="16"/>
  <c r="L131" i="16"/>
  <c r="K132" i="16"/>
  <c r="L132" i="16"/>
  <c r="K133" i="16"/>
  <c r="L133" i="16"/>
  <c r="K134" i="16"/>
  <c r="L134" i="16"/>
  <c r="K135" i="16"/>
  <c r="L135" i="16"/>
  <c r="K136" i="16"/>
  <c r="L136" i="16"/>
  <c r="K137" i="16"/>
  <c r="L137" i="16"/>
  <c r="K138" i="16"/>
  <c r="L138" i="16"/>
  <c r="K139" i="16"/>
  <c r="L139" i="16"/>
  <c r="K140" i="16"/>
  <c r="L140" i="16"/>
  <c r="K141" i="16"/>
  <c r="L141" i="16"/>
  <c r="K142" i="16"/>
  <c r="L142" i="16"/>
  <c r="K143" i="16"/>
  <c r="L143" i="16"/>
  <c r="K144" i="16"/>
  <c r="L144" i="16"/>
  <c r="K145" i="16"/>
  <c r="L145" i="16"/>
  <c r="K146" i="16"/>
  <c r="L146" i="16"/>
  <c r="K147" i="16"/>
  <c r="L147" i="16"/>
  <c r="K148" i="16"/>
  <c r="L148" i="16"/>
  <c r="K149" i="16"/>
  <c r="L149" i="16"/>
  <c r="K150" i="16"/>
  <c r="L150" i="16"/>
  <c r="K151" i="16"/>
  <c r="L151" i="16"/>
  <c r="K152" i="16"/>
  <c r="L152" i="16"/>
  <c r="K153" i="16"/>
  <c r="L153" i="16"/>
  <c r="K154" i="16"/>
  <c r="L154" i="16"/>
  <c r="K155" i="16"/>
  <c r="L155" i="16"/>
  <c r="K156" i="16"/>
  <c r="L156" i="16"/>
  <c r="K157" i="16"/>
  <c r="L157" i="16"/>
  <c r="K158" i="16"/>
  <c r="L158" i="16"/>
  <c r="K159" i="16"/>
  <c r="L159" i="16"/>
  <c r="K160" i="16"/>
  <c r="L160" i="16"/>
  <c r="K161" i="16"/>
  <c r="L161" i="16"/>
  <c r="K162" i="16"/>
  <c r="L162" i="16"/>
  <c r="K163" i="16"/>
  <c r="L163" i="16"/>
  <c r="K164" i="16"/>
  <c r="L164" i="16"/>
  <c r="K165" i="16"/>
  <c r="L165" i="16"/>
  <c r="K166" i="16"/>
  <c r="L166" i="16"/>
  <c r="K167" i="16"/>
  <c r="L167" i="16"/>
  <c r="K168" i="16"/>
  <c r="L168" i="16"/>
  <c r="K169" i="16"/>
  <c r="L169" i="16"/>
  <c r="K170" i="16"/>
  <c r="L170" i="16"/>
  <c r="K171" i="16"/>
  <c r="L171" i="16"/>
  <c r="K172" i="16"/>
  <c r="L172" i="16"/>
  <c r="K173" i="16"/>
  <c r="L173" i="16"/>
  <c r="K174" i="16"/>
  <c r="L174" i="16"/>
  <c r="K175" i="16"/>
  <c r="L175" i="16"/>
  <c r="K176" i="16"/>
  <c r="L176" i="16"/>
  <c r="K177" i="16"/>
  <c r="L177" i="16"/>
  <c r="K178" i="16"/>
  <c r="L178" i="16"/>
  <c r="K179" i="16"/>
  <c r="L179" i="16"/>
  <c r="K180" i="16"/>
  <c r="L180" i="16"/>
  <c r="K181" i="16"/>
  <c r="L181" i="16"/>
  <c r="K182" i="16"/>
  <c r="L182" i="16"/>
  <c r="K183" i="16"/>
  <c r="L183" i="16"/>
  <c r="K184" i="16"/>
  <c r="L184" i="16"/>
  <c r="K185" i="16"/>
  <c r="L185" i="16"/>
  <c r="K186" i="16"/>
  <c r="L186" i="16"/>
  <c r="K187" i="16"/>
  <c r="L187" i="16"/>
  <c r="K188" i="16"/>
  <c r="L188" i="16"/>
  <c r="K189" i="16"/>
  <c r="L189" i="16"/>
  <c r="K190" i="16"/>
  <c r="L190" i="16"/>
  <c r="K191" i="16"/>
  <c r="L191" i="16"/>
  <c r="K192" i="16"/>
  <c r="L192" i="16"/>
  <c r="K193" i="16"/>
  <c r="L193" i="16"/>
  <c r="K194" i="16"/>
  <c r="L194" i="16"/>
  <c r="K195" i="16"/>
  <c r="L195" i="16"/>
  <c r="K196" i="16"/>
  <c r="L196" i="16"/>
  <c r="K197" i="16"/>
  <c r="L197" i="16"/>
  <c r="K198" i="16"/>
  <c r="L198" i="16"/>
  <c r="K199" i="16"/>
  <c r="L199" i="16"/>
  <c r="K200" i="16"/>
  <c r="L200" i="16"/>
  <c r="K201" i="16"/>
  <c r="L201" i="16"/>
  <c r="K202" i="16"/>
  <c r="L202" i="16"/>
  <c r="K203" i="16"/>
  <c r="L203" i="16"/>
  <c r="K204" i="16"/>
  <c r="L204" i="16"/>
  <c r="K205" i="16"/>
  <c r="L205" i="16"/>
  <c r="K206" i="16"/>
  <c r="L206" i="16"/>
  <c r="K207" i="16"/>
  <c r="L207" i="16"/>
  <c r="K208" i="16"/>
  <c r="L208" i="16"/>
  <c r="K209" i="16"/>
  <c r="L209" i="16"/>
  <c r="K210" i="16"/>
  <c r="L210" i="16"/>
  <c r="K211" i="16"/>
  <c r="L211" i="16"/>
  <c r="K212" i="16"/>
  <c r="L212" i="16"/>
  <c r="K213" i="16"/>
  <c r="L213" i="16"/>
  <c r="K214" i="16"/>
  <c r="L214" i="16"/>
  <c r="K215" i="16"/>
  <c r="L215" i="16"/>
  <c r="K216" i="16"/>
  <c r="L216" i="16"/>
  <c r="K217" i="16"/>
  <c r="L217" i="16"/>
  <c r="K218" i="16"/>
  <c r="L218" i="16"/>
  <c r="K219" i="16"/>
  <c r="L219" i="16"/>
  <c r="K220" i="16"/>
  <c r="L220" i="16"/>
  <c r="K221" i="16"/>
  <c r="L221" i="16"/>
  <c r="K222" i="16"/>
  <c r="L222" i="16"/>
  <c r="K223" i="16"/>
  <c r="L223" i="16"/>
  <c r="K224" i="16"/>
  <c r="L224" i="16"/>
  <c r="K225" i="16"/>
  <c r="L225" i="16"/>
  <c r="K226" i="16"/>
  <c r="L226" i="16"/>
  <c r="K227" i="16"/>
  <c r="L227" i="16"/>
  <c r="K228" i="16"/>
  <c r="L228" i="16"/>
  <c r="K229" i="16"/>
  <c r="L229" i="16"/>
  <c r="K230" i="16"/>
  <c r="L230" i="16"/>
  <c r="K231" i="16"/>
  <c r="L231" i="16"/>
  <c r="K232" i="16"/>
  <c r="L232" i="16"/>
  <c r="K233" i="16"/>
  <c r="L233" i="16"/>
  <c r="K234" i="16"/>
  <c r="L234" i="16"/>
  <c r="K235" i="16"/>
  <c r="L235" i="16"/>
  <c r="K236" i="16"/>
  <c r="L236" i="16"/>
  <c r="K237" i="16"/>
  <c r="L237" i="16"/>
  <c r="K238" i="16"/>
  <c r="L238" i="16"/>
  <c r="K239" i="16"/>
  <c r="L239" i="16"/>
  <c r="K240" i="16"/>
  <c r="L240" i="16"/>
  <c r="K241" i="16"/>
  <c r="L241" i="16"/>
  <c r="K242" i="16"/>
  <c r="L242" i="16"/>
  <c r="K243" i="16"/>
  <c r="L243" i="16"/>
  <c r="K244" i="16"/>
  <c r="L244" i="16"/>
  <c r="K245" i="16"/>
  <c r="L245" i="16"/>
  <c r="K246" i="16"/>
  <c r="L246" i="16"/>
  <c r="K247" i="16"/>
  <c r="L247" i="16"/>
  <c r="K248" i="16"/>
  <c r="L248" i="16"/>
  <c r="K249" i="16"/>
  <c r="L249" i="16"/>
  <c r="K250" i="16"/>
  <c r="L250" i="16"/>
  <c r="K251" i="16"/>
  <c r="L251" i="16"/>
  <c r="K252" i="16"/>
  <c r="L252" i="16"/>
  <c r="K253" i="16"/>
  <c r="L253" i="16"/>
  <c r="K254" i="16"/>
  <c r="L254" i="16"/>
  <c r="K255" i="16"/>
  <c r="L255" i="16"/>
  <c r="K256" i="16"/>
  <c r="L256" i="16"/>
  <c r="K257" i="16"/>
  <c r="L257" i="16"/>
  <c r="K258" i="16"/>
  <c r="L258" i="16"/>
  <c r="K259" i="16"/>
  <c r="L259" i="16"/>
  <c r="K260" i="16"/>
  <c r="L260" i="16"/>
  <c r="K261" i="16"/>
  <c r="L261" i="16"/>
  <c r="K262" i="16"/>
  <c r="L262" i="16"/>
  <c r="K263" i="16"/>
  <c r="L263" i="16"/>
  <c r="K264" i="16"/>
  <c r="L264" i="16"/>
  <c r="K265" i="16"/>
  <c r="L265" i="16"/>
  <c r="K266" i="16"/>
  <c r="L266" i="16"/>
  <c r="K267" i="16"/>
  <c r="L267" i="16"/>
  <c r="K268" i="16"/>
  <c r="L268" i="16"/>
  <c r="K269" i="16"/>
  <c r="L269" i="16"/>
  <c r="K270" i="16"/>
  <c r="L270" i="16"/>
  <c r="K271" i="16"/>
  <c r="L271" i="16"/>
  <c r="K272" i="16"/>
  <c r="L272" i="16"/>
  <c r="K273" i="16"/>
  <c r="L273" i="16"/>
  <c r="K274" i="16"/>
  <c r="L274" i="16"/>
  <c r="K275" i="16"/>
  <c r="L275" i="16"/>
  <c r="K276" i="16"/>
  <c r="L276" i="16"/>
  <c r="K277" i="16"/>
  <c r="L277" i="16"/>
  <c r="K278" i="16"/>
  <c r="L278" i="16"/>
  <c r="K279" i="16"/>
  <c r="L279" i="16"/>
  <c r="K280" i="16"/>
  <c r="L280" i="16"/>
  <c r="K281" i="16"/>
  <c r="L281" i="16"/>
  <c r="K282" i="16"/>
  <c r="L282" i="16"/>
  <c r="K283" i="16"/>
  <c r="L283" i="16"/>
  <c r="K284" i="16"/>
  <c r="L284" i="16"/>
  <c r="K285" i="16"/>
  <c r="L285" i="16"/>
  <c r="K286" i="16"/>
  <c r="L286" i="16"/>
  <c r="K287" i="16"/>
  <c r="L287" i="16"/>
  <c r="K288" i="16"/>
  <c r="L288" i="16"/>
  <c r="K289" i="16"/>
  <c r="L289" i="16"/>
  <c r="L2" i="16"/>
  <c r="K2" i="16"/>
  <c r="H296" i="16"/>
  <c r="G296" i="16"/>
  <c r="E296" i="16"/>
  <c r="D296" i="16"/>
  <c r="C296" i="16"/>
  <c r="B296" i="16"/>
  <c r="A296" i="16"/>
  <c r="F293" i="16"/>
  <c r="D293" i="16"/>
  <c r="C293" i="16"/>
  <c r="B293" i="16"/>
  <c r="A293" i="16"/>
  <c r="E293" i="16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" i="15"/>
  <c r="K3" i="15"/>
  <c r="L3" i="15"/>
  <c r="K4" i="15"/>
  <c r="L4" i="15"/>
  <c r="K5" i="15"/>
  <c r="L5" i="15"/>
  <c r="K6" i="15"/>
  <c r="L6" i="15"/>
  <c r="K7" i="15"/>
  <c r="L7" i="15"/>
  <c r="K8" i="15"/>
  <c r="L8" i="15"/>
  <c r="K9" i="15"/>
  <c r="L9" i="15"/>
  <c r="K10" i="15"/>
  <c r="L10" i="15"/>
  <c r="K11" i="15"/>
  <c r="L11" i="15"/>
  <c r="K12" i="15"/>
  <c r="L12" i="15"/>
  <c r="K13" i="15"/>
  <c r="L13" i="15"/>
  <c r="K14" i="15"/>
  <c r="L14" i="15"/>
  <c r="K15" i="15"/>
  <c r="L15" i="15"/>
  <c r="K16" i="15"/>
  <c r="L16" i="15"/>
  <c r="K17" i="15"/>
  <c r="L17" i="15"/>
  <c r="K18" i="15"/>
  <c r="L18" i="15"/>
  <c r="K19" i="15"/>
  <c r="L19" i="15"/>
  <c r="K20" i="15"/>
  <c r="L20" i="15"/>
  <c r="K21" i="15"/>
  <c r="L21" i="15"/>
  <c r="K22" i="15"/>
  <c r="L22" i="15"/>
  <c r="K23" i="15"/>
  <c r="L23" i="15"/>
  <c r="K24" i="15"/>
  <c r="L24" i="15"/>
  <c r="K25" i="15"/>
  <c r="L25" i="15"/>
  <c r="K26" i="15"/>
  <c r="L26" i="15"/>
  <c r="K27" i="15"/>
  <c r="L27" i="15"/>
  <c r="K28" i="15"/>
  <c r="L28" i="15"/>
  <c r="K29" i="15"/>
  <c r="L29" i="15"/>
  <c r="K30" i="15"/>
  <c r="L30" i="15"/>
  <c r="K31" i="15"/>
  <c r="L31" i="15"/>
  <c r="K32" i="15"/>
  <c r="L32" i="15"/>
  <c r="K33" i="15"/>
  <c r="L33" i="15"/>
  <c r="K34" i="15"/>
  <c r="L34" i="15"/>
  <c r="K35" i="15"/>
  <c r="L35" i="15"/>
  <c r="K36" i="15"/>
  <c r="L36" i="15"/>
  <c r="K37" i="15"/>
  <c r="L37" i="15"/>
  <c r="K38" i="15"/>
  <c r="L38" i="15"/>
  <c r="K39" i="15"/>
  <c r="L39" i="15"/>
  <c r="K40" i="15"/>
  <c r="L40" i="15"/>
  <c r="K41" i="15"/>
  <c r="L41" i="15"/>
  <c r="K42" i="15"/>
  <c r="L42" i="15"/>
  <c r="K43" i="15"/>
  <c r="L43" i="15"/>
  <c r="K44" i="15"/>
  <c r="L44" i="15"/>
  <c r="K45" i="15"/>
  <c r="L45" i="15"/>
  <c r="K46" i="15"/>
  <c r="L46" i="15"/>
  <c r="K47" i="15"/>
  <c r="L47" i="15"/>
  <c r="K48" i="15"/>
  <c r="L48" i="15"/>
  <c r="K49" i="15"/>
  <c r="L49" i="15"/>
  <c r="K50" i="15"/>
  <c r="L50" i="15"/>
  <c r="K51" i="15"/>
  <c r="L51" i="15"/>
  <c r="K52" i="15"/>
  <c r="L52" i="15"/>
  <c r="K53" i="15"/>
  <c r="L53" i="15"/>
  <c r="K54" i="15"/>
  <c r="L54" i="15"/>
  <c r="K55" i="15"/>
  <c r="L55" i="15"/>
  <c r="K56" i="15"/>
  <c r="L56" i="15"/>
  <c r="K57" i="15"/>
  <c r="L57" i="15"/>
  <c r="K58" i="15"/>
  <c r="L58" i="15"/>
  <c r="K59" i="15"/>
  <c r="L59" i="15"/>
  <c r="K60" i="15"/>
  <c r="L60" i="15"/>
  <c r="K61" i="15"/>
  <c r="L61" i="15"/>
  <c r="K62" i="15"/>
  <c r="L62" i="15"/>
  <c r="K63" i="15"/>
  <c r="L63" i="15"/>
  <c r="K64" i="15"/>
  <c r="L64" i="15"/>
  <c r="K65" i="15"/>
  <c r="L65" i="15"/>
  <c r="K66" i="15"/>
  <c r="L66" i="15"/>
  <c r="K67" i="15"/>
  <c r="L67" i="15"/>
  <c r="K68" i="15"/>
  <c r="L68" i="15"/>
  <c r="K69" i="15"/>
  <c r="L69" i="15"/>
  <c r="K70" i="15"/>
  <c r="L70" i="15"/>
  <c r="K71" i="15"/>
  <c r="L71" i="15"/>
  <c r="K72" i="15"/>
  <c r="L72" i="15"/>
  <c r="K73" i="15"/>
  <c r="L73" i="15"/>
  <c r="K74" i="15"/>
  <c r="L74" i="15"/>
  <c r="K75" i="15"/>
  <c r="L75" i="15"/>
  <c r="K76" i="15"/>
  <c r="L76" i="15"/>
  <c r="K77" i="15"/>
  <c r="L77" i="15"/>
  <c r="K78" i="15"/>
  <c r="L78" i="15"/>
  <c r="K79" i="15"/>
  <c r="L79" i="15"/>
  <c r="K80" i="15"/>
  <c r="L80" i="15"/>
  <c r="K81" i="15"/>
  <c r="L81" i="15"/>
  <c r="K82" i="15"/>
  <c r="L82" i="15"/>
  <c r="K83" i="15"/>
  <c r="L83" i="15"/>
  <c r="K84" i="15"/>
  <c r="L84" i="15"/>
  <c r="K85" i="15"/>
  <c r="L85" i="15"/>
  <c r="K86" i="15"/>
  <c r="L86" i="15"/>
  <c r="K87" i="15"/>
  <c r="L87" i="15"/>
  <c r="K88" i="15"/>
  <c r="L88" i="15"/>
  <c r="K89" i="15"/>
  <c r="L89" i="15"/>
  <c r="K90" i="15"/>
  <c r="L90" i="15"/>
  <c r="K91" i="15"/>
  <c r="L91" i="15"/>
  <c r="K92" i="15"/>
  <c r="L92" i="15"/>
  <c r="K93" i="15"/>
  <c r="L93" i="15"/>
  <c r="K94" i="15"/>
  <c r="L94" i="15"/>
  <c r="K95" i="15"/>
  <c r="L95" i="15"/>
  <c r="K96" i="15"/>
  <c r="L96" i="15"/>
  <c r="K97" i="15"/>
  <c r="L97" i="15"/>
  <c r="K98" i="15"/>
  <c r="L98" i="15"/>
  <c r="K99" i="15"/>
  <c r="L99" i="15"/>
  <c r="K100" i="15"/>
  <c r="L100" i="15"/>
  <c r="K101" i="15"/>
  <c r="L101" i="15"/>
  <c r="K102" i="15"/>
  <c r="L102" i="15"/>
  <c r="K103" i="15"/>
  <c r="L103" i="15"/>
  <c r="K104" i="15"/>
  <c r="L104" i="15"/>
  <c r="K105" i="15"/>
  <c r="L105" i="15"/>
  <c r="K106" i="15"/>
  <c r="L106" i="15"/>
  <c r="K107" i="15"/>
  <c r="L107" i="15"/>
  <c r="K108" i="15"/>
  <c r="L108" i="15"/>
  <c r="K109" i="15"/>
  <c r="L109" i="15"/>
  <c r="K110" i="15"/>
  <c r="L110" i="15"/>
  <c r="K111" i="15"/>
  <c r="L111" i="15"/>
  <c r="K112" i="15"/>
  <c r="L112" i="15"/>
  <c r="K113" i="15"/>
  <c r="L113" i="15"/>
  <c r="K114" i="15"/>
  <c r="L114" i="15"/>
  <c r="K115" i="15"/>
  <c r="L115" i="15"/>
  <c r="K116" i="15"/>
  <c r="L116" i="15"/>
  <c r="K117" i="15"/>
  <c r="L117" i="15"/>
  <c r="K118" i="15"/>
  <c r="L118" i="15"/>
  <c r="K119" i="15"/>
  <c r="L119" i="15"/>
  <c r="K120" i="15"/>
  <c r="L120" i="15"/>
  <c r="K121" i="15"/>
  <c r="L121" i="15"/>
  <c r="K122" i="15"/>
  <c r="L122" i="15"/>
  <c r="K123" i="15"/>
  <c r="L123" i="15"/>
  <c r="K124" i="15"/>
  <c r="L124" i="15"/>
  <c r="K125" i="15"/>
  <c r="L125" i="15"/>
  <c r="K126" i="15"/>
  <c r="L126" i="15"/>
  <c r="K127" i="15"/>
  <c r="L127" i="15"/>
  <c r="K128" i="15"/>
  <c r="L128" i="15"/>
  <c r="K129" i="15"/>
  <c r="L129" i="15"/>
  <c r="K130" i="15"/>
  <c r="L130" i="15"/>
  <c r="K131" i="15"/>
  <c r="L131" i="15"/>
  <c r="K132" i="15"/>
  <c r="L132" i="15"/>
  <c r="K133" i="15"/>
  <c r="L133" i="15"/>
  <c r="K134" i="15"/>
  <c r="L134" i="15"/>
  <c r="K135" i="15"/>
  <c r="L135" i="15"/>
  <c r="K136" i="15"/>
  <c r="L136" i="15"/>
  <c r="K137" i="15"/>
  <c r="L137" i="15"/>
  <c r="K138" i="15"/>
  <c r="L138" i="15"/>
  <c r="K139" i="15"/>
  <c r="L139" i="15"/>
  <c r="K140" i="15"/>
  <c r="L140" i="15"/>
  <c r="K141" i="15"/>
  <c r="L141" i="15"/>
  <c r="K142" i="15"/>
  <c r="L142" i="15"/>
  <c r="K143" i="15"/>
  <c r="L143" i="15"/>
  <c r="K144" i="15"/>
  <c r="L144" i="15"/>
  <c r="K145" i="15"/>
  <c r="L145" i="15"/>
  <c r="K146" i="15"/>
  <c r="L146" i="15"/>
  <c r="K147" i="15"/>
  <c r="L147" i="15"/>
  <c r="K148" i="15"/>
  <c r="L148" i="15"/>
  <c r="K149" i="15"/>
  <c r="L149" i="15"/>
  <c r="K150" i="15"/>
  <c r="L150" i="15"/>
  <c r="K151" i="15"/>
  <c r="L151" i="15"/>
  <c r="K152" i="15"/>
  <c r="L152" i="15"/>
  <c r="K153" i="15"/>
  <c r="L153" i="15"/>
  <c r="K154" i="15"/>
  <c r="L154" i="15"/>
  <c r="K155" i="15"/>
  <c r="L155" i="15"/>
  <c r="K156" i="15"/>
  <c r="L156" i="15"/>
  <c r="K157" i="15"/>
  <c r="L157" i="15"/>
  <c r="K158" i="15"/>
  <c r="L158" i="15"/>
  <c r="K159" i="15"/>
  <c r="L159" i="15"/>
  <c r="K160" i="15"/>
  <c r="L160" i="15"/>
  <c r="K161" i="15"/>
  <c r="L161" i="15"/>
  <c r="K162" i="15"/>
  <c r="L162" i="15"/>
  <c r="K163" i="15"/>
  <c r="L163" i="15"/>
  <c r="K164" i="15"/>
  <c r="L164" i="15"/>
  <c r="K165" i="15"/>
  <c r="L165" i="15"/>
  <c r="K166" i="15"/>
  <c r="L166" i="15"/>
  <c r="K167" i="15"/>
  <c r="L167" i="15"/>
  <c r="K168" i="15"/>
  <c r="L168" i="15"/>
  <c r="K169" i="15"/>
  <c r="L169" i="15"/>
  <c r="K170" i="15"/>
  <c r="L170" i="15"/>
  <c r="K171" i="15"/>
  <c r="L171" i="15"/>
  <c r="K172" i="15"/>
  <c r="L172" i="15"/>
  <c r="K173" i="15"/>
  <c r="L173" i="15"/>
  <c r="K174" i="15"/>
  <c r="L174" i="15"/>
  <c r="K175" i="15"/>
  <c r="L175" i="15"/>
  <c r="K176" i="15"/>
  <c r="L176" i="15"/>
  <c r="K177" i="15"/>
  <c r="L177" i="15"/>
  <c r="K178" i="15"/>
  <c r="L178" i="15"/>
  <c r="K179" i="15"/>
  <c r="L179" i="15"/>
  <c r="K180" i="15"/>
  <c r="L180" i="15"/>
  <c r="K181" i="15"/>
  <c r="L181" i="15"/>
  <c r="K182" i="15"/>
  <c r="L182" i="15"/>
  <c r="K183" i="15"/>
  <c r="L183" i="15"/>
  <c r="K184" i="15"/>
  <c r="L184" i="15"/>
  <c r="K185" i="15"/>
  <c r="L185" i="15"/>
  <c r="K186" i="15"/>
  <c r="L186" i="15"/>
  <c r="K187" i="15"/>
  <c r="L187" i="15"/>
  <c r="K188" i="15"/>
  <c r="L188" i="15"/>
  <c r="K189" i="15"/>
  <c r="L189" i="15"/>
  <c r="K190" i="15"/>
  <c r="L190" i="15"/>
  <c r="K191" i="15"/>
  <c r="L191" i="15"/>
  <c r="K192" i="15"/>
  <c r="L192" i="15"/>
  <c r="K193" i="15"/>
  <c r="L193" i="15"/>
  <c r="K194" i="15"/>
  <c r="L194" i="15"/>
  <c r="K195" i="15"/>
  <c r="L195" i="15"/>
  <c r="K196" i="15"/>
  <c r="L196" i="15"/>
  <c r="K197" i="15"/>
  <c r="L197" i="15"/>
  <c r="K198" i="15"/>
  <c r="L198" i="15"/>
  <c r="K199" i="15"/>
  <c r="L199" i="15"/>
  <c r="K200" i="15"/>
  <c r="L200" i="15"/>
  <c r="K201" i="15"/>
  <c r="L201" i="15"/>
  <c r="K202" i="15"/>
  <c r="L202" i="15"/>
  <c r="K203" i="15"/>
  <c r="L203" i="15"/>
  <c r="K204" i="15"/>
  <c r="L204" i="15"/>
  <c r="K205" i="15"/>
  <c r="L205" i="15"/>
  <c r="K206" i="15"/>
  <c r="L206" i="15"/>
  <c r="K207" i="15"/>
  <c r="L207" i="15"/>
  <c r="K208" i="15"/>
  <c r="L208" i="15"/>
  <c r="K209" i="15"/>
  <c r="L209" i="15"/>
  <c r="K210" i="15"/>
  <c r="L210" i="15"/>
  <c r="K211" i="15"/>
  <c r="L211" i="15"/>
  <c r="K212" i="15"/>
  <c r="L212" i="15"/>
  <c r="K213" i="15"/>
  <c r="L213" i="15"/>
  <c r="K214" i="15"/>
  <c r="L214" i="15"/>
  <c r="K215" i="15"/>
  <c r="L215" i="15"/>
  <c r="K216" i="15"/>
  <c r="L216" i="15"/>
  <c r="K217" i="15"/>
  <c r="L217" i="15"/>
  <c r="K218" i="15"/>
  <c r="L218" i="15"/>
  <c r="K219" i="15"/>
  <c r="L219" i="15"/>
  <c r="K220" i="15"/>
  <c r="L220" i="15"/>
  <c r="K221" i="15"/>
  <c r="L221" i="15"/>
  <c r="K222" i="15"/>
  <c r="L222" i="15"/>
  <c r="K223" i="15"/>
  <c r="L223" i="15"/>
  <c r="K224" i="15"/>
  <c r="L224" i="15"/>
  <c r="K225" i="15"/>
  <c r="L225" i="15"/>
  <c r="K226" i="15"/>
  <c r="L226" i="15"/>
  <c r="K227" i="15"/>
  <c r="L227" i="15"/>
  <c r="K228" i="15"/>
  <c r="L228" i="15"/>
  <c r="K229" i="15"/>
  <c r="L229" i="15"/>
  <c r="K230" i="15"/>
  <c r="L230" i="15"/>
  <c r="K231" i="15"/>
  <c r="L231" i="15"/>
  <c r="K232" i="15"/>
  <c r="L232" i="15"/>
  <c r="K233" i="15"/>
  <c r="L233" i="15"/>
  <c r="K234" i="15"/>
  <c r="L234" i="15"/>
  <c r="K235" i="15"/>
  <c r="L235" i="15"/>
  <c r="K236" i="15"/>
  <c r="L236" i="15"/>
  <c r="K237" i="15"/>
  <c r="L237" i="15"/>
  <c r="K238" i="15"/>
  <c r="L238" i="15"/>
  <c r="K239" i="15"/>
  <c r="L239" i="15"/>
  <c r="K240" i="15"/>
  <c r="L240" i="15"/>
  <c r="K241" i="15"/>
  <c r="L241" i="15"/>
  <c r="K242" i="15"/>
  <c r="L242" i="15"/>
  <c r="K243" i="15"/>
  <c r="L243" i="15"/>
  <c r="K244" i="15"/>
  <c r="L244" i="15"/>
  <c r="K245" i="15"/>
  <c r="L245" i="15"/>
  <c r="K246" i="15"/>
  <c r="L246" i="15"/>
  <c r="K247" i="15"/>
  <c r="L247" i="15"/>
  <c r="K248" i="15"/>
  <c r="L248" i="15"/>
  <c r="K249" i="15"/>
  <c r="L249" i="15"/>
  <c r="K250" i="15"/>
  <c r="L250" i="15"/>
  <c r="K251" i="15"/>
  <c r="L251" i="15"/>
  <c r="K252" i="15"/>
  <c r="L252" i="15"/>
  <c r="K253" i="15"/>
  <c r="L253" i="15"/>
  <c r="K254" i="15"/>
  <c r="L254" i="15"/>
  <c r="K255" i="15"/>
  <c r="L255" i="15"/>
  <c r="K256" i="15"/>
  <c r="L256" i="15"/>
  <c r="K257" i="15"/>
  <c r="L257" i="15"/>
  <c r="K258" i="15"/>
  <c r="L258" i="15"/>
  <c r="K259" i="15"/>
  <c r="L259" i="15"/>
  <c r="K260" i="15"/>
  <c r="L260" i="15"/>
  <c r="K261" i="15"/>
  <c r="L261" i="15"/>
  <c r="K262" i="15"/>
  <c r="L262" i="15"/>
  <c r="K263" i="15"/>
  <c r="L263" i="15"/>
  <c r="K264" i="15"/>
  <c r="L264" i="15"/>
  <c r="K265" i="15"/>
  <c r="L265" i="15"/>
  <c r="K266" i="15"/>
  <c r="L266" i="15"/>
  <c r="K267" i="15"/>
  <c r="L267" i="15"/>
  <c r="K268" i="15"/>
  <c r="L268" i="15"/>
  <c r="K269" i="15"/>
  <c r="L269" i="15"/>
  <c r="K270" i="15"/>
  <c r="L270" i="15"/>
  <c r="K271" i="15"/>
  <c r="L271" i="15"/>
  <c r="K272" i="15"/>
  <c r="L272" i="15"/>
  <c r="K273" i="15"/>
  <c r="L273" i="15"/>
  <c r="K274" i="15"/>
  <c r="L274" i="15"/>
  <c r="K275" i="15"/>
  <c r="L275" i="15"/>
  <c r="K276" i="15"/>
  <c r="L276" i="15"/>
  <c r="K277" i="15"/>
  <c r="L277" i="15"/>
  <c r="K278" i="15"/>
  <c r="L278" i="15"/>
  <c r="K279" i="15"/>
  <c r="L279" i="15"/>
  <c r="K280" i="15"/>
  <c r="L280" i="15"/>
  <c r="K281" i="15"/>
  <c r="L281" i="15"/>
  <c r="K282" i="15"/>
  <c r="L282" i="15"/>
  <c r="K283" i="15"/>
  <c r="L283" i="15"/>
  <c r="K284" i="15"/>
  <c r="L284" i="15"/>
  <c r="K285" i="15"/>
  <c r="L285" i="15"/>
  <c r="K286" i="15"/>
  <c r="L286" i="15"/>
  <c r="K287" i="15"/>
  <c r="L287" i="15"/>
  <c r="K288" i="15"/>
  <c r="L288" i="15"/>
  <c r="K289" i="15"/>
  <c r="L289" i="15"/>
  <c r="L2" i="15"/>
  <c r="K2" i="15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" i="10"/>
  <c r="K3" i="10"/>
  <c r="L3" i="10"/>
  <c r="K4" i="10"/>
  <c r="L4" i="10"/>
  <c r="K5" i="10"/>
  <c r="L5" i="10"/>
  <c r="K6" i="10"/>
  <c r="L6" i="10"/>
  <c r="K7" i="10"/>
  <c r="L7" i="10"/>
  <c r="K8" i="10"/>
  <c r="L8" i="10"/>
  <c r="K9" i="10"/>
  <c r="L9" i="10"/>
  <c r="K10" i="10"/>
  <c r="L10" i="10"/>
  <c r="K11" i="10"/>
  <c r="L11" i="10"/>
  <c r="K12" i="10"/>
  <c r="L12" i="10"/>
  <c r="K13" i="10"/>
  <c r="L13" i="10"/>
  <c r="K14" i="10"/>
  <c r="L14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K23" i="10"/>
  <c r="L23" i="10"/>
  <c r="K24" i="10"/>
  <c r="L24" i="10"/>
  <c r="K25" i="10"/>
  <c r="L25" i="10"/>
  <c r="K26" i="10"/>
  <c r="L26" i="10"/>
  <c r="K27" i="10"/>
  <c r="L27" i="10"/>
  <c r="K28" i="10"/>
  <c r="L28" i="10"/>
  <c r="K29" i="10"/>
  <c r="L29" i="10"/>
  <c r="K30" i="10"/>
  <c r="L30" i="10"/>
  <c r="K31" i="10"/>
  <c r="L31" i="10"/>
  <c r="K32" i="10"/>
  <c r="L32" i="10"/>
  <c r="K33" i="10"/>
  <c r="L33" i="10"/>
  <c r="K34" i="10"/>
  <c r="L34" i="10"/>
  <c r="K35" i="10"/>
  <c r="L35" i="10"/>
  <c r="K36" i="10"/>
  <c r="L36" i="10"/>
  <c r="K37" i="10"/>
  <c r="L37" i="10"/>
  <c r="K38" i="10"/>
  <c r="L38" i="10"/>
  <c r="K39" i="10"/>
  <c r="L39" i="10"/>
  <c r="K40" i="10"/>
  <c r="L40" i="10"/>
  <c r="K41" i="10"/>
  <c r="L41" i="10"/>
  <c r="K42" i="10"/>
  <c r="L42" i="10"/>
  <c r="K43" i="10"/>
  <c r="L43" i="10"/>
  <c r="K44" i="10"/>
  <c r="L44" i="10"/>
  <c r="K45" i="10"/>
  <c r="L45" i="10"/>
  <c r="K46" i="10"/>
  <c r="L46" i="10"/>
  <c r="K47" i="10"/>
  <c r="L47" i="10"/>
  <c r="K48" i="10"/>
  <c r="L48" i="10"/>
  <c r="K49" i="10"/>
  <c r="L49" i="10"/>
  <c r="K50" i="10"/>
  <c r="L50" i="10"/>
  <c r="K51" i="10"/>
  <c r="L51" i="10"/>
  <c r="K52" i="10"/>
  <c r="L52" i="10"/>
  <c r="K53" i="10"/>
  <c r="L53" i="10"/>
  <c r="K54" i="10"/>
  <c r="L54" i="10"/>
  <c r="K55" i="10"/>
  <c r="L55" i="10"/>
  <c r="K56" i="10"/>
  <c r="L56" i="10"/>
  <c r="K57" i="10"/>
  <c r="L57" i="10"/>
  <c r="K58" i="10"/>
  <c r="L58" i="10"/>
  <c r="K59" i="10"/>
  <c r="L59" i="10"/>
  <c r="K60" i="10"/>
  <c r="L60" i="10"/>
  <c r="K61" i="10"/>
  <c r="L61" i="10"/>
  <c r="K62" i="10"/>
  <c r="L62" i="10"/>
  <c r="K63" i="10"/>
  <c r="L63" i="10"/>
  <c r="K64" i="10"/>
  <c r="L64" i="10"/>
  <c r="K65" i="10"/>
  <c r="L65" i="10"/>
  <c r="K66" i="10"/>
  <c r="L66" i="10"/>
  <c r="K67" i="10"/>
  <c r="L67" i="10"/>
  <c r="K68" i="10"/>
  <c r="L68" i="10"/>
  <c r="K69" i="10"/>
  <c r="L69" i="10"/>
  <c r="K70" i="10"/>
  <c r="L70" i="10"/>
  <c r="K71" i="10"/>
  <c r="L71" i="10"/>
  <c r="K72" i="10"/>
  <c r="L72" i="10"/>
  <c r="K73" i="10"/>
  <c r="L73" i="10"/>
  <c r="K74" i="10"/>
  <c r="L74" i="10"/>
  <c r="K75" i="10"/>
  <c r="L75" i="10"/>
  <c r="K76" i="10"/>
  <c r="L76" i="10"/>
  <c r="K77" i="10"/>
  <c r="L77" i="10"/>
  <c r="K78" i="10"/>
  <c r="L78" i="10"/>
  <c r="K79" i="10"/>
  <c r="L79" i="10"/>
  <c r="K80" i="10"/>
  <c r="L80" i="10"/>
  <c r="K81" i="10"/>
  <c r="L81" i="10"/>
  <c r="K82" i="10"/>
  <c r="L82" i="10"/>
  <c r="K83" i="10"/>
  <c r="L83" i="10"/>
  <c r="K84" i="10"/>
  <c r="L84" i="10"/>
  <c r="K85" i="10"/>
  <c r="L85" i="10"/>
  <c r="K86" i="10"/>
  <c r="L86" i="10"/>
  <c r="K87" i="10"/>
  <c r="L87" i="10"/>
  <c r="K88" i="10"/>
  <c r="L88" i="10"/>
  <c r="K89" i="10"/>
  <c r="L89" i="10"/>
  <c r="K90" i="10"/>
  <c r="L90" i="10"/>
  <c r="K91" i="10"/>
  <c r="L91" i="10"/>
  <c r="K92" i="10"/>
  <c r="L92" i="10"/>
  <c r="K93" i="10"/>
  <c r="L93" i="10"/>
  <c r="K94" i="10"/>
  <c r="L94" i="10"/>
  <c r="K95" i="10"/>
  <c r="L95" i="10"/>
  <c r="K96" i="10"/>
  <c r="L96" i="10"/>
  <c r="K97" i="10"/>
  <c r="L97" i="10"/>
  <c r="K98" i="10"/>
  <c r="L98" i="10"/>
  <c r="K99" i="10"/>
  <c r="L99" i="10"/>
  <c r="K100" i="10"/>
  <c r="L100" i="10"/>
  <c r="K101" i="10"/>
  <c r="L101" i="10"/>
  <c r="K102" i="10"/>
  <c r="L102" i="10"/>
  <c r="K103" i="10"/>
  <c r="L103" i="10"/>
  <c r="K104" i="10"/>
  <c r="L104" i="10"/>
  <c r="K105" i="10"/>
  <c r="L105" i="10"/>
  <c r="K106" i="10"/>
  <c r="L106" i="10"/>
  <c r="K107" i="10"/>
  <c r="L107" i="10"/>
  <c r="K108" i="10"/>
  <c r="L108" i="10"/>
  <c r="K109" i="10"/>
  <c r="L109" i="10"/>
  <c r="K110" i="10"/>
  <c r="L110" i="10"/>
  <c r="K111" i="10"/>
  <c r="L111" i="10"/>
  <c r="K112" i="10"/>
  <c r="L112" i="10"/>
  <c r="K113" i="10"/>
  <c r="L113" i="10"/>
  <c r="K114" i="10"/>
  <c r="L114" i="10"/>
  <c r="K115" i="10"/>
  <c r="L115" i="10"/>
  <c r="K116" i="10"/>
  <c r="L116" i="10"/>
  <c r="K117" i="10"/>
  <c r="L117" i="10"/>
  <c r="K118" i="10"/>
  <c r="L118" i="10"/>
  <c r="K119" i="10"/>
  <c r="L119" i="10"/>
  <c r="K120" i="10"/>
  <c r="L120" i="10"/>
  <c r="K121" i="10"/>
  <c r="L121" i="10"/>
  <c r="K122" i="10"/>
  <c r="L122" i="10"/>
  <c r="K123" i="10"/>
  <c r="L123" i="10"/>
  <c r="K124" i="10"/>
  <c r="L124" i="10"/>
  <c r="K125" i="10"/>
  <c r="L125" i="10"/>
  <c r="K126" i="10"/>
  <c r="L126" i="10"/>
  <c r="K127" i="10"/>
  <c r="L127" i="10"/>
  <c r="K128" i="10"/>
  <c r="L128" i="10"/>
  <c r="K129" i="10"/>
  <c r="L129" i="10"/>
  <c r="K130" i="10"/>
  <c r="L130" i="10"/>
  <c r="K131" i="10"/>
  <c r="L131" i="10"/>
  <c r="K132" i="10"/>
  <c r="L132" i="10"/>
  <c r="K133" i="10"/>
  <c r="L133" i="10"/>
  <c r="K134" i="10"/>
  <c r="L134" i="10"/>
  <c r="K135" i="10"/>
  <c r="L135" i="10"/>
  <c r="K136" i="10"/>
  <c r="L136" i="10"/>
  <c r="K137" i="10"/>
  <c r="L137" i="10"/>
  <c r="K138" i="10"/>
  <c r="L138" i="10"/>
  <c r="K139" i="10"/>
  <c r="L139" i="10"/>
  <c r="K140" i="10"/>
  <c r="L140" i="10"/>
  <c r="K141" i="10"/>
  <c r="L141" i="10"/>
  <c r="K142" i="10"/>
  <c r="L142" i="10"/>
  <c r="K143" i="10"/>
  <c r="L143" i="10"/>
  <c r="K144" i="10"/>
  <c r="L144" i="10"/>
  <c r="K145" i="10"/>
  <c r="L145" i="10"/>
  <c r="K146" i="10"/>
  <c r="L146" i="10"/>
  <c r="K147" i="10"/>
  <c r="L147" i="10"/>
  <c r="K148" i="10"/>
  <c r="L148" i="10"/>
  <c r="K149" i="10"/>
  <c r="L149" i="10"/>
  <c r="K150" i="10"/>
  <c r="L150" i="10"/>
  <c r="K151" i="10"/>
  <c r="L151" i="10"/>
  <c r="K152" i="10"/>
  <c r="L152" i="10"/>
  <c r="K153" i="10"/>
  <c r="L153" i="10"/>
  <c r="K154" i="10"/>
  <c r="L154" i="10"/>
  <c r="K155" i="10"/>
  <c r="L155" i="10"/>
  <c r="K156" i="10"/>
  <c r="L156" i="10"/>
  <c r="K157" i="10"/>
  <c r="L157" i="10"/>
  <c r="K158" i="10"/>
  <c r="L158" i="10"/>
  <c r="K159" i="10"/>
  <c r="L159" i="10"/>
  <c r="K160" i="10"/>
  <c r="L160" i="10"/>
  <c r="K161" i="10"/>
  <c r="L161" i="10"/>
  <c r="K162" i="10"/>
  <c r="L162" i="10"/>
  <c r="K163" i="10"/>
  <c r="L163" i="10"/>
  <c r="K164" i="10"/>
  <c r="L164" i="10"/>
  <c r="K165" i="10"/>
  <c r="L165" i="10"/>
  <c r="K166" i="10"/>
  <c r="L166" i="10"/>
  <c r="K167" i="10"/>
  <c r="L167" i="10"/>
  <c r="K168" i="10"/>
  <c r="L168" i="10"/>
  <c r="K169" i="10"/>
  <c r="L169" i="10"/>
  <c r="K170" i="10"/>
  <c r="L170" i="10"/>
  <c r="K171" i="10"/>
  <c r="L171" i="10"/>
  <c r="K172" i="10"/>
  <c r="L172" i="10"/>
  <c r="K173" i="10"/>
  <c r="L173" i="10"/>
  <c r="K174" i="10"/>
  <c r="L174" i="10"/>
  <c r="K175" i="10"/>
  <c r="L175" i="10"/>
  <c r="K176" i="10"/>
  <c r="L176" i="10"/>
  <c r="K177" i="10"/>
  <c r="L177" i="10"/>
  <c r="K178" i="10"/>
  <c r="L178" i="10"/>
  <c r="K179" i="10"/>
  <c r="L179" i="10"/>
  <c r="K180" i="10"/>
  <c r="L180" i="10"/>
  <c r="K181" i="10"/>
  <c r="L181" i="10"/>
  <c r="K182" i="10"/>
  <c r="L182" i="10"/>
  <c r="K183" i="10"/>
  <c r="L183" i="10"/>
  <c r="K184" i="10"/>
  <c r="L184" i="10"/>
  <c r="K185" i="10"/>
  <c r="L185" i="10"/>
  <c r="K186" i="10"/>
  <c r="L186" i="10"/>
  <c r="K187" i="10"/>
  <c r="L187" i="10"/>
  <c r="K188" i="10"/>
  <c r="L188" i="10"/>
  <c r="K189" i="10"/>
  <c r="L189" i="10"/>
  <c r="K190" i="10"/>
  <c r="L190" i="10"/>
  <c r="K191" i="10"/>
  <c r="L191" i="10"/>
  <c r="K192" i="10"/>
  <c r="L192" i="10"/>
  <c r="K193" i="10"/>
  <c r="L193" i="10"/>
  <c r="K194" i="10"/>
  <c r="L194" i="10"/>
  <c r="K195" i="10"/>
  <c r="L195" i="10"/>
  <c r="K196" i="10"/>
  <c r="L196" i="10"/>
  <c r="K197" i="10"/>
  <c r="L197" i="10"/>
  <c r="K198" i="10"/>
  <c r="L198" i="10"/>
  <c r="K199" i="10"/>
  <c r="L199" i="10"/>
  <c r="K200" i="10"/>
  <c r="L200" i="10"/>
  <c r="K201" i="10"/>
  <c r="L201" i="10"/>
  <c r="K202" i="10"/>
  <c r="L202" i="10"/>
  <c r="K203" i="10"/>
  <c r="L203" i="10"/>
  <c r="K204" i="10"/>
  <c r="L204" i="10"/>
  <c r="K205" i="10"/>
  <c r="L205" i="10"/>
  <c r="K206" i="10"/>
  <c r="L206" i="10"/>
  <c r="K207" i="10"/>
  <c r="L207" i="10"/>
  <c r="K208" i="10"/>
  <c r="L208" i="10"/>
  <c r="K209" i="10"/>
  <c r="L209" i="10"/>
  <c r="K210" i="10"/>
  <c r="L210" i="10"/>
  <c r="K211" i="10"/>
  <c r="L211" i="10"/>
  <c r="K212" i="10"/>
  <c r="L212" i="10"/>
  <c r="K213" i="10"/>
  <c r="L213" i="10"/>
  <c r="K214" i="10"/>
  <c r="L214" i="10"/>
  <c r="K215" i="10"/>
  <c r="L215" i="10"/>
  <c r="K216" i="10"/>
  <c r="L216" i="10"/>
  <c r="K217" i="10"/>
  <c r="L217" i="10"/>
  <c r="K218" i="10"/>
  <c r="L218" i="10"/>
  <c r="K219" i="10"/>
  <c r="L219" i="10"/>
  <c r="K220" i="10"/>
  <c r="L220" i="10"/>
  <c r="K221" i="10"/>
  <c r="L221" i="10"/>
  <c r="K222" i="10"/>
  <c r="L222" i="10"/>
  <c r="K223" i="10"/>
  <c r="L223" i="10"/>
  <c r="K224" i="10"/>
  <c r="L224" i="10"/>
  <c r="K225" i="10"/>
  <c r="L225" i="10"/>
  <c r="K226" i="10"/>
  <c r="L226" i="10"/>
  <c r="K227" i="10"/>
  <c r="L227" i="10"/>
  <c r="K228" i="10"/>
  <c r="L228" i="10"/>
  <c r="K229" i="10"/>
  <c r="L229" i="10"/>
  <c r="K230" i="10"/>
  <c r="L230" i="10"/>
  <c r="K231" i="10"/>
  <c r="L231" i="10"/>
  <c r="K232" i="10"/>
  <c r="L232" i="10"/>
  <c r="K233" i="10"/>
  <c r="L233" i="10"/>
  <c r="K234" i="10"/>
  <c r="L234" i="10"/>
  <c r="K235" i="10"/>
  <c r="L235" i="10"/>
  <c r="K236" i="10"/>
  <c r="L236" i="10"/>
  <c r="K237" i="10"/>
  <c r="L237" i="10"/>
  <c r="K238" i="10"/>
  <c r="L238" i="10"/>
  <c r="K239" i="10"/>
  <c r="L239" i="10"/>
  <c r="K240" i="10"/>
  <c r="L240" i="10"/>
  <c r="K241" i="10"/>
  <c r="L241" i="10"/>
  <c r="K242" i="10"/>
  <c r="L242" i="10"/>
  <c r="K243" i="10"/>
  <c r="L243" i="10"/>
  <c r="K244" i="10"/>
  <c r="L244" i="10"/>
  <c r="K245" i="10"/>
  <c r="L245" i="10"/>
  <c r="K246" i="10"/>
  <c r="L246" i="10"/>
  <c r="K247" i="10"/>
  <c r="L247" i="10"/>
  <c r="K248" i="10"/>
  <c r="L248" i="10"/>
  <c r="K249" i="10"/>
  <c r="L249" i="10"/>
  <c r="K250" i="10"/>
  <c r="L250" i="10"/>
  <c r="K251" i="10"/>
  <c r="L251" i="10"/>
  <c r="K252" i="10"/>
  <c r="L252" i="10"/>
  <c r="K253" i="10"/>
  <c r="L253" i="10"/>
  <c r="K254" i="10"/>
  <c r="L254" i="10"/>
  <c r="K255" i="10"/>
  <c r="L255" i="10"/>
  <c r="K256" i="10"/>
  <c r="L256" i="10"/>
  <c r="K257" i="10"/>
  <c r="L257" i="10"/>
  <c r="K258" i="10"/>
  <c r="L258" i="10"/>
  <c r="K259" i="10"/>
  <c r="L259" i="10"/>
  <c r="K260" i="10"/>
  <c r="L260" i="10"/>
  <c r="K261" i="10"/>
  <c r="L261" i="10"/>
  <c r="K262" i="10"/>
  <c r="L262" i="10"/>
  <c r="K263" i="10"/>
  <c r="L263" i="10"/>
  <c r="K264" i="10"/>
  <c r="L264" i="10"/>
  <c r="K265" i="10"/>
  <c r="L265" i="10"/>
  <c r="K266" i="10"/>
  <c r="L266" i="10"/>
  <c r="K267" i="10"/>
  <c r="L267" i="10"/>
  <c r="K268" i="10"/>
  <c r="L268" i="10"/>
  <c r="K269" i="10"/>
  <c r="L269" i="10"/>
  <c r="K270" i="10"/>
  <c r="L270" i="10"/>
  <c r="K271" i="10"/>
  <c r="L271" i="10"/>
  <c r="K272" i="10"/>
  <c r="L272" i="10"/>
  <c r="K273" i="10"/>
  <c r="L273" i="10"/>
  <c r="K274" i="10"/>
  <c r="L274" i="10"/>
  <c r="K275" i="10"/>
  <c r="L275" i="10"/>
  <c r="K276" i="10"/>
  <c r="L276" i="10"/>
  <c r="K277" i="10"/>
  <c r="L277" i="10"/>
  <c r="K278" i="10"/>
  <c r="L278" i="10"/>
  <c r="K279" i="10"/>
  <c r="L279" i="10"/>
  <c r="K280" i="10"/>
  <c r="L280" i="10"/>
  <c r="K281" i="10"/>
  <c r="L281" i="10"/>
  <c r="K282" i="10"/>
  <c r="L282" i="10"/>
  <c r="K283" i="10"/>
  <c r="L283" i="10"/>
  <c r="K284" i="10"/>
  <c r="L284" i="10"/>
  <c r="K285" i="10"/>
  <c r="L285" i="10"/>
  <c r="K286" i="10"/>
  <c r="L286" i="10"/>
  <c r="K287" i="10"/>
  <c r="L287" i="10"/>
  <c r="K288" i="10"/>
  <c r="L288" i="10"/>
  <c r="K289" i="10"/>
  <c r="L289" i="10"/>
  <c r="L2" i="10"/>
  <c r="K2" i="10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" i="9"/>
  <c r="K3" i="9"/>
  <c r="L3" i="9"/>
  <c r="K4" i="9"/>
  <c r="L4" i="9"/>
  <c r="K5" i="9"/>
  <c r="L5" i="9"/>
  <c r="K6" i="9"/>
  <c r="L6" i="9"/>
  <c r="K7" i="9"/>
  <c r="L7" i="9"/>
  <c r="K8" i="9"/>
  <c r="L8" i="9"/>
  <c r="K9" i="9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L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K27" i="9"/>
  <c r="L27" i="9"/>
  <c r="K28" i="9"/>
  <c r="L28" i="9"/>
  <c r="K29" i="9"/>
  <c r="L29" i="9"/>
  <c r="K30" i="9"/>
  <c r="L30" i="9"/>
  <c r="K31" i="9"/>
  <c r="L31" i="9"/>
  <c r="K32" i="9"/>
  <c r="L32" i="9"/>
  <c r="K33" i="9"/>
  <c r="L33" i="9"/>
  <c r="K34" i="9"/>
  <c r="L34" i="9"/>
  <c r="K35" i="9"/>
  <c r="L35" i="9"/>
  <c r="K36" i="9"/>
  <c r="L36" i="9"/>
  <c r="K37" i="9"/>
  <c r="L37" i="9"/>
  <c r="K38" i="9"/>
  <c r="L38" i="9"/>
  <c r="K39" i="9"/>
  <c r="L39" i="9"/>
  <c r="K40" i="9"/>
  <c r="L40" i="9"/>
  <c r="K41" i="9"/>
  <c r="L41" i="9"/>
  <c r="K42" i="9"/>
  <c r="L42" i="9"/>
  <c r="K43" i="9"/>
  <c r="L43" i="9"/>
  <c r="K44" i="9"/>
  <c r="L44" i="9"/>
  <c r="K45" i="9"/>
  <c r="L45" i="9"/>
  <c r="K46" i="9"/>
  <c r="L46" i="9"/>
  <c r="K47" i="9"/>
  <c r="L47" i="9"/>
  <c r="K48" i="9"/>
  <c r="L48" i="9"/>
  <c r="K49" i="9"/>
  <c r="L49" i="9"/>
  <c r="K50" i="9"/>
  <c r="L50" i="9"/>
  <c r="K51" i="9"/>
  <c r="L51" i="9"/>
  <c r="K52" i="9"/>
  <c r="L52" i="9"/>
  <c r="K53" i="9"/>
  <c r="L53" i="9"/>
  <c r="K54" i="9"/>
  <c r="L54" i="9"/>
  <c r="K55" i="9"/>
  <c r="L55" i="9"/>
  <c r="K56" i="9"/>
  <c r="L56" i="9"/>
  <c r="K57" i="9"/>
  <c r="L57" i="9"/>
  <c r="K58" i="9"/>
  <c r="L58" i="9"/>
  <c r="K59" i="9"/>
  <c r="L59" i="9"/>
  <c r="K60" i="9"/>
  <c r="L60" i="9"/>
  <c r="K61" i="9"/>
  <c r="L61" i="9"/>
  <c r="K62" i="9"/>
  <c r="L62" i="9"/>
  <c r="K63" i="9"/>
  <c r="L63" i="9"/>
  <c r="K64" i="9"/>
  <c r="L64" i="9"/>
  <c r="K65" i="9"/>
  <c r="L65" i="9"/>
  <c r="K66" i="9"/>
  <c r="L66" i="9"/>
  <c r="K67" i="9"/>
  <c r="L67" i="9"/>
  <c r="K68" i="9"/>
  <c r="L68" i="9"/>
  <c r="K69" i="9"/>
  <c r="L69" i="9"/>
  <c r="K70" i="9"/>
  <c r="L70" i="9"/>
  <c r="K71" i="9"/>
  <c r="L71" i="9"/>
  <c r="K72" i="9"/>
  <c r="L72" i="9"/>
  <c r="K73" i="9"/>
  <c r="L73" i="9"/>
  <c r="K74" i="9"/>
  <c r="L74" i="9"/>
  <c r="K75" i="9"/>
  <c r="L75" i="9"/>
  <c r="K76" i="9"/>
  <c r="L76" i="9"/>
  <c r="K77" i="9"/>
  <c r="L77" i="9"/>
  <c r="K78" i="9"/>
  <c r="L78" i="9"/>
  <c r="K79" i="9"/>
  <c r="L79" i="9"/>
  <c r="K80" i="9"/>
  <c r="L80" i="9"/>
  <c r="K81" i="9"/>
  <c r="L81" i="9"/>
  <c r="K82" i="9"/>
  <c r="L82" i="9"/>
  <c r="K83" i="9"/>
  <c r="L83" i="9"/>
  <c r="K84" i="9"/>
  <c r="L84" i="9"/>
  <c r="K85" i="9"/>
  <c r="L85" i="9"/>
  <c r="K86" i="9"/>
  <c r="L86" i="9"/>
  <c r="K87" i="9"/>
  <c r="L87" i="9"/>
  <c r="K88" i="9"/>
  <c r="L88" i="9"/>
  <c r="K89" i="9"/>
  <c r="L89" i="9"/>
  <c r="K90" i="9"/>
  <c r="L90" i="9"/>
  <c r="K91" i="9"/>
  <c r="L91" i="9"/>
  <c r="K92" i="9"/>
  <c r="L92" i="9"/>
  <c r="K93" i="9"/>
  <c r="L93" i="9"/>
  <c r="K94" i="9"/>
  <c r="L94" i="9"/>
  <c r="K95" i="9"/>
  <c r="L95" i="9"/>
  <c r="K96" i="9"/>
  <c r="L96" i="9"/>
  <c r="K97" i="9"/>
  <c r="L97" i="9"/>
  <c r="K98" i="9"/>
  <c r="L98" i="9"/>
  <c r="K99" i="9"/>
  <c r="L99" i="9"/>
  <c r="K100" i="9"/>
  <c r="L100" i="9"/>
  <c r="K101" i="9"/>
  <c r="L101" i="9"/>
  <c r="K102" i="9"/>
  <c r="L102" i="9"/>
  <c r="K103" i="9"/>
  <c r="L103" i="9"/>
  <c r="K104" i="9"/>
  <c r="L104" i="9"/>
  <c r="K105" i="9"/>
  <c r="L105" i="9"/>
  <c r="K106" i="9"/>
  <c r="L106" i="9"/>
  <c r="K107" i="9"/>
  <c r="L107" i="9"/>
  <c r="K108" i="9"/>
  <c r="L108" i="9"/>
  <c r="K109" i="9"/>
  <c r="L109" i="9"/>
  <c r="K110" i="9"/>
  <c r="L110" i="9"/>
  <c r="K111" i="9"/>
  <c r="L111" i="9"/>
  <c r="K112" i="9"/>
  <c r="L112" i="9"/>
  <c r="K113" i="9"/>
  <c r="L113" i="9"/>
  <c r="K114" i="9"/>
  <c r="L114" i="9"/>
  <c r="K115" i="9"/>
  <c r="L115" i="9"/>
  <c r="K116" i="9"/>
  <c r="L116" i="9"/>
  <c r="K117" i="9"/>
  <c r="L117" i="9"/>
  <c r="K118" i="9"/>
  <c r="L118" i="9"/>
  <c r="K119" i="9"/>
  <c r="L119" i="9"/>
  <c r="K120" i="9"/>
  <c r="L120" i="9"/>
  <c r="K121" i="9"/>
  <c r="L121" i="9"/>
  <c r="K122" i="9"/>
  <c r="L122" i="9"/>
  <c r="K123" i="9"/>
  <c r="L123" i="9"/>
  <c r="K124" i="9"/>
  <c r="L124" i="9"/>
  <c r="K125" i="9"/>
  <c r="L125" i="9"/>
  <c r="K126" i="9"/>
  <c r="L126" i="9"/>
  <c r="K127" i="9"/>
  <c r="L127" i="9"/>
  <c r="K128" i="9"/>
  <c r="L128" i="9"/>
  <c r="K129" i="9"/>
  <c r="L129" i="9"/>
  <c r="K130" i="9"/>
  <c r="L130" i="9"/>
  <c r="K131" i="9"/>
  <c r="L131" i="9"/>
  <c r="K132" i="9"/>
  <c r="L132" i="9"/>
  <c r="K133" i="9"/>
  <c r="L133" i="9"/>
  <c r="K134" i="9"/>
  <c r="L134" i="9"/>
  <c r="K135" i="9"/>
  <c r="L135" i="9"/>
  <c r="K136" i="9"/>
  <c r="L136" i="9"/>
  <c r="K137" i="9"/>
  <c r="L137" i="9"/>
  <c r="K138" i="9"/>
  <c r="L138" i="9"/>
  <c r="K139" i="9"/>
  <c r="L139" i="9"/>
  <c r="K140" i="9"/>
  <c r="L140" i="9"/>
  <c r="K141" i="9"/>
  <c r="L141" i="9"/>
  <c r="K142" i="9"/>
  <c r="L142" i="9"/>
  <c r="K143" i="9"/>
  <c r="L143" i="9"/>
  <c r="K144" i="9"/>
  <c r="L144" i="9"/>
  <c r="K145" i="9"/>
  <c r="L145" i="9"/>
  <c r="K146" i="9"/>
  <c r="L146" i="9"/>
  <c r="K147" i="9"/>
  <c r="L147" i="9"/>
  <c r="K148" i="9"/>
  <c r="L148" i="9"/>
  <c r="K149" i="9"/>
  <c r="L149" i="9"/>
  <c r="K150" i="9"/>
  <c r="L150" i="9"/>
  <c r="K151" i="9"/>
  <c r="L151" i="9"/>
  <c r="K152" i="9"/>
  <c r="L152" i="9"/>
  <c r="K153" i="9"/>
  <c r="L153" i="9"/>
  <c r="K154" i="9"/>
  <c r="L154" i="9"/>
  <c r="K155" i="9"/>
  <c r="L155" i="9"/>
  <c r="K156" i="9"/>
  <c r="L156" i="9"/>
  <c r="K157" i="9"/>
  <c r="L157" i="9"/>
  <c r="K158" i="9"/>
  <c r="L158" i="9"/>
  <c r="K159" i="9"/>
  <c r="L159" i="9"/>
  <c r="K160" i="9"/>
  <c r="L160" i="9"/>
  <c r="K161" i="9"/>
  <c r="L161" i="9"/>
  <c r="K162" i="9"/>
  <c r="L162" i="9"/>
  <c r="K163" i="9"/>
  <c r="L163" i="9"/>
  <c r="K164" i="9"/>
  <c r="L164" i="9"/>
  <c r="K165" i="9"/>
  <c r="L165" i="9"/>
  <c r="K166" i="9"/>
  <c r="L166" i="9"/>
  <c r="K167" i="9"/>
  <c r="L167" i="9"/>
  <c r="K168" i="9"/>
  <c r="L168" i="9"/>
  <c r="K169" i="9"/>
  <c r="L169" i="9"/>
  <c r="K170" i="9"/>
  <c r="L170" i="9"/>
  <c r="K171" i="9"/>
  <c r="L171" i="9"/>
  <c r="K172" i="9"/>
  <c r="L172" i="9"/>
  <c r="K173" i="9"/>
  <c r="L173" i="9"/>
  <c r="K174" i="9"/>
  <c r="L174" i="9"/>
  <c r="K175" i="9"/>
  <c r="L175" i="9"/>
  <c r="K176" i="9"/>
  <c r="L176" i="9"/>
  <c r="K177" i="9"/>
  <c r="L177" i="9"/>
  <c r="K178" i="9"/>
  <c r="L178" i="9"/>
  <c r="K179" i="9"/>
  <c r="L179" i="9"/>
  <c r="K180" i="9"/>
  <c r="L180" i="9"/>
  <c r="K181" i="9"/>
  <c r="L181" i="9"/>
  <c r="K182" i="9"/>
  <c r="L182" i="9"/>
  <c r="K183" i="9"/>
  <c r="L183" i="9"/>
  <c r="K184" i="9"/>
  <c r="L184" i="9"/>
  <c r="K185" i="9"/>
  <c r="L185" i="9"/>
  <c r="K186" i="9"/>
  <c r="L186" i="9"/>
  <c r="K187" i="9"/>
  <c r="L187" i="9"/>
  <c r="K188" i="9"/>
  <c r="L188" i="9"/>
  <c r="K189" i="9"/>
  <c r="L189" i="9"/>
  <c r="K190" i="9"/>
  <c r="L190" i="9"/>
  <c r="K191" i="9"/>
  <c r="L191" i="9"/>
  <c r="K192" i="9"/>
  <c r="L192" i="9"/>
  <c r="K193" i="9"/>
  <c r="L193" i="9"/>
  <c r="K194" i="9"/>
  <c r="L194" i="9"/>
  <c r="K195" i="9"/>
  <c r="L195" i="9"/>
  <c r="K196" i="9"/>
  <c r="L196" i="9"/>
  <c r="K197" i="9"/>
  <c r="L197" i="9"/>
  <c r="K198" i="9"/>
  <c r="L198" i="9"/>
  <c r="K199" i="9"/>
  <c r="L199" i="9"/>
  <c r="K200" i="9"/>
  <c r="L200" i="9"/>
  <c r="K201" i="9"/>
  <c r="L201" i="9"/>
  <c r="K202" i="9"/>
  <c r="L202" i="9"/>
  <c r="K203" i="9"/>
  <c r="L203" i="9"/>
  <c r="K204" i="9"/>
  <c r="L204" i="9"/>
  <c r="K205" i="9"/>
  <c r="L205" i="9"/>
  <c r="K206" i="9"/>
  <c r="L206" i="9"/>
  <c r="K207" i="9"/>
  <c r="L207" i="9"/>
  <c r="K208" i="9"/>
  <c r="L208" i="9"/>
  <c r="K209" i="9"/>
  <c r="L209" i="9"/>
  <c r="K210" i="9"/>
  <c r="L210" i="9"/>
  <c r="K211" i="9"/>
  <c r="L211" i="9"/>
  <c r="K212" i="9"/>
  <c r="L212" i="9"/>
  <c r="K213" i="9"/>
  <c r="L213" i="9"/>
  <c r="K214" i="9"/>
  <c r="L214" i="9"/>
  <c r="K215" i="9"/>
  <c r="L215" i="9"/>
  <c r="K216" i="9"/>
  <c r="L216" i="9"/>
  <c r="K217" i="9"/>
  <c r="L217" i="9"/>
  <c r="K218" i="9"/>
  <c r="L218" i="9"/>
  <c r="K219" i="9"/>
  <c r="L219" i="9"/>
  <c r="K220" i="9"/>
  <c r="L220" i="9"/>
  <c r="K221" i="9"/>
  <c r="L221" i="9"/>
  <c r="K222" i="9"/>
  <c r="L222" i="9"/>
  <c r="K223" i="9"/>
  <c r="L223" i="9"/>
  <c r="K224" i="9"/>
  <c r="L224" i="9"/>
  <c r="K225" i="9"/>
  <c r="L225" i="9"/>
  <c r="K226" i="9"/>
  <c r="L226" i="9"/>
  <c r="K227" i="9"/>
  <c r="L227" i="9"/>
  <c r="K228" i="9"/>
  <c r="L228" i="9"/>
  <c r="K229" i="9"/>
  <c r="L229" i="9"/>
  <c r="K230" i="9"/>
  <c r="L230" i="9"/>
  <c r="K231" i="9"/>
  <c r="L231" i="9"/>
  <c r="K232" i="9"/>
  <c r="L232" i="9"/>
  <c r="K233" i="9"/>
  <c r="L233" i="9"/>
  <c r="K234" i="9"/>
  <c r="L234" i="9"/>
  <c r="K235" i="9"/>
  <c r="L235" i="9"/>
  <c r="K236" i="9"/>
  <c r="L236" i="9"/>
  <c r="K237" i="9"/>
  <c r="L237" i="9"/>
  <c r="K238" i="9"/>
  <c r="L238" i="9"/>
  <c r="K239" i="9"/>
  <c r="L239" i="9"/>
  <c r="K240" i="9"/>
  <c r="L240" i="9"/>
  <c r="K241" i="9"/>
  <c r="L241" i="9"/>
  <c r="K242" i="9"/>
  <c r="L242" i="9"/>
  <c r="K243" i="9"/>
  <c r="L243" i="9"/>
  <c r="K244" i="9"/>
  <c r="L244" i="9"/>
  <c r="K245" i="9"/>
  <c r="L245" i="9"/>
  <c r="K246" i="9"/>
  <c r="L246" i="9"/>
  <c r="K247" i="9"/>
  <c r="L247" i="9"/>
  <c r="K248" i="9"/>
  <c r="L248" i="9"/>
  <c r="K249" i="9"/>
  <c r="L249" i="9"/>
  <c r="K250" i="9"/>
  <c r="L250" i="9"/>
  <c r="K251" i="9"/>
  <c r="L251" i="9"/>
  <c r="K252" i="9"/>
  <c r="L252" i="9"/>
  <c r="K253" i="9"/>
  <c r="L253" i="9"/>
  <c r="K254" i="9"/>
  <c r="L254" i="9"/>
  <c r="K255" i="9"/>
  <c r="L255" i="9"/>
  <c r="K256" i="9"/>
  <c r="L256" i="9"/>
  <c r="K257" i="9"/>
  <c r="L257" i="9"/>
  <c r="K258" i="9"/>
  <c r="L258" i="9"/>
  <c r="K259" i="9"/>
  <c r="L259" i="9"/>
  <c r="K260" i="9"/>
  <c r="L260" i="9"/>
  <c r="K261" i="9"/>
  <c r="L261" i="9"/>
  <c r="K262" i="9"/>
  <c r="L262" i="9"/>
  <c r="K263" i="9"/>
  <c r="L263" i="9"/>
  <c r="K264" i="9"/>
  <c r="L264" i="9"/>
  <c r="K265" i="9"/>
  <c r="L265" i="9"/>
  <c r="K266" i="9"/>
  <c r="L266" i="9"/>
  <c r="K267" i="9"/>
  <c r="L267" i="9"/>
  <c r="K268" i="9"/>
  <c r="L268" i="9"/>
  <c r="K269" i="9"/>
  <c r="L269" i="9"/>
  <c r="K270" i="9"/>
  <c r="L270" i="9"/>
  <c r="K271" i="9"/>
  <c r="L271" i="9"/>
  <c r="K272" i="9"/>
  <c r="L272" i="9"/>
  <c r="K273" i="9"/>
  <c r="L273" i="9"/>
  <c r="K274" i="9"/>
  <c r="L274" i="9"/>
  <c r="K275" i="9"/>
  <c r="L275" i="9"/>
  <c r="K276" i="9"/>
  <c r="L276" i="9"/>
  <c r="K277" i="9"/>
  <c r="L277" i="9"/>
  <c r="K278" i="9"/>
  <c r="L278" i="9"/>
  <c r="K279" i="9"/>
  <c r="L279" i="9"/>
  <c r="K280" i="9"/>
  <c r="L280" i="9"/>
  <c r="K281" i="9"/>
  <c r="L281" i="9"/>
  <c r="K282" i="9"/>
  <c r="L282" i="9"/>
  <c r="K283" i="9"/>
  <c r="L283" i="9"/>
  <c r="K284" i="9"/>
  <c r="L284" i="9"/>
  <c r="K285" i="9"/>
  <c r="L285" i="9"/>
  <c r="K286" i="9"/>
  <c r="L286" i="9"/>
  <c r="K287" i="9"/>
  <c r="L287" i="9"/>
  <c r="K288" i="9"/>
  <c r="L288" i="9"/>
  <c r="L2" i="9"/>
  <c r="K2" i="9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" i="8"/>
  <c r="K3" i="8"/>
  <c r="L3" i="8"/>
  <c r="K4" i="8"/>
  <c r="L4" i="8"/>
  <c r="K5" i="8"/>
  <c r="L5" i="8"/>
  <c r="K6" i="8"/>
  <c r="L6" i="8"/>
  <c r="K7" i="8"/>
  <c r="L7" i="8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K32" i="8"/>
  <c r="L32" i="8"/>
  <c r="K33" i="8"/>
  <c r="L33" i="8"/>
  <c r="K34" i="8"/>
  <c r="L34" i="8"/>
  <c r="K35" i="8"/>
  <c r="L35" i="8"/>
  <c r="K36" i="8"/>
  <c r="L36" i="8"/>
  <c r="K37" i="8"/>
  <c r="L37" i="8"/>
  <c r="K38" i="8"/>
  <c r="L38" i="8"/>
  <c r="K39" i="8"/>
  <c r="L39" i="8"/>
  <c r="K40" i="8"/>
  <c r="L40" i="8"/>
  <c r="K41" i="8"/>
  <c r="L41" i="8"/>
  <c r="K42" i="8"/>
  <c r="L42" i="8"/>
  <c r="K43" i="8"/>
  <c r="L43" i="8"/>
  <c r="K44" i="8"/>
  <c r="L44" i="8"/>
  <c r="K45" i="8"/>
  <c r="L45" i="8"/>
  <c r="K46" i="8"/>
  <c r="L46" i="8"/>
  <c r="K47" i="8"/>
  <c r="L47" i="8"/>
  <c r="K48" i="8"/>
  <c r="L48" i="8"/>
  <c r="K49" i="8"/>
  <c r="L49" i="8"/>
  <c r="K50" i="8"/>
  <c r="L50" i="8"/>
  <c r="K51" i="8"/>
  <c r="L51" i="8"/>
  <c r="K52" i="8"/>
  <c r="L52" i="8"/>
  <c r="K53" i="8"/>
  <c r="L53" i="8"/>
  <c r="K54" i="8"/>
  <c r="L54" i="8"/>
  <c r="K55" i="8"/>
  <c r="L55" i="8"/>
  <c r="K56" i="8"/>
  <c r="L56" i="8"/>
  <c r="K57" i="8"/>
  <c r="L57" i="8"/>
  <c r="K58" i="8"/>
  <c r="L58" i="8"/>
  <c r="K59" i="8"/>
  <c r="L59" i="8"/>
  <c r="K60" i="8"/>
  <c r="L60" i="8"/>
  <c r="K61" i="8"/>
  <c r="L61" i="8"/>
  <c r="K62" i="8"/>
  <c r="L62" i="8"/>
  <c r="K63" i="8"/>
  <c r="L63" i="8"/>
  <c r="K64" i="8"/>
  <c r="L64" i="8"/>
  <c r="K65" i="8"/>
  <c r="L65" i="8"/>
  <c r="K66" i="8"/>
  <c r="L66" i="8"/>
  <c r="K67" i="8"/>
  <c r="L67" i="8"/>
  <c r="K68" i="8"/>
  <c r="L68" i="8"/>
  <c r="K69" i="8"/>
  <c r="L69" i="8"/>
  <c r="K70" i="8"/>
  <c r="L70" i="8"/>
  <c r="K71" i="8"/>
  <c r="L71" i="8"/>
  <c r="K72" i="8"/>
  <c r="L72" i="8"/>
  <c r="K73" i="8"/>
  <c r="L73" i="8"/>
  <c r="K74" i="8"/>
  <c r="L74" i="8"/>
  <c r="K75" i="8"/>
  <c r="L75" i="8"/>
  <c r="K76" i="8"/>
  <c r="L76" i="8"/>
  <c r="K77" i="8"/>
  <c r="L77" i="8"/>
  <c r="K78" i="8"/>
  <c r="L78" i="8"/>
  <c r="K79" i="8"/>
  <c r="L79" i="8"/>
  <c r="K80" i="8"/>
  <c r="L80" i="8"/>
  <c r="K81" i="8"/>
  <c r="L81" i="8"/>
  <c r="K82" i="8"/>
  <c r="L82" i="8"/>
  <c r="K83" i="8"/>
  <c r="L83" i="8"/>
  <c r="K84" i="8"/>
  <c r="L84" i="8"/>
  <c r="K85" i="8"/>
  <c r="L85" i="8"/>
  <c r="K86" i="8"/>
  <c r="L86" i="8"/>
  <c r="K87" i="8"/>
  <c r="L87" i="8"/>
  <c r="K88" i="8"/>
  <c r="L88" i="8"/>
  <c r="K89" i="8"/>
  <c r="L89" i="8"/>
  <c r="K90" i="8"/>
  <c r="L90" i="8"/>
  <c r="K91" i="8"/>
  <c r="L91" i="8"/>
  <c r="K92" i="8"/>
  <c r="L92" i="8"/>
  <c r="K93" i="8"/>
  <c r="L93" i="8"/>
  <c r="K94" i="8"/>
  <c r="L94" i="8"/>
  <c r="K95" i="8"/>
  <c r="L95" i="8"/>
  <c r="K96" i="8"/>
  <c r="L96" i="8"/>
  <c r="K97" i="8"/>
  <c r="L97" i="8"/>
  <c r="K98" i="8"/>
  <c r="L98" i="8"/>
  <c r="K99" i="8"/>
  <c r="L99" i="8"/>
  <c r="K100" i="8"/>
  <c r="L100" i="8"/>
  <c r="K101" i="8"/>
  <c r="L101" i="8"/>
  <c r="K102" i="8"/>
  <c r="L102" i="8"/>
  <c r="K103" i="8"/>
  <c r="L103" i="8"/>
  <c r="K104" i="8"/>
  <c r="L104" i="8"/>
  <c r="K105" i="8"/>
  <c r="L105" i="8"/>
  <c r="K106" i="8"/>
  <c r="L106" i="8"/>
  <c r="K107" i="8"/>
  <c r="L107" i="8"/>
  <c r="K108" i="8"/>
  <c r="L108" i="8"/>
  <c r="K109" i="8"/>
  <c r="L109" i="8"/>
  <c r="K110" i="8"/>
  <c r="L110" i="8"/>
  <c r="K111" i="8"/>
  <c r="L111" i="8"/>
  <c r="K112" i="8"/>
  <c r="L112" i="8"/>
  <c r="K113" i="8"/>
  <c r="L113" i="8"/>
  <c r="K114" i="8"/>
  <c r="L114" i="8"/>
  <c r="K115" i="8"/>
  <c r="L115" i="8"/>
  <c r="K116" i="8"/>
  <c r="L116" i="8"/>
  <c r="K117" i="8"/>
  <c r="L117" i="8"/>
  <c r="K118" i="8"/>
  <c r="L118" i="8"/>
  <c r="K119" i="8"/>
  <c r="L119" i="8"/>
  <c r="K120" i="8"/>
  <c r="L120" i="8"/>
  <c r="K121" i="8"/>
  <c r="L121" i="8"/>
  <c r="K122" i="8"/>
  <c r="L122" i="8"/>
  <c r="K123" i="8"/>
  <c r="L123" i="8"/>
  <c r="K124" i="8"/>
  <c r="L124" i="8"/>
  <c r="K125" i="8"/>
  <c r="L125" i="8"/>
  <c r="K126" i="8"/>
  <c r="L126" i="8"/>
  <c r="K127" i="8"/>
  <c r="L127" i="8"/>
  <c r="K128" i="8"/>
  <c r="L128" i="8"/>
  <c r="K129" i="8"/>
  <c r="L129" i="8"/>
  <c r="K130" i="8"/>
  <c r="L130" i="8"/>
  <c r="K131" i="8"/>
  <c r="L131" i="8"/>
  <c r="K132" i="8"/>
  <c r="L132" i="8"/>
  <c r="K133" i="8"/>
  <c r="L133" i="8"/>
  <c r="K134" i="8"/>
  <c r="L134" i="8"/>
  <c r="K135" i="8"/>
  <c r="L135" i="8"/>
  <c r="K136" i="8"/>
  <c r="L136" i="8"/>
  <c r="K137" i="8"/>
  <c r="L137" i="8"/>
  <c r="K138" i="8"/>
  <c r="L138" i="8"/>
  <c r="K139" i="8"/>
  <c r="L139" i="8"/>
  <c r="K140" i="8"/>
  <c r="L140" i="8"/>
  <c r="K141" i="8"/>
  <c r="L141" i="8"/>
  <c r="K142" i="8"/>
  <c r="L142" i="8"/>
  <c r="K143" i="8"/>
  <c r="L143" i="8"/>
  <c r="K144" i="8"/>
  <c r="L144" i="8"/>
  <c r="K145" i="8"/>
  <c r="L145" i="8"/>
  <c r="K146" i="8"/>
  <c r="L146" i="8"/>
  <c r="K147" i="8"/>
  <c r="L147" i="8"/>
  <c r="K148" i="8"/>
  <c r="L148" i="8"/>
  <c r="K149" i="8"/>
  <c r="L149" i="8"/>
  <c r="K150" i="8"/>
  <c r="L150" i="8"/>
  <c r="K151" i="8"/>
  <c r="L151" i="8"/>
  <c r="K152" i="8"/>
  <c r="L152" i="8"/>
  <c r="K153" i="8"/>
  <c r="L153" i="8"/>
  <c r="K154" i="8"/>
  <c r="L154" i="8"/>
  <c r="K155" i="8"/>
  <c r="L155" i="8"/>
  <c r="K156" i="8"/>
  <c r="L156" i="8"/>
  <c r="K157" i="8"/>
  <c r="L157" i="8"/>
  <c r="K158" i="8"/>
  <c r="L158" i="8"/>
  <c r="K159" i="8"/>
  <c r="L159" i="8"/>
  <c r="K160" i="8"/>
  <c r="L160" i="8"/>
  <c r="K161" i="8"/>
  <c r="L161" i="8"/>
  <c r="K162" i="8"/>
  <c r="L162" i="8"/>
  <c r="K163" i="8"/>
  <c r="L163" i="8"/>
  <c r="K164" i="8"/>
  <c r="L164" i="8"/>
  <c r="K165" i="8"/>
  <c r="L165" i="8"/>
  <c r="K166" i="8"/>
  <c r="L166" i="8"/>
  <c r="K167" i="8"/>
  <c r="L167" i="8"/>
  <c r="K168" i="8"/>
  <c r="L168" i="8"/>
  <c r="K169" i="8"/>
  <c r="L169" i="8"/>
  <c r="K170" i="8"/>
  <c r="L170" i="8"/>
  <c r="K171" i="8"/>
  <c r="L171" i="8"/>
  <c r="K172" i="8"/>
  <c r="L172" i="8"/>
  <c r="K173" i="8"/>
  <c r="L173" i="8"/>
  <c r="K174" i="8"/>
  <c r="L174" i="8"/>
  <c r="K175" i="8"/>
  <c r="L175" i="8"/>
  <c r="K176" i="8"/>
  <c r="L176" i="8"/>
  <c r="K177" i="8"/>
  <c r="L177" i="8"/>
  <c r="K178" i="8"/>
  <c r="L178" i="8"/>
  <c r="K179" i="8"/>
  <c r="L179" i="8"/>
  <c r="K180" i="8"/>
  <c r="L180" i="8"/>
  <c r="K181" i="8"/>
  <c r="L181" i="8"/>
  <c r="K182" i="8"/>
  <c r="L182" i="8"/>
  <c r="K183" i="8"/>
  <c r="L183" i="8"/>
  <c r="K184" i="8"/>
  <c r="L184" i="8"/>
  <c r="K185" i="8"/>
  <c r="L185" i="8"/>
  <c r="K186" i="8"/>
  <c r="L186" i="8"/>
  <c r="K187" i="8"/>
  <c r="L187" i="8"/>
  <c r="K188" i="8"/>
  <c r="L188" i="8"/>
  <c r="K189" i="8"/>
  <c r="L189" i="8"/>
  <c r="K190" i="8"/>
  <c r="L190" i="8"/>
  <c r="K191" i="8"/>
  <c r="L191" i="8"/>
  <c r="K192" i="8"/>
  <c r="L192" i="8"/>
  <c r="K193" i="8"/>
  <c r="L193" i="8"/>
  <c r="K194" i="8"/>
  <c r="L194" i="8"/>
  <c r="K195" i="8"/>
  <c r="L195" i="8"/>
  <c r="K196" i="8"/>
  <c r="L196" i="8"/>
  <c r="K197" i="8"/>
  <c r="L197" i="8"/>
  <c r="K198" i="8"/>
  <c r="L198" i="8"/>
  <c r="K199" i="8"/>
  <c r="L199" i="8"/>
  <c r="K200" i="8"/>
  <c r="L200" i="8"/>
  <c r="K201" i="8"/>
  <c r="L201" i="8"/>
  <c r="K202" i="8"/>
  <c r="L202" i="8"/>
  <c r="K203" i="8"/>
  <c r="L203" i="8"/>
  <c r="K204" i="8"/>
  <c r="L204" i="8"/>
  <c r="K205" i="8"/>
  <c r="L205" i="8"/>
  <c r="K206" i="8"/>
  <c r="L206" i="8"/>
  <c r="K207" i="8"/>
  <c r="L207" i="8"/>
  <c r="K208" i="8"/>
  <c r="L208" i="8"/>
  <c r="K209" i="8"/>
  <c r="L209" i="8"/>
  <c r="K210" i="8"/>
  <c r="L210" i="8"/>
  <c r="K211" i="8"/>
  <c r="L211" i="8"/>
  <c r="K212" i="8"/>
  <c r="L212" i="8"/>
  <c r="K213" i="8"/>
  <c r="L213" i="8"/>
  <c r="K214" i="8"/>
  <c r="L214" i="8"/>
  <c r="K215" i="8"/>
  <c r="L215" i="8"/>
  <c r="K216" i="8"/>
  <c r="L216" i="8"/>
  <c r="K217" i="8"/>
  <c r="L217" i="8"/>
  <c r="K218" i="8"/>
  <c r="L218" i="8"/>
  <c r="K219" i="8"/>
  <c r="L219" i="8"/>
  <c r="K220" i="8"/>
  <c r="L220" i="8"/>
  <c r="K221" i="8"/>
  <c r="L221" i="8"/>
  <c r="K222" i="8"/>
  <c r="L222" i="8"/>
  <c r="K223" i="8"/>
  <c r="L223" i="8"/>
  <c r="K224" i="8"/>
  <c r="L224" i="8"/>
  <c r="K225" i="8"/>
  <c r="L225" i="8"/>
  <c r="K226" i="8"/>
  <c r="L226" i="8"/>
  <c r="K227" i="8"/>
  <c r="L227" i="8"/>
  <c r="K228" i="8"/>
  <c r="L228" i="8"/>
  <c r="K229" i="8"/>
  <c r="L229" i="8"/>
  <c r="K230" i="8"/>
  <c r="L230" i="8"/>
  <c r="K231" i="8"/>
  <c r="L231" i="8"/>
  <c r="K232" i="8"/>
  <c r="L232" i="8"/>
  <c r="K233" i="8"/>
  <c r="L233" i="8"/>
  <c r="K234" i="8"/>
  <c r="L234" i="8"/>
  <c r="K235" i="8"/>
  <c r="L235" i="8"/>
  <c r="K236" i="8"/>
  <c r="L236" i="8"/>
  <c r="K237" i="8"/>
  <c r="L237" i="8"/>
  <c r="K238" i="8"/>
  <c r="L238" i="8"/>
  <c r="K239" i="8"/>
  <c r="L239" i="8"/>
  <c r="K240" i="8"/>
  <c r="L240" i="8"/>
  <c r="K241" i="8"/>
  <c r="L241" i="8"/>
  <c r="K242" i="8"/>
  <c r="L242" i="8"/>
  <c r="K243" i="8"/>
  <c r="L243" i="8"/>
  <c r="K244" i="8"/>
  <c r="L244" i="8"/>
  <c r="K245" i="8"/>
  <c r="L245" i="8"/>
  <c r="K246" i="8"/>
  <c r="L246" i="8"/>
  <c r="K247" i="8"/>
  <c r="L247" i="8"/>
  <c r="K248" i="8"/>
  <c r="L248" i="8"/>
  <c r="K249" i="8"/>
  <c r="L249" i="8"/>
  <c r="K250" i="8"/>
  <c r="L250" i="8"/>
  <c r="K251" i="8"/>
  <c r="L251" i="8"/>
  <c r="K252" i="8"/>
  <c r="L252" i="8"/>
  <c r="K253" i="8"/>
  <c r="L253" i="8"/>
  <c r="K254" i="8"/>
  <c r="L254" i="8"/>
  <c r="K255" i="8"/>
  <c r="L255" i="8"/>
  <c r="K256" i="8"/>
  <c r="L256" i="8"/>
  <c r="K257" i="8"/>
  <c r="L257" i="8"/>
  <c r="K258" i="8"/>
  <c r="L258" i="8"/>
  <c r="K259" i="8"/>
  <c r="L259" i="8"/>
  <c r="K260" i="8"/>
  <c r="L260" i="8"/>
  <c r="K261" i="8"/>
  <c r="L261" i="8"/>
  <c r="K262" i="8"/>
  <c r="L262" i="8"/>
  <c r="K263" i="8"/>
  <c r="L263" i="8"/>
  <c r="K264" i="8"/>
  <c r="L264" i="8"/>
  <c r="K265" i="8"/>
  <c r="L265" i="8"/>
  <c r="K266" i="8"/>
  <c r="L266" i="8"/>
  <c r="K267" i="8"/>
  <c r="L267" i="8"/>
  <c r="K268" i="8"/>
  <c r="L268" i="8"/>
  <c r="K269" i="8"/>
  <c r="L269" i="8"/>
  <c r="K270" i="8"/>
  <c r="L270" i="8"/>
  <c r="K271" i="8"/>
  <c r="L271" i="8"/>
  <c r="K272" i="8"/>
  <c r="L272" i="8"/>
  <c r="K273" i="8"/>
  <c r="L273" i="8"/>
  <c r="K274" i="8"/>
  <c r="L274" i="8"/>
  <c r="K275" i="8"/>
  <c r="L275" i="8"/>
  <c r="K276" i="8"/>
  <c r="L276" i="8"/>
  <c r="K277" i="8"/>
  <c r="L277" i="8"/>
  <c r="K278" i="8"/>
  <c r="L278" i="8"/>
  <c r="K279" i="8"/>
  <c r="L279" i="8"/>
  <c r="K280" i="8"/>
  <c r="L280" i="8"/>
  <c r="K281" i="8"/>
  <c r="L281" i="8"/>
  <c r="K282" i="8"/>
  <c r="L282" i="8"/>
  <c r="K283" i="8"/>
  <c r="L283" i="8"/>
  <c r="K284" i="8"/>
  <c r="L284" i="8"/>
  <c r="K285" i="8"/>
  <c r="L285" i="8"/>
  <c r="K286" i="8"/>
  <c r="L286" i="8"/>
  <c r="K287" i="8"/>
  <c r="L287" i="8"/>
  <c r="K288" i="8"/>
  <c r="L288" i="8"/>
  <c r="K289" i="8"/>
  <c r="L289" i="8"/>
  <c r="L2" i="8"/>
  <c r="K2" i="8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" i="7"/>
  <c r="K3" i="7"/>
  <c r="L3" i="7"/>
  <c r="K4" i="7"/>
  <c r="L4" i="7"/>
  <c r="K5" i="7"/>
  <c r="L5" i="7"/>
  <c r="K6" i="7"/>
  <c r="L6" i="7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K30" i="7"/>
  <c r="L30" i="7"/>
  <c r="K31" i="7"/>
  <c r="L31" i="7"/>
  <c r="K32" i="7"/>
  <c r="L32" i="7"/>
  <c r="K33" i="7"/>
  <c r="L33" i="7"/>
  <c r="K34" i="7"/>
  <c r="L34" i="7"/>
  <c r="K35" i="7"/>
  <c r="L35" i="7"/>
  <c r="K36" i="7"/>
  <c r="L36" i="7"/>
  <c r="K37" i="7"/>
  <c r="L37" i="7"/>
  <c r="K38" i="7"/>
  <c r="L38" i="7"/>
  <c r="K39" i="7"/>
  <c r="L39" i="7"/>
  <c r="K40" i="7"/>
  <c r="L40" i="7"/>
  <c r="K41" i="7"/>
  <c r="L41" i="7"/>
  <c r="K42" i="7"/>
  <c r="L42" i="7"/>
  <c r="K43" i="7"/>
  <c r="L43" i="7"/>
  <c r="K44" i="7"/>
  <c r="L44" i="7"/>
  <c r="K45" i="7"/>
  <c r="L45" i="7"/>
  <c r="K46" i="7"/>
  <c r="L46" i="7"/>
  <c r="K47" i="7"/>
  <c r="L47" i="7"/>
  <c r="K48" i="7"/>
  <c r="L48" i="7"/>
  <c r="K49" i="7"/>
  <c r="L49" i="7"/>
  <c r="K50" i="7"/>
  <c r="L50" i="7"/>
  <c r="K51" i="7"/>
  <c r="L51" i="7"/>
  <c r="K52" i="7"/>
  <c r="L52" i="7"/>
  <c r="K53" i="7"/>
  <c r="L53" i="7"/>
  <c r="K54" i="7"/>
  <c r="L54" i="7"/>
  <c r="K55" i="7"/>
  <c r="L55" i="7"/>
  <c r="K56" i="7"/>
  <c r="L56" i="7"/>
  <c r="K57" i="7"/>
  <c r="L57" i="7"/>
  <c r="K58" i="7"/>
  <c r="L58" i="7"/>
  <c r="K59" i="7"/>
  <c r="L59" i="7"/>
  <c r="K60" i="7"/>
  <c r="L60" i="7"/>
  <c r="K61" i="7"/>
  <c r="L61" i="7"/>
  <c r="K62" i="7"/>
  <c r="L62" i="7"/>
  <c r="K63" i="7"/>
  <c r="L63" i="7"/>
  <c r="K64" i="7"/>
  <c r="L64" i="7"/>
  <c r="K65" i="7"/>
  <c r="L65" i="7"/>
  <c r="K66" i="7"/>
  <c r="L66" i="7"/>
  <c r="K67" i="7"/>
  <c r="L67" i="7"/>
  <c r="K68" i="7"/>
  <c r="L68" i="7"/>
  <c r="K69" i="7"/>
  <c r="L69" i="7"/>
  <c r="K70" i="7"/>
  <c r="L70" i="7"/>
  <c r="K71" i="7"/>
  <c r="L71" i="7"/>
  <c r="K72" i="7"/>
  <c r="L72" i="7"/>
  <c r="K73" i="7"/>
  <c r="L73" i="7"/>
  <c r="K74" i="7"/>
  <c r="L74" i="7"/>
  <c r="K75" i="7"/>
  <c r="L75" i="7"/>
  <c r="K76" i="7"/>
  <c r="L76" i="7"/>
  <c r="K77" i="7"/>
  <c r="L77" i="7"/>
  <c r="K78" i="7"/>
  <c r="L78" i="7"/>
  <c r="K79" i="7"/>
  <c r="L79" i="7"/>
  <c r="K80" i="7"/>
  <c r="L80" i="7"/>
  <c r="K81" i="7"/>
  <c r="L81" i="7"/>
  <c r="K82" i="7"/>
  <c r="L82" i="7"/>
  <c r="K83" i="7"/>
  <c r="L83" i="7"/>
  <c r="K84" i="7"/>
  <c r="L84" i="7"/>
  <c r="K85" i="7"/>
  <c r="L85" i="7"/>
  <c r="K86" i="7"/>
  <c r="L86" i="7"/>
  <c r="K87" i="7"/>
  <c r="L87" i="7"/>
  <c r="K88" i="7"/>
  <c r="L88" i="7"/>
  <c r="K89" i="7"/>
  <c r="L89" i="7"/>
  <c r="K90" i="7"/>
  <c r="L90" i="7"/>
  <c r="K91" i="7"/>
  <c r="L91" i="7"/>
  <c r="K92" i="7"/>
  <c r="L92" i="7"/>
  <c r="K93" i="7"/>
  <c r="L93" i="7"/>
  <c r="K94" i="7"/>
  <c r="L94" i="7"/>
  <c r="K95" i="7"/>
  <c r="L95" i="7"/>
  <c r="K96" i="7"/>
  <c r="L96" i="7"/>
  <c r="K97" i="7"/>
  <c r="L97" i="7"/>
  <c r="K98" i="7"/>
  <c r="L98" i="7"/>
  <c r="K99" i="7"/>
  <c r="L99" i="7"/>
  <c r="K100" i="7"/>
  <c r="L100" i="7"/>
  <c r="K101" i="7"/>
  <c r="L101" i="7"/>
  <c r="K102" i="7"/>
  <c r="L102" i="7"/>
  <c r="K103" i="7"/>
  <c r="L103" i="7"/>
  <c r="K104" i="7"/>
  <c r="L104" i="7"/>
  <c r="K105" i="7"/>
  <c r="L105" i="7"/>
  <c r="K106" i="7"/>
  <c r="L106" i="7"/>
  <c r="K107" i="7"/>
  <c r="L107" i="7"/>
  <c r="K108" i="7"/>
  <c r="L108" i="7"/>
  <c r="K109" i="7"/>
  <c r="L109" i="7"/>
  <c r="K110" i="7"/>
  <c r="L110" i="7"/>
  <c r="K111" i="7"/>
  <c r="L111" i="7"/>
  <c r="K112" i="7"/>
  <c r="L112" i="7"/>
  <c r="K113" i="7"/>
  <c r="L113" i="7"/>
  <c r="K114" i="7"/>
  <c r="L114" i="7"/>
  <c r="K115" i="7"/>
  <c r="L115" i="7"/>
  <c r="K116" i="7"/>
  <c r="L116" i="7"/>
  <c r="K117" i="7"/>
  <c r="L117" i="7"/>
  <c r="K118" i="7"/>
  <c r="L118" i="7"/>
  <c r="K119" i="7"/>
  <c r="L119" i="7"/>
  <c r="K120" i="7"/>
  <c r="L120" i="7"/>
  <c r="K121" i="7"/>
  <c r="L121" i="7"/>
  <c r="K122" i="7"/>
  <c r="L122" i="7"/>
  <c r="K123" i="7"/>
  <c r="L123" i="7"/>
  <c r="K124" i="7"/>
  <c r="L124" i="7"/>
  <c r="K125" i="7"/>
  <c r="L125" i="7"/>
  <c r="K126" i="7"/>
  <c r="L126" i="7"/>
  <c r="K127" i="7"/>
  <c r="L127" i="7"/>
  <c r="K128" i="7"/>
  <c r="L128" i="7"/>
  <c r="K129" i="7"/>
  <c r="L129" i="7"/>
  <c r="K130" i="7"/>
  <c r="L130" i="7"/>
  <c r="K131" i="7"/>
  <c r="L131" i="7"/>
  <c r="K132" i="7"/>
  <c r="L132" i="7"/>
  <c r="K133" i="7"/>
  <c r="L133" i="7"/>
  <c r="K134" i="7"/>
  <c r="L134" i="7"/>
  <c r="K135" i="7"/>
  <c r="L135" i="7"/>
  <c r="K136" i="7"/>
  <c r="L136" i="7"/>
  <c r="K137" i="7"/>
  <c r="L137" i="7"/>
  <c r="K138" i="7"/>
  <c r="L138" i="7"/>
  <c r="K139" i="7"/>
  <c r="L139" i="7"/>
  <c r="K140" i="7"/>
  <c r="L140" i="7"/>
  <c r="K141" i="7"/>
  <c r="L141" i="7"/>
  <c r="K142" i="7"/>
  <c r="L142" i="7"/>
  <c r="K143" i="7"/>
  <c r="L143" i="7"/>
  <c r="K144" i="7"/>
  <c r="L144" i="7"/>
  <c r="K145" i="7"/>
  <c r="L145" i="7"/>
  <c r="K146" i="7"/>
  <c r="L146" i="7"/>
  <c r="K147" i="7"/>
  <c r="L147" i="7"/>
  <c r="K148" i="7"/>
  <c r="L148" i="7"/>
  <c r="K149" i="7"/>
  <c r="L149" i="7"/>
  <c r="K150" i="7"/>
  <c r="L150" i="7"/>
  <c r="K151" i="7"/>
  <c r="L151" i="7"/>
  <c r="K152" i="7"/>
  <c r="L152" i="7"/>
  <c r="K153" i="7"/>
  <c r="L153" i="7"/>
  <c r="K154" i="7"/>
  <c r="L154" i="7"/>
  <c r="K155" i="7"/>
  <c r="L155" i="7"/>
  <c r="K156" i="7"/>
  <c r="L156" i="7"/>
  <c r="K157" i="7"/>
  <c r="L157" i="7"/>
  <c r="K158" i="7"/>
  <c r="L158" i="7"/>
  <c r="K159" i="7"/>
  <c r="L159" i="7"/>
  <c r="K160" i="7"/>
  <c r="L160" i="7"/>
  <c r="K161" i="7"/>
  <c r="L161" i="7"/>
  <c r="K162" i="7"/>
  <c r="L162" i="7"/>
  <c r="K163" i="7"/>
  <c r="L163" i="7"/>
  <c r="K164" i="7"/>
  <c r="L164" i="7"/>
  <c r="K165" i="7"/>
  <c r="L165" i="7"/>
  <c r="K166" i="7"/>
  <c r="L166" i="7"/>
  <c r="K167" i="7"/>
  <c r="L167" i="7"/>
  <c r="K168" i="7"/>
  <c r="L168" i="7"/>
  <c r="K169" i="7"/>
  <c r="L169" i="7"/>
  <c r="K170" i="7"/>
  <c r="L170" i="7"/>
  <c r="K171" i="7"/>
  <c r="L171" i="7"/>
  <c r="K172" i="7"/>
  <c r="L172" i="7"/>
  <c r="K173" i="7"/>
  <c r="L173" i="7"/>
  <c r="K174" i="7"/>
  <c r="L174" i="7"/>
  <c r="K175" i="7"/>
  <c r="L175" i="7"/>
  <c r="K176" i="7"/>
  <c r="L176" i="7"/>
  <c r="K177" i="7"/>
  <c r="L177" i="7"/>
  <c r="K178" i="7"/>
  <c r="L178" i="7"/>
  <c r="K179" i="7"/>
  <c r="L179" i="7"/>
  <c r="K180" i="7"/>
  <c r="L180" i="7"/>
  <c r="K181" i="7"/>
  <c r="L181" i="7"/>
  <c r="K182" i="7"/>
  <c r="L182" i="7"/>
  <c r="K183" i="7"/>
  <c r="L183" i="7"/>
  <c r="K184" i="7"/>
  <c r="L184" i="7"/>
  <c r="K185" i="7"/>
  <c r="L185" i="7"/>
  <c r="K186" i="7"/>
  <c r="L186" i="7"/>
  <c r="K187" i="7"/>
  <c r="L187" i="7"/>
  <c r="K188" i="7"/>
  <c r="L188" i="7"/>
  <c r="K189" i="7"/>
  <c r="L189" i="7"/>
  <c r="K190" i="7"/>
  <c r="L190" i="7"/>
  <c r="K191" i="7"/>
  <c r="L191" i="7"/>
  <c r="K192" i="7"/>
  <c r="L192" i="7"/>
  <c r="K193" i="7"/>
  <c r="L193" i="7"/>
  <c r="K194" i="7"/>
  <c r="L194" i="7"/>
  <c r="K195" i="7"/>
  <c r="L195" i="7"/>
  <c r="K196" i="7"/>
  <c r="L196" i="7"/>
  <c r="K197" i="7"/>
  <c r="L197" i="7"/>
  <c r="K198" i="7"/>
  <c r="L198" i="7"/>
  <c r="K199" i="7"/>
  <c r="L199" i="7"/>
  <c r="K200" i="7"/>
  <c r="L200" i="7"/>
  <c r="K201" i="7"/>
  <c r="L201" i="7"/>
  <c r="K202" i="7"/>
  <c r="L202" i="7"/>
  <c r="K203" i="7"/>
  <c r="L203" i="7"/>
  <c r="K204" i="7"/>
  <c r="L204" i="7"/>
  <c r="K205" i="7"/>
  <c r="L205" i="7"/>
  <c r="K206" i="7"/>
  <c r="L206" i="7"/>
  <c r="K207" i="7"/>
  <c r="L207" i="7"/>
  <c r="K208" i="7"/>
  <c r="L208" i="7"/>
  <c r="K209" i="7"/>
  <c r="L209" i="7"/>
  <c r="K210" i="7"/>
  <c r="L210" i="7"/>
  <c r="K211" i="7"/>
  <c r="L211" i="7"/>
  <c r="K212" i="7"/>
  <c r="L212" i="7"/>
  <c r="K213" i="7"/>
  <c r="L213" i="7"/>
  <c r="K214" i="7"/>
  <c r="L214" i="7"/>
  <c r="K215" i="7"/>
  <c r="L215" i="7"/>
  <c r="K216" i="7"/>
  <c r="L216" i="7"/>
  <c r="K217" i="7"/>
  <c r="L217" i="7"/>
  <c r="K218" i="7"/>
  <c r="L218" i="7"/>
  <c r="K219" i="7"/>
  <c r="L219" i="7"/>
  <c r="K220" i="7"/>
  <c r="L220" i="7"/>
  <c r="K221" i="7"/>
  <c r="L221" i="7"/>
  <c r="K222" i="7"/>
  <c r="L222" i="7"/>
  <c r="K223" i="7"/>
  <c r="L223" i="7"/>
  <c r="K224" i="7"/>
  <c r="L224" i="7"/>
  <c r="K225" i="7"/>
  <c r="L225" i="7"/>
  <c r="K226" i="7"/>
  <c r="L226" i="7"/>
  <c r="K227" i="7"/>
  <c r="L227" i="7"/>
  <c r="K228" i="7"/>
  <c r="L228" i="7"/>
  <c r="K229" i="7"/>
  <c r="L229" i="7"/>
  <c r="K230" i="7"/>
  <c r="L230" i="7"/>
  <c r="K231" i="7"/>
  <c r="L231" i="7"/>
  <c r="K232" i="7"/>
  <c r="L232" i="7"/>
  <c r="K233" i="7"/>
  <c r="L233" i="7"/>
  <c r="K234" i="7"/>
  <c r="L234" i="7"/>
  <c r="K235" i="7"/>
  <c r="L235" i="7"/>
  <c r="K236" i="7"/>
  <c r="L236" i="7"/>
  <c r="K237" i="7"/>
  <c r="L237" i="7"/>
  <c r="K238" i="7"/>
  <c r="L238" i="7"/>
  <c r="K239" i="7"/>
  <c r="L239" i="7"/>
  <c r="K240" i="7"/>
  <c r="L240" i="7"/>
  <c r="K241" i="7"/>
  <c r="L241" i="7"/>
  <c r="K242" i="7"/>
  <c r="L242" i="7"/>
  <c r="K243" i="7"/>
  <c r="L243" i="7"/>
  <c r="K244" i="7"/>
  <c r="L244" i="7"/>
  <c r="K245" i="7"/>
  <c r="L245" i="7"/>
  <c r="K246" i="7"/>
  <c r="L246" i="7"/>
  <c r="K247" i="7"/>
  <c r="L247" i="7"/>
  <c r="K248" i="7"/>
  <c r="L248" i="7"/>
  <c r="K249" i="7"/>
  <c r="L249" i="7"/>
  <c r="K250" i="7"/>
  <c r="L250" i="7"/>
  <c r="K251" i="7"/>
  <c r="L251" i="7"/>
  <c r="K252" i="7"/>
  <c r="L252" i="7"/>
  <c r="K253" i="7"/>
  <c r="L253" i="7"/>
  <c r="K254" i="7"/>
  <c r="L254" i="7"/>
  <c r="K255" i="7"/>
  <c r="L255" i="7"/>
  <c r="K256" i="7"/>
  <c r="L256" i="7"/>
  <c r="K257" i="7"/>
  <c r="L257" i="7"/>
  <c r="K258" i="7"/>
  <c r="L258" i="7"/>
  <c r="K259" i="7"/>
  <c r="L259" i="7"/>
  <c r="K260" i="7"/>
  <c r="L260" i="7"/>
  <c r="K261" i="7"/>
  <c r="L261" i="7"/>
  <c r="K262" i="7"/>
  <c r="L262" i="7"/>
  <c r="K263" i="7"/>
  <c r="L263" i="7"/>
  <c r="K264" i="7"/>
  <c r="L264" i="7"/>
  <c r="K265" i="7"/>
  <c r="L265" i="7"/>
  <c r="K266" i="7"/>
  <c r="L266" i="7"/>
  <c r="K267" i="7"/>
  <c r="L267" i="7"/>
  <c r="K268" i="7"/>
  <c r="L268" i="7"/>
  <c r="K269" i="7"/>
  <c r="L269" i="7"/>
  <c r="K270" i="7"/>
  <c r="L270" i="7"/>
  <c r="K271" i="7"/>
  <c r="L271" i="7"/>
  <c r="K272" i="7"/>
  <c r="L272" i="7"/>
  <c r="K273" i="7"/>
  <c r="L273" i="7"/>
  <c r="K274" i="7"/>
  <c r="L274" i="7"/>
  <c r="K275" i="7"/>
  <c r="L275" i="7"/>
  <c r="K276" i="7"/>
  <c r="L276" i="7"/>
  <c r="K277" i="7"/>
  <c r="L277" i="7"/>
  <c r="K278" i="7"/>
  <c r="L278" i="7"/>
  <c r="K279" i="7"/>
  <c r="L279" i="7"/>
  <c r="K280" i="7"/>
  <c r="L280" i="7"/>
  <c r="K281" i="7"/>
  <c r="L281" i="7"/>
  <c r="K282" i="7"/>
  <c r="L282" i="7"/>
  <c r="K283" i="7"/>
  <c r="L283" i="7"/>
  <c r="K284" i="7"/>
  <c r="L284" i="7"/>
  <c r="K285" i="7"/>
  <c r="L285" i="7"/>
  <c r="K286" i="7"/>
  <c r="L286" i="7"/>
  <c r="K287" i="7"/>
  <c r="L287" i="7"/>
  <c r="K288" i="7"/>
  <c r="L288" i="7"/>
  <c r="K289" i="7"/>
  <c r="L289" i="7"/>
  <c r="L2" i="7"/>
  <c r="K2" i="7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" i="6"/>
  <c r="K3" i="6"/>
  <c r="L3" i="6"/>
  <c r="K4" i="6"/>
  <c r="L4" i="6"/>
  <c r="K5" i="6"/>
  <c r="L5" i="6"/>
  <c r="K6" i="6"/>
  <c r="L6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K130" i="6"/>
  <c r="L130" i="6"/>
  <c r="K131" i="6"/>
  <c r="L131" i="6"/>
  <c r="K132" i="6"/>
  <c r="L132" i="6"/>
  <c r="K133" i="6"/>
  <c r="L133" i="6"/>
  <c r="K134" i="6"/>
  <c r="L134" i="6"/>
  <c r="K135" i="6"/>
  <c r="L135" i="6"/>
  <c r="K136" i="6"/>
  <c r="L136" i="6"/>
  <c r="K137" i="6"/>
  <c r="L137" i="6"/>
  <c r="K138" i="6"/>
  <c r="L138" i="6"/>
  <c r="K139" i="6"/>
  <c r="L139" i="6"/>
  <c r="K140" i="6"/>
  <c r="L140" i="6"/>
  <c r="K141" i="6"/>
  <c r="L141" i="6"/>
  <c r="K142" i="6"/>
  <c r="L142" i="6"/>
  <c r="K143" i="6"/>
  <c r="L143" i="6"/>
  <c r="K144" i="6"/>
  <c r="L144" i="6"/>
  <c r="K145" i="6"/>
  <c r="L145" i="6"/>
  <c r="K146" i="6"/>
  <c r="L146" i="6"/>
  <c r="K147" i="6"/>
  <c r="L147" i="6"/>
  <c r="K148" i="6"/>
  <c r="L148" i="6"/>
  <c r="K149" i="6"/>
  <c r="L149" i="6"/>
  <c r="K150" i="6"/>
  <c r="L150" i="6"/>
  <c r="K151" i="6"/>
  <c r="L151" i="6"/>
  <c r="K152" i="6"/>
  <c r="L152" i="6"/>
  <c r="K153" i="6"/>
  <c r="L153" i="6"/>
  <c r="K154" i="6"/>
  <c r="L154" i="6"/>
  <c r="K155" i="6"/>
  <c r="L155" i="6"/>
  <c r="K156" i="6"/>
  <c r="L156" i="6"/>
  <c r="K157" i="6"/>
  <c r="L157" i="6"/>
  <c r="K158" i="6"/>
  <c r="L158" i="6"/>
  <c r="K159" i="6"/>
  <c r="L159" i="6"/>
  <c r="K160" i="6"/>
  <c r="L160" i="6"/>
  <c r="K161" i="6"/>
  <c r="L161" i="6"/>
  <c r="K162" i="6"/>
  <c r="L162" i="6"/>
  <c r="K163" i="6"/>
  <c r="L163" i="6"/>
  <c r="K164" i="6"/>
  <c r="L164" i="6"/>
  <c r="K165" i="6"/>
  <c r="L165" i="6"/>
  <c r="K166" i="6"/>
  <c r="L166" i="6"/>
  <c r="K167" i="6"/>
  <c r="L167" i="6"/>
  <c r="K168" i="6"/>
  <c r="L168" i="6"/>
  <c r="K169" i="6"/>
  <c r="L169" i="6"/>
  <c r="K170" i="6"/>
  <c r="L170" i="6"/>
  <c r="K171" i="6"/>
  <c r="L171" i="6"/>
  <c r="K172" i="6"/>
  <c r="L172" i="6"/>
  <c r="K173" i="6"/>
  <c r="L173" i="6"/>
  <c r="K174" i="6"/>
  <c r="L174" i="6"/>
  <c r="K175" i="6"/>
  <c r="L175" i="6"/>
  <c r="K176" i="6"/>
  <c r="L176" i="6"/>
  <c r="K177" i="6"/>
  <c r="L177" i="6"/>
  <c r="K178" i="6"/>
  <c r="L178" i="6"/>
  <c r="K179" i="6"/>
  <c r="L179" i="6"/>
  <c r="K180" i="6"/>
  <c r="L180" i="6"/>
  <c r="K181" i="6"/>
  <c r="L181" i="6"/>
  <c r="K182" i="6"/>
  <c r="L182" i="6"/>
  <c r="K183" i="6"/>
  <c r="L183" i="6"/>
  <c r="K184" i="6"/>
  <c r="L184" i="6"/>
  <c r="K185" i="6"/>
  <c r="L185" i="6"/>
  <c r="K186" i="6"/>
  <c r="L186" i="6"/>
  <c r="K187" i="6"/>
  <c r="L187" i="6"/>
  <c r="K188" i="6"/>
  <c r="L188" i="6"/>
  <c r="K189" i="6"/>
  <c r="L189" i="6"/>
  <c r="K190" i="6"/>
  <c r="L190" i="6"/>
  <c r="K191" i="6"/>
  <c r="L191" i="6"/>
  <c r="K192" i="6"/>
  <c r="L192" i="6"/>
  <c r="K193" i="6"/>
  <c r="L193" i="6"/>
  <c r="K194" i="6"/>
  <c r="L194" i="6"/>
  <c r="K195" i="6"/>
  <c r="L195" i="6"/>
  <c r="K196" i="6"/>
  <c r="L196" i="6"/>
  <c r="K197" i="6"/>
  <c r="L197" i="6"/>
  <c r="K198" i="6"/>
  <c r="L198" i="6"/>
  <c r="K199" i="6"/>
  <c r="L199" i="6"/>
  <c r="K200" i="6"/>
  <c r="L200" i="6"/>
  <c r="K201" i="6"/>
  <c r="L201" i="6"/>
  <c r="K202" i="6"/>
  <c r="L202" i="6"/>
  <c r="K203" i="6"/>
  <c r="L203" i="6"/>
  <c r="K204" i="6"/>
  <c r="L204" i="6"/>
  <c r="K205" i="6"/>
  <c r="L205" i="6"/>
  <c r="K206" i="6"/>
  <c r="L206" i="6"/>
  <c r="K207" i="6"/>
  <c r="L207" i="6"/>
  <c r="K208" i="6"/>
  <c r="L208" i="6"/>
  <c r="K209" i="6"/>
  <c r="L209" i="6"/>
  <c r="K210" i="6"/>
  <c r="L210" i="6"/>
  <c r="K211" i="6"/>
  <c r="L211" i="6"/>
  <c r="K212" i="6"/>
  <c r="L212" i="6"/>
  <c r="K213" i="6"/>
  <c r="L213" i="6"/>
  <c r="K214" i="6"/>
  <c r="L214" i="6"/>
  <c r="K215" i="6"/>
  <c r="L215" i="6"/>
  <c r="K216" i="6"/>
  <c r="L216" i="6"/>
  <c r="K217" i="6"/>
  <c r="L217" i="6"/>
  <c r="K218" i="6"/>
  <c r="L218" i="6"/>
  <c r="K219" i="6"/>
  <c r="L219" i="6"/>
  <c r="K220" i="6"/>
  <c r="L220" i="6"/>
  <c r="K221" i="6"/>
  <c r="L221" i="6"/>
  <c r="K222" i="6"/>
  <c r="L222" i="6"/>
  <c r="K223" i="6"/>
  <c r="L223" i="6"/>
  <c r="K224" i="6"/>
  <c r="L224" i="6"/>
  <c r="K225" i="6"/>
  <c r="L225" i="6"/>
  <c r="K226" i="6"/>
  <c r="L226" i="6"/>
  <c r="K227" i="6"/>
  <c r="L227" i="6"/>
  <c r="K228" i="6"/>
  <c r="L228" i="6"/>
  <c r="K229" i="6"/>
  <c r="L229" i="6"/>
  <c r="K230" i="6"/>
  <c r="L230" i="6"/>
  <c r="K231" i="6"/>
  <c r="L231" i="6"/>
  <c r="K232" i="6"/>
  <c r="L232" i="6"/>
  <c r="K233" i="6"/>
  <c r="L233" i="6"/>
  <c r="K234" i="6"/>
  <c r="L234" i="6"/>
  <c r="K235" i="6"/>
  <c r="L235" i="6"/>
  <c r="K236" i="6"/>
  <c r="L236" i="6"/>
  <c r="K237" i="6"/>
  <c r="L237" i="6"/>
  <c r="K238" i="6"/>
  <c r="L238" i="6"/>
  <c r="K239" i="6"/>
  <c r="L239" i="6"/>
  <c r="K240" i="6"/>
  <c r="L240" i="6"/>
  <c r="K241" i="6"/>
  <c r="L241" i="6"/>
  <c r="K242" i="6"/>
  <c r="L242" i="6"/>
  <c r="K243" i="6"/>
  <c r="L243" i="6"/>
  <c r="K244" i="6"/>
  <c r="L244" i="6"/>
  <c r="K245" i="6"/>
  <c r="L245" i="6"/>
  <c r="K246" i="6"/>
  <c r="L246" i="6"/>
  <c r="K247" i="6"/>
  <c r="L247" i="6"/>
  <c r="K248" i="6"/>
  <c r="L248" i="6"/>
  <c r="K249" i="6"/>
  <c r="L249" i="6"/>
  <c r="K250" i="6"/>
  <c r="L250" i="6"/>
  <c r="K251" i="6"/>
  <c r="L251" i="6"/>
  <c r="K252" i="6"/>
  <c r="L252" i="6"/>
  <c r="K253" i="6"/>
  <c r="L253" i="6"/>
  <c r="K254" i="6"/>
  <c r="L254" i="6"/>
  <c r="K255" i="6"/>
  <c r="L255" i="6"/>
  <c r="K256" i="6"/>
  <c r="L256" i="6"/>
  <c r="K257" i="6"/>
  <c r="L257" i="6"/>
  <c r="K258" i="6"/>
  <c r="L258" i="6"/>
  <c r="K259" i="6"/>
  <c r="L259" i="6"/>
  <c r="K260" i="6"/>
  <c r="L260" i="6"/>
  <c r="K261" i="6"/>
  <c r="L261" i="6"/>
  <c r="K262" i="6"/>
  <c r="L262" i="6"/>
  <c r="K263" i="6"/>
  <c r="L263" i="6"/>
  <c r="K264" i="6"/>
  <c r="L264" i="6"/>
  <c r="K265" i="6"/>
  <c r="L265" i="6"/>
  <c r="K266" i="6"/>
  <c r="L266" i="6"/>
  <c r="K267" i="6"/>
  <c r="L267" i="6"/>
  <c r="K268" i="6"/>
  <c r="L268" i="6"/>
  <c r="K269" i="6"/>
  <c r="L269" i="6"/>
  <c r="K270" i="6"/>
  <c r="L270" i="6"/>
  <c r="K271" i="6"/>
  <c r="L271" i="6"/>
  <c r="K272" i="6"/>
  <c r="L272" i="6"/>
  <c r="K273" i="6"/>
  <c r="L273" i="6"/>
  <c r="K274" i="6"/>
  <c r="L274" i="6"/>
  <c r="K275" i="6"/>
  <c r="L275" i="6"/>
  <c r="K276" i="6"/>
  <c r="L276" i="6"/>
  <c r="K277" i="6"/>
  <c r="L277" i="6"/>
  <c r="K278" i="6"/>
  <c r="L278" i="6"/>
  <c r="K279" i="6"/>
  <c r="L279" i="6"/>
  <c r="K280" i="6"/>
  <c r="L280" i="6"/>
  <c r="K281" i="6"/>
  <c r="L281" i="6"/>
  <c r="K282" i="6"/>
  <c r="L282" i="6"/>
  <c r="K283" i="6"/>
  <c r="L283" i="6"/>
  <c r="K284" i="6"/>
  <c r="L284" i="6"/>
  <c r="K285" i="6"/>
  <c r="L285" i="6"/>
  <c r="K286" i="6"/>
  <c r="L286" i="6"/>
  <c r="K287" i="6"/>
  <c r="L287" i="6"/>
  <c r="K288" i="6"/>
  <c r="L288" i="6"/>
  <c r="L2" i="6"/>
  <c r="K2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" i="5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28" i="5"/>
  <c r="L228" i="5"/>
  <c r="K229" i="5"/>
  <c r="L229" i="5"/>
  <c r="K230" i="5"/>
  <c r="L230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38" i="5"/>
  <c r="L238" i="5"/>
  <c r="K239" i="5"/>
  <c r="L239" i="5"/>
  <c r="K240" i="5"/>
  <c r="L240" i="5"/>
  <c r="K241" i="5"/>
  <c r="L241" i="5"/>
  <c r="K242" i="5"/>
  <c r="L242" i="5"/>
  <c r="K243" i="5"/>
  <c r="L243" i="5"/>
  <c r="K244" i="5"/>
  <c r="L244" i="5"/>
  <c r="K245" i="5"/>
  <c r="L245" i="5"/>
  <c r="K246" i="5"/>
  <c r="L246" i="5"/>
  <c r="K247" i="5"/>
  <c r="L247" i="5"/>
  <c r="K248" i="5"/>
  <c r="L248" i="5"/>
  <c r="K249" i="5"/>
  <c r="L249" i="5"/>
  <c r="K250" i="5"/>
  <c r="L250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69" i="5"/>
  <c r="L269" i="5"/>
  <c r="K270" i="5"/>
  <c r="L270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3" i="5"/>
  <c r="L283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L2" i="5"/>
  <c r="K2" i="5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" i="4"/>
  <c r="K3" i="4"/>
  <c r="L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K85" i="4"/>
  <c r="L85" i="4"/>
  <c r="K86" i="4"/>
  <c r="L86" i="4"/>
  <c r="K87" i="4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127" i="4"/>
  <c r="L127" i="4"/>
  <c r="K128" i="4"/>
  <c r="L128" i="4"/>
  <c r="K129" i="4"/>
  <c r="L129" i="4"/>
  <c r="K130" i="4"/>
  <c r="L130" i="4"/>
  <c r="K131" i="4"/>
  <c r="L131" i="4"/>
  <c r="K132" i="4"/>
  <c r="L132" i="4"/>
  <c r="K133" i="4"/>
  <c r="L133" i="4"/>
  <c r="K134" i="4"/>
  <c r="L134" i="4"/>
  <c r="K135" i="4"/>
  <c r="L135" i="4"/>
  <c r="K136" i="4"/>
  <c r="L136" i="4"/>
  <c r="K137" i="4"/>
  <c r="L137" i="4"/>
  <c r="K138" i="4"/>
  <c r="L138" i="4"/>
  <c r="K139" i="4"/>
  <c r="L139" i="4"/>
  <c r="K140" i="4"/>
  <c r="L140" i="4"/>
  <c r="K141" i="4"/>
  <c r="L141" i="4"/>
  <c r="K142" i="4"/>
  <c r="L142" i="4"/>
  <c r="K143" i="4"/>
  <c r="L143" i="4"/>
  <c r="K144" i="4"/>
  <c r="L144" i="4"/>
  <c r="K145" i="4"/>
  <c r="L145" i="4"/>
  <c r="K146" i="4"/>
  <c r="L146" i="4"/>
  <c r="K147" i="4"/>
  <c r="L147" i="4"/>
  <c r="K148" i="4"/>
  <c r="L148" i="4"/>
  <c r="K149" i="4"/>
  <c r="L149" i="4"/>
  <c r="K150" i="4"/>
  <c r="L150" i="4"/>
  <c r="K151" i="4"/>
  <c r="L151" i="4"/>
  <c r="K152" i="4"/>
  <c r="L152" i="4"/>
  <c r="K153" i="4"/>
  <c r="L153" i="4"/>
  <c r="K154" i="4"/>
  <c r="L154" i="4"/>
  <c r="K155" i="4"/>
  <c r="L155" i="4"/>
  <c r="K156" i="4"/>
  <c r="L156" i="4"/>
  <c r="K157" i="4"/>
  <c r="L157" i="4"/>
  <c r="K158" i="4"/>
  <c r="L158" i="4"/>
  <c r="K159" i="4"/>
  <c r="L159" i="4"/>
  <c r="K160" i="4"/>
  <c r="L160" i="4"/>
  <c r="K161" i="4"/>
  <c r="L161" i="4"/>
  <c r="K162" i="4"/>
  <c r="L162" i="4"/>
  <c r="K163" i="4"/>
  <c r="L163" i="4"/>
  <c r="K164" i="4"/>
  <c r="L164" i="4"/>
  <c r="K165" i="4"/>
  <c r="L165" i="4"/>
  <c r="K166" i="4"/>
  <c r="L166" i="4"/>
  <c r="K167" i="4"/>
  <c r="L167" i="4"/>
  <c r="K168" i="4"/>
  <c r="L168" i="4"/>
  <c r="K169" i="4"/>
  <c r="L169" i="4"/>
  <c r="K170" i="4"/>
  <c r="L170" i="4"/>
  <c r="K171" i="4"/>
  <c r="L171" i="4"/>
  <c r="K172" i="4"/>
  <c r="L172" i="4"/>
  <c r="K173" i="4"/>
  <c r="L173" i="4"/>
  <c r="K174" i="4"/>
  <c r="L174" i="4"/>
  <c r="K175" i="4"/>
  <c r="L175" i="4"/>
  <c r="K176" i="4"/>
  <c r="L176" i="4"/>
  <c r="K177" i="4"/>
  <c r="L177" i="4"/>
  <c r="K178" i="4"/>
  <c r="L178" i="4"/>
  <c r="K179" i="4"/>
  <c r="L179" i="4"/>
  <c r="K180" i="4"/>
  <c r="L180" i="4"/>
  <c r="K181" i="4"/>
  <c r="L181" i="4"/>
  <c r="K182" i="4"/>
  <c r="L182" i="4"/>
  <c r="K183" i="4"/>
  <c r="L183" i="4"/>
  <c r="K184" i="4"/>
  <c r="L184" i="4"/>
  <c r="K185" i="4"/>
  <c r="L185" i="4"/>
  <c r="K186" i="4"/>
  <c r="L186" i="4"/>
  <c r="K187" i="4"/>
  <c r="L187" i="4"/>
  <c r="K188" i="4"/>
  <c r="L188" i="4"/>
  <c r="K189" i="4"/>
  <c r="L189" i="4"/>
  <c r="K190" i="4"/>
  <c r="L190" i="4"/>
  <c r="K191" i="4"/>
  <c r="L191" i="4"/>
  <c r="K192" i="4"/>
  <c r="L192" i="4"/>
  <c r="K193" i="4"/>
  <c r="L193" i="4"/>
  <c r="K194" i="4"/>
  <c r="L194" i="4"/>
  <c r="K195" i="4"/>
  <c r="L195" i="4"/>
  <c r="K196" i="4"/>
  <c r="L196" i="4"/>
  <c r="K197" i="4"/>
  <c r="L197" i="4"/>
  <c r="K198" i="4"/>
  <c r="L198" i="4"/>
  <c r="K199" i="4"/>
  <c r="L199" i="4"/>
  <c r="K200" i="4"/>
  <c r="L200" i="4"/>
  <c r="K201" i="4"/>
  <c r="L201" i="4"/>
  <c r="K202" i="4"/>
  <c r="L202" i="4"/>
  <c r="K203" i="4"/>
  <c r="L203" i="4"/>
  <c r="K204" i="4"/>
  <c r="L204" i="4"/>
  <c r="K205" i="4"/>
  <c r="L205" i="4"/>
  <c r="K206" i="4"/>
  <c r="L206" i="4"/>
  <c r="K207" i="4"/>
  <c r="L207" i="4"/>
  <c r="K208" i="4"/>
  <c r="L208" i="4"/>
  <c r="K209" i="4"/>
  <c r="L209" i="4"/>
  <c r="K210" i="4"/>
  <c r="L210" i="4"/>
  <c r="K211" i="4"/>
  <c r="L211" i="4"/>
  <c r="K212" i="4"/>
  <c r="L212" i="4"/>
  <c r="K213" i="4"/>
  <c r="L213" i="4"/>
  <c r="K214" i="4"/>
  <c r="L214" i="4"/>
  <c r="K215" i="4"/>
  <c r="L215" i="4"/>
  <c r="K216" i="4"/>
  <c r="L216" i="4"/>
  <c r="K217" i="4"/>
  <c r="L217" i="4"/>
  <c r="K218" i="4"/>
  <c r="L218" i="4"/>
  <c r="K219" i="4"/>
  <c r="L219" i="4"/>
  <c r="K220" i="4"/>
  <c r="L220" i="4"/>
  <c r="K221" i="4"/>
  <c r="L221" i="4"/>
  <c r="K222" i="4"/>
  <c r="L222" i="4"/>
  <c r="K223" i="4"/>
  <c r="L223" i="4"/>
  <c r="K224" i="4"/>
  <c r="L224" i="4"/>
  <c r="K225" i="4"/>
  <c r="L225" i="4"/>
  <c r="K226" i="4"/>
  <c r="L226" i="4"/>
  <c r="K227" i="4"/>
  <c r="L227" i="4"/>
  <c r="K228" i="4"/>
  <c r="L228" i="4"/>
  <c r="K229" i="4"/>
  <c r="L229" i="4"/>
  <c r="K230" i="4"/>
  <c r="L230" i="4"/>
  <c r="K231" i="4"/>
  <c r="L231" i="4"/>
  <c r="K232" i="4"/>
  <c r="L232" i="4"/>
  <c r="K233" i="4"/>
  <c r="L233" i="4"/>
  <c r="K234" i="4"/>
  <c r="L234" i="4"/>
  <c r="K235" i="4"/>
  <c r="L235" i="4"/>
  <c r="K236" i="4"/>
  <c r="L236" i="4"/>
  <c r="K237" i="4"/>
  <c r="L237" i="4"/>
  <c r="K238" i="4"/>
  <c r="L238" i="4"/>
  <c r="K239" i="4"/>
  <c r="L239" i="4"/>
  <c r="K240" i="4"/>
  <c r="L240" i="4"/>
  <c r="K241" i="4"/>
  <c r="L241" i="4"/>
  <c r="K242" i="4"/>
  <c r="L242" i="4"/>
  <c r="K243" i="4"/>
  <c r="L243" i="4"/>
  <c r="K244" i="4"/>
  <c r="L244" i="4"/>
  <c r="K245" i="4"/>
  <c r="L245" i="4"/>
  <c r="K246" i="4"/>
  <c r="L246" i="4"/>
  <c r="K247" i="4"/>
  <c r="L247" i="4"/>
  <c r="K248" i="4"/>
  <c r="L248" i="4"/>
  <c r="K249" i="4"/>
  <c r="L249" i="4"/>
  <c r="K250" i="4"/>
  <c r="L250" i="4"/>
  <c r="K251" i="4"/>
  <c r="L251" i="4"/>
  <c r="K252" i="4"/>
  <c r="L252" i="4"/>
  <c r="K253" i="4"/>
  <c r="L253" i="4"/>
  <c r="K254" i="4"/>
  <c r="L254" i="4"/>
  <c r="K255" i="4"/>
  <c r="L255" i="4"/>
  <c r="K256" i="4"/>
  <c r="L256" i="4"/>
  <c r="K257" i="4"/>
  <c r="L257" i="4"/>
  <c r="K258" i="4"/>
  <c r="L258" i="4"/>
  <c r="K259" i="4"/>
  <c r="L259" i="4"/>
  <c r="K260" i="4"/>
  <c r="L260" i="4"/>
  <c r="K261" i="4"/>
  <c r="L261" i="4"/>
  <c r="K262" i="4"/>
  <c r="L262" i="4"/>
  <c r="K263" i="4"/>
  <c r="L263" i="4"/>
  <c r="K264" i="4"/>
  <c r="L264" i="4"/>
  <c r="K265" i="4"/>
  <c r="L265" i="4"/>
  <c r="K266" i="4"/>
  <c r="L266" i="4"/>
  <c r="K267" i="4"/>
  <c r="L267" i="4"/>
  <c r="K268" i="4"/>
  <c r="L268" i="4"/>
  <c r="K269" i="4"/>
  <c r="L269" i="4"/>
  <c r="K270" i="4"/>
  <c r="L270" i="4"/>
  <c r="K271" i="4"/>
  <c r="L271" i="4"/>
  <c r="K272" i="4"/>
  <c r="L272" i="4"/>
  <c r="K273" i="4"/>
  <c r="L273" i="4"/>
  <c r="K274" i="4"/>
  <c r="L274" i="4"/>
  <c r="K275" i="4"/>
  <c r="L275" i="4"/>
  <c r="K276" i="4"/>
  <c r="L276" i="4"/>
  <c r="K277" i="4"/>
  <c r="L277" i="4"/>
  <c r="K278" i="4"/>
  <c r="L278" i="4"/>
  <c r="K279" i="4"/>
  <c r="L279" i="4"/>
  <c r="K280" i="4"/>
  <c r="L280" i="4"/>
  <c r="K281" i="4"/>
  <c r="L281" i="4"/>
  <c r="K282" i="4"/>
  <c r="L282" i="4"/>
  <c r="K283" i="4"/>
  <c r="L283" i="4"/>
  <c r="K284" i="4"/>
  <c r="L284" i="4"/>
  <c r="K285" i="4"/>
  <c r="L285" i="4"/>
  <c r="K286" i="4"/>
  <c r="L286" i="4"/>
  <c r="K287" i="4"/>
  <c r="L287" i="4"/>
  <c r="K288" i="4"/>
  <c r="L288" i="4"/>
  <c r="K289" i="4"/>
  <c r="L289" i="4"/>
  <c r="L2" i="4"/>
  <c r="K2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" i="3"/>
  <c r="K3" i="3"/>
  <c r="L3" i="3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70" i="3"/>
  <c r="L70" i="3"/>
  <c r="K71" i="3"/>
  <c r="L71" i="3"/>
  <c r="K72" i="3"/>
  <c r="L72" i="3"/>
  <c r="K73" i="3"/>
  <c r="L73" i="3"/>
  <c r="K74" i="3"/>
  <c r="L74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L81" i="3"/>
  <c r="K82" i="3"/>
  <c r="L82" i="3"/>
  <c r="K83" i="3"/>
  <c r="L83" i="3"/>
  <c r="K84" i="3"/>
  <c r="L84" i="3"/>
  <c r="K85" i="3"/>
  <c r="L85" i="3"/>
  <c r="K86" i="3"/>
  <c r="L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5" i="3"/>
  <c r="L95" i="3"/>
  <c r="K96" i="3"/>
  <c r="L96" i="3"/>
  <c r="K97" i="3"/>
  <c r="L97" i="3"/>
  <c r="K98" i="3"/>
  <c r="L98" i="3"/>
  <c r="K99" i="3"/>
  <c r="L99" i="3"/>
  <c r="K100" i="3"/>
  <c r="L100" i="3"/>
  <c r="K101" i="3"/>
  <c r="L101" i="3"/>
  <c r="K102" i="3"/>
  <c r="L102" i="3"/>
  <c r="K103" i="3"/>
  <c r="L103" i="3"/>
  <c r="K104" i="3"/>
  <c r="L104" i="3"/>
  <c r="K105" i="3"/>
  <c r="L105" i="3"/>
  <c r="K106" i="3"/>
  <c r="L106" i="3"/>
  <c r="K107" i="3"/>
  <c r="L107" i="3"/>
  <c r="K108" i="3"/>
  <c r="L108" i="3"/>
  <c r="K109" i="3"/>
  <c r="L109" i="3"/>
  <c r="K110" i="3"/>
  <c r="L110" i="3"/>
  <c r="K111" i="3"/>
  <c r="L111" i="3"/>
  <c r="K112" i="3"/>
  <c r="L112" i="3"/>
  <c r="K113" i="3"/>
  <c r="L113" i="3"/>
  <c r="K114" i="3"/>
  <c r="L114" i="3"/>
  <c r="K115" i="3"/>
  <c r="L115" i="3"/>
  <c r="K116" i="3"/>
  <c r="L116" i="3"/>
  <c r="K117" i="3"/>
  <c r="L117" i="3"/>
  <c r="K118" i="3"/>
  <c r="L118" i="3"/>
  <c r="K119" i="3"/>
  <c r="L119" i="3"/>
  <c r="K120" i="3"/>
  <c r="L120" i="3"/>
  <c r="K121" i="3"/>
  <c r="L121" i="3"/>
  <c r="K122" i="3"/>
  <c r="L122" i="3"/>
  <c r="K123" i="3"/>
  <c r="L123" i="3"/>
  <c r="K124" i="3"/>
  <c r="L124" i="3"/>
  <c r="K125" i="3"/>
  <c r="L125" i="3"/>
  <c r="K126" i="3"/>
  <c r="L126" i="3"/>
  <c r="K127" i="3"/>
  <c r="L127" i="3"/>
  <c r="K128" i="3"/>
  <c r="L128" i="3"/>
  <c r="K129" i="3"/>
  <c r="L129" i="3"/>
  <c r="K130" i="3"/>
  <c r="L130" i="3"/>
  <c r="K131" i="3"/>
  <c r="L131" i="3"/>
  <c r="K132" i="3"/>
  <c r="L132" i="3"/>
  <c r="K133" i="3"/>
  <c r="L133" i="3"/>
  <c r="K134" i="3"/>
  <c r="L134" i="3"/>
  <c r="K135" i="3"/>
  <c r="L135" i="3"/>
  <c r="K136" i="3"/>
  <c r="L136" i="3"/>
  <c r="K137" i="3"/>
  <c r="L137" i="3"/>
  <c r="K138" i="3"/>
  <c r="L138" i="3"/>
  <c r="K139" i="3"/>
  <c r="L139" i="3"/>
  <c r="K140" i="3"/>
  <c r="L140" i="3"/>
  <c r="K141" i="3"/>
  <c r="L141" i="3"/>
  <c r="K142" i="3"/>
  <c r="L142" i="3"/>
  <c r="K143" i="3"/>
  <c r="L143" i="3"/>
  <c r="K144" i="3"/>
  <c r="L144" i="3"/>
  <c r="K145" i="3"/>
  <c r="L145" i="3"/>
  <c r="K146" i="3"/>
  <c r="L146" i="3"/>
  <c r="K147" i="3"/>
  <c r="L147" i="3"/>
  <c r="K148" i="3"/>
  <c r="L148" i="3"/>
  <c r="K149" i="3"/>
  <c r="L149" i="3"/>
  <c r="K150" i="3"/>
  <c r="L150" i="3"/>
  <c r="K151" i="3"/>
  <c r="L151" i="3"/>
  <c r="K152" i="3"/>
  <c r="L152" i="3"/>
  <c r="K153" i="3"/>
  <c r="L153" i="3"/>
  <c r="K154" i="3"/>
  <c r="L154" i="3"/>
  <c r="K155" i="3"/>
  <c r="L155" i="3"/>
  <c r="K156" i="3"/>
  <c r="L156" i="3"/>
  <c r="K157" i="3"/>
  <c r="L157" i="3"/>
  <c r="K158" i="3"/>
  <c r="L158" i="3"/>
  <c r="K159" i="3"/>
  <c r="L159" i="3"/>
  <c r="K160" i="3"/>
  <c r="L160" i="3"/>
  <c r="K161" i="3"/>
  <c r="L161" i="3"/>
  <c r="K162" i="3"/>
  <c r="L162" i="3"/>
  <c r="K163" i="3"/>
  <c r="L163" i="3"/>
  <c r="K164" i="3"/>
  <c r="L164" i="3"/>
  <c r="K165" i="3"/>
  <c r="L165" i="3"/>
  <c r="K166" i="3"/>
  <c r="L166" i="3"/>
  <c r="K167" i="3"/>
  <c r="L167" i="3"/>
  <c r="K168" i="3"/>
  <c r="L168" i="3"/>
  <c r="K169" i="3"/>
  <c r="L169" i="3"/>
  <c r="K170" i="3"/>
  <c r="L170" i="3"/>
  <c r="K171" i="3"/>
  <c r="L171" i="3"/>
  <c r="K172" i="3"/>
  <c r="L172" i="3"/>
  <c r="K173" i="3"/>
  <c r="L173" i="3"/>
  <c r="K174" i="3"/>
  <c r="L174" i="3"/>
  <c r="K175" i="3"/>
  <c r="L175" i="3"/>
  <c r="K176" i="3"/>
  <c r="L176" i="3"/>
  <c r="K177" i="3"/>
  <c r="L177" i="3"/>
  <c r="K178" i="3"/>
  <c r="L178" i="3"/>
  <c r="K179" i="3"/>
  <c r="L179" i="3"/>
  <c r="K180" i="3"/>
  <c r="L180" i="3"/>
  <c r="K181" i="3"/>
  <c r="L181" i="3"/>
  <c r="K182" i="3"/>
  <c r="L182" i="3"/>
  <c r="K183" i="3"/>
  <c r="L183" i="3"/>
  <c r="K184" i="3"/>
  <c r="L184" i="3"/>
  <c r="K185" i="3"/>
  <c r="L185" i="3"/>
  <c r="K186" i="3"/>
  <c r="L186" i="3"/>
  <c r="K187" i="3"/>
  <c r="L187" i="3"/>
  <c r="K188" i="3"/>
  <c r="L188" i="3"/>
  <c r="K189" i="3"/>
  <c r="L189" i="3"/>
  <c r="K190" i="3"/>
  <c r="L190" i="3"/>
  <c r="K191" i="3"/>
  <c r="L191" i="3"/>
  <c r="K192" i="3"/>
  <c r="L192" i="3"/>
  <c r="K193" i="3"/>
  <c r="L193" i="3"/>
  <c r="K194" i="3"/>
  <c r="L194" i="3"/>
  <c r="K195" i="3"/>
  <c r="L195" i="3"/>
  <c r="K196" i="3"/>
  <c r="L196" i="3"/>
  <c r="K197" i="3"/>
  <c r="L197" i="3"/>
  <c r="K198" i="3"/>
  <c r="L198" i="3"/>
  <c r="K199" i="3"/>
  <c r="L199" i="3"/>
  <c r="K200" i="3"/>
  <c r="L200" i="3"/>
  <c r="K201" i="3"/>
  <c r="L201" i="3"/>
  <c r="K202" i="3"/>
  <c r="L202" i="3"/>
  <c r="K203" i="3"/>
  <c r="L203" i="3"/>
  <c r="K204" i="3"/>
  <c r="L204" i="3"/>
  <c r="K205" i="3"/>
  <c r="L205" i="3"/>
  <c r="K206" i="3"/>
  <c r="L206" i="3"/>
  <c r="K207" i="3"/>
  <c r="L207" i="3"/>
  <c r="K208" i="3"/>
  <c r="L208" i="3"/>
  <c r="K209" i="3"/>
  <c r="L209" i="3"/>
  <c r="K210" i="3"/>
  <c r="L210" i="3"/>
  <c r="K211" i="3"/>
  <c r="L211" i="3"/>
  <c r="K212" i="3"/>
  <c r="L212" i="3"/>
  <c r="K213" i="3"/>
  <c r="L213" i="3"/>
  <c r="K214" i="3"/>
  <c r="L214" i="3"/>
  <c r="K215" i="3"/>
  <c r="L215" i="3"/>
  <c r="K216" i="3"/>
  <c r="L216" i="3"/>
  <c r="K217" i="3"/>
  <c r="L217" i="3"/>
  <c r="K218" i="3"/>
  <c r="L218" i="3"/>
  <c r="K219" i="3"/>
  <c r="L219" i="3"/>
  <c r="K220" i="3"/>
  <c r="L220" i="3"/>
  <c r="K221" i="3"/>
  <c r="L221" i="3"/>
  <c r="K222" i="3"/>
  <c r="L222" i="3"/>
  <c r="K223" i="3"/>
  <c r="L223" i="3"/>
  <c r="K224" i="3"/>
  <c r="L224" i="3"/>
  <c r="K225" i="3"/>
  <c r="L225" i="3"/>
  <c r="K226" i="3"/>
  <c r="L226" i="3"/>
  <c r="K227" i="3"/>
  <c r="L227" i="3"/>
  <c r="K228" i="3"/>
  <c r="L228" i="3"/>
  <c r="K229" i="3"/>
  <c r="L229" i="3"/>
  <c r="K230" i="3"/>
  <c r="L230" i="3"/>
  <c r="K231" i="3"/>
  <c r="L231" i="3"/>
  <c r="K232" i="3"/>
  <c r="L232" i="3"/>
  <c r="K233" i="3"/>
  <c r="L233" i="3"/>
  <c r="K234" i="3"/>
  <c r="L234" i="3"/>
  <c r="K235" i="3"/>
  <c r="L235" i="3"/>
  <c r="K236" i="3"/>
  <c r="L236" i="3"/>
  <c r="K237" i="3"/>
  <c r="L237" i="3"/>
  <c r="K238" i="3"/>
  <c r="L238" i="3"/>
  <c r="K239" i="3"/>
  <c r="L239" i="3"/>
  <c r="K240" i="3"/>
  <c r="L240" i="3"/>
  <c r="K241" i="3"/>
  <c r="L241" i="3"/>
  <c r="K242" i="3"/>
  <c r="L242" i="3"/>
  <c r="K243" i="3"/>
  <c r="L243" i="3"/>
  <c r="K244" i="3"/>
  <c r="L244" i="3"/>
  <c r="K245" i="3"/>
  <c r="L245" i="3"/>
  <c r="K246" i="3"/>
  <c r="L246" i="3"/>
  <c r="K247" i="3"/>
  <c r="L247" i="3"/>
  <c r="K248" i="3"/>
  <c r="L248" i="3"/>
  <c r="K249" i="3"/>
  <c r="L249" i="3"/>
  <c r="K250" i="3"/>
  <c r="L250" i="3"/>
  <c r="K251" i="3"/>
  <c r="L251" i="3"/>
  <c r="K252" i="3"/>
  <c r="L252" i="3"/>
  <c r="K253" i="3"/>
  <c r="L253" i="3"/>
  <c r="K254" i="3"/>
  <c r="L254" i="3"/>
  <c r="K255" i="3"/>
  <c r="L255" i="3"/>
  <c r="K256" i="3"/>
  <c r="L256" i="3"/>
  <c r="K257" i="3"/>
  <c r="L257" i="3"/>
  <c r="K258" i="3"/>
  <c r="L258" i="3"/>
  <c r="K259" i="3"/>
  <c r="L259" i="3"/>
  <c r="K260" i="3"/>
  <c r="L260" i="3"/>
  <c r="K261" i="3"/>
  <c r="L261" i="3"/>
  <c r="K262" i="3"/>
  <c r="L262" i="3"/>
  <c r="K263" i="3"/>
  <c r="L263" i="3"/>
  <c r="K264" i="3"/>
  <c r="L264" i="3"/>
  <c r="K265" i="3"/>
  <c r="L265" i="3"/>
  <c r="K266" i="3"/>
  <c r="L266" i="3"/>
  <c r="K267" i="3"/>
  <c r="L267" i="3"/>
  <c r="K268" i="3"/>
  <c r="L268" i="3"/>
  <c r="K269" i="3"/>
  <c r="L269" i="3"/>
  <c r="K270" i="3"/>
  <c r="L270" i="3"/>
  <c r="K271" i="3"/>
  <c r="L271" i="3"/>
  <c r="K272" i="3"/>
  <c r="L272" i="3"/>
  <c r="K273" i="3"/>
  <c r="L273" i="3"/>
  <c r="K274" i="3"/>
  <c r="L274" i="3"/>
  <c r="K275" i="3"/>
  <c r="L275" i="3"/>
  <c r="K276" i="3"/>
  <c r="L276" i="3"/>
  <c r="K277" i="3"/>
  <c r="L277" i="3"/>
  <c r="K278" i="3"/>
  <c r="L278" i="3"/>
  <c r="K279" i="3"/>
  <c r="L279" i="3"/>
  <c r="K280" i="3"/>
  <c r="L280" i="3"/>
  <c r="K281" i="3"/>
  <c r="L281" i="3"/>
  <c r="K282" i="3"/>
  <c r="L282" i="3"/>
  <c r="K283" i="3"/>
  <c r="L283" i="3"/>
  <c r="K284" i="3"/>
  <c r="L284" i="3"/>
  <c r="K285" i="3"/>
  <c r="L285" i="3"/>
  <c r="K286" i="3"/>
  <c r="L286" i="3"/>
  <c r="K287" i="3"/>
  <c r="L287" i="3"/>
  <c r="K288" i="3"/>
  <c r="L288" i="3"/>
  <c r="K289" i="3"/>
  <c r="L289" i="3"/>
  <c r="L2" i="3"/>
  <c r="K2" i="3"/>
  <c r="N3" i="2"/>
  <c r="N4" i="2"/>
  <c r="N5" i="2"/>
  <c r="N6" i="2"/>
  <c r="N7" i="2"/>
  <c r="N8" i="2"/>
  <c r="N9" i="2"/>
  <c r="N10" i="2"/>
  <c r="N11" i="2"/>
  <c r="N12" i="2"/>
  <c r="N13" i="2"/>
  <c r="N14" i="2"/>
  <c r="G293" i="2" s="1" a="1"/>
  <c r="G293" i="2" s="1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" i="2"/>
  <c r="K3" i="2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K168" i="2"/>
  <c r="L168" i="2"/>
  <c r="K169" i="2"/>
  <c r="L169" i="2"/>
  <c r="K170" i="2"/>
  <c r="L170" i="2"/>
  <c r="K171" i="2"/>
  <c r="L171" i="2"/>
  <c r="K172" i="2"/>
  <c r="L172" i="2"/>
  <c r="K173" i="2"/>
  <c r="L173" i="2"/>
  <c r="K174" i="2"/>
  <c r="L174" i="2"/>
  <c r="K175" i="2"/>
  <c r="L175" i="2"/>
  <c r="K176" i="2"/>
  <c r="L176" i="2"/>
  <c r="K177" i="2"/>
  <c r="L177" i="2"/>
  <c r="K178" i="2"/>
  <c r="L178" i="2"/>
  <c r="K179" i="2"/>
  <c r="L179" i="2"/>
  <c r="K180" i="2"/>
  <c r="L180" i="2"/>
  <c r="K181" i="2"/>
  <c r="L181" i="2"/>
  <c r="K182" i="2"/>
  <c r="L182" i="2"/>
  <c r="K183" i="2"/>
  <c r="L183" i="2"/>
  <c r="K184" i="2"/>
  <c r="L184" i="2"/>
  <c r="K185" i="2"/>
  <c r="L185" i="2"/>
  <c r="K186" i="2"/>
  <c r="L186" i="2"/>
  <c r="K187" i="2"/>
  <c r="L187" i="2"/>
  <c r="K188" i="2"/>
  <c r="L188" i="2"/>
  <c r="K189" i="2"/>
  <c r="L189" i="2"/>
  <c r="K190" i="2"/>
  <c r="L190" i="2"/>
  <c r="K191" i="2"/>
  <c r="L191" i="2"/>
  <c r="K192" i="2"/>
  <c r="L192" i="2"/>
  <c r="K193" i="2"/>
  <c r="L193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1" i="2"/>
  <c r="L201" i="2"/>
  <c r="K202" i="2"/>
  <c r="L202" i="2"/>
  <c r="K203" i="2"/>
  <c r="L203" i="2"/>
  <c r="K204" i="2"/>
  <c r="L204" i="2"/>
  <c r="K205" i="2"/>
  <c r="L205" i="2"/>
  <c r="K206" i="2"/>
  <c r="L206" i="2"/>
  <c r="K207" i="2"/>
  <c r="L207" i="2"/>
  <c r="K208" i="2"/>
  <c r="L208" i="2"/>
  <c r="K209" i="2"/>
  <c r="L209" i="2"/>
  <c r="K210" i="2"/>
  <c r="L210" i="2"/>
  <c r="K211" i="2"/>
  <c r="L211" i="2"/>
  <c r="K212" i="2"/>
  <c r="L212" i="2"/>
  <c r="K213" i="2"/>
  <c r="L213" i="2"/>
  <c r="K214" i="2"/>
  <c r="L214" i="2"/>
  <c r="K215" i="2"/>
  <c r="L215" i="2"/>
  <c r="K216" i="2"/>
  <c r="L216" i="2"/>
  <c r="K217" i="2"/>
  <c r="L217" i="2"/>
  <c r="K218" i="2"/>
  <c r="L218" i="2"/>
  <c r="K219" i="2"/>
  <c r="L219" i="2"/>
  <c r="K220" i="2"/>
  <c r="L220" i="2"/>
  <c r="K221" i="2"/>
  <c r="L221" i="2"/>
  <c r="K222" i="2"/>
  <c r="L222" i="2"/>
  <c r="K223" i="2"/>
  <c r="L223" i="2"/>
  <c r="K224" i="2"/>
  <c r="L224" i="2"/>
  <c r="K225" i="2"/>
  <c r="L225" i="2"/>
  <c r="K226" i="2"/>
  <c r="L226" i="2"/>
  <c r="K227" i="2"/>
  <c r="L227" i="2"/>
  <c r="K228" i="2"/>
  <c r="L228" i="2"/>
  <c r="K229" i="2"/>
  <c r="L229" i="2"/>
  <c r="K230" i="2"/>
  <c r="L230" i="2"/>
  <c r="K231" i="2"/>
  <c r="L231" i="2"/>
  <c r="K232" i="2"/>
  <c r="L232" i="2"/>
  <c r="K233" i="2"/>
  <c r="L233" i="2"/>
  <c r="K234" i="2"/>
  <c r="L234" i="2"/>
  <c r="K235" i="2"/>
  <c r="L235" i="2"/>
  <c r="K236" i="2"/>
  <c r="L236" i="2"/>
  <c r="K237" i="2"/>
  <c r="L237" i="2"/>
  <c r="K238" i="2"/>
  <c r="L238" i="2"/>
  <c r="K239" i="2"/>
  <c r="L239" i="2"/>
  <c r="K240" i="2"/>
  <c r="L240" i="2"/>
  <c r="K241" i="2"/>
  <c r="L241" i="2"/>
  <c r="K242" i="2"/>
  <c r="L242" i="2"/>
  <c r="K243" i="2"/>
  <c r="L243" i="2"/>
  <c r="K244" i="2"/>
  <c r="L244" i="2"/>
  <c r="K245" i="2"/>
  <c r="L245" i="2"/>
  <c r="K246" i="2"/>
  <c r="L246" i="2"/>
  <c r="K247" i="2"/>
  <c r="L247" i="2"/>
  <c r="K248" i="2"/>
  <c r="L248" i="2"/>
  <c r="K249" i="2"/>
  <c r="L249" i="2"/>
  <c r="K250" i="2"/>
  <c r="L250" i="2"/>
  <c r="K251" i="2"/>
  <c r="L251" i="2"/>
  <c r="K252" i="2"/>
  <c r="L252" i="2"/>
  <c r="K253" i="2"/>
  <c r="L253" i="2"/>
  <c r="K254" i="2"/>
  <c r="L254" i="2"/>
  <c r="K255" i="2"/>
  <c r="L255" i="2"/>
  <c r="K256" i="2"/>
  <c r="L256" i="2"/>
  <c r="K257" i="2"/>
  <c r="L257" i="2"/>
  <c r="K258" i="2"/>
  <c r="L258" i="2"/>
  <c r="K259" i="2"/>
  <c r="L259" i="2"/>
  <c r="K260" i="2"/>
  <c r="L260" i="2"/>
  <c r="K261" i="2"/>
  <c r="L261" i="2"/>
  <c r="K262" i="2"/>
  <c r="L262" i="2"/>
  <c r="K263" i="2"/>
  <c r="L263" i="2"/>
  <c r="K264" i="2"/>
  <c r="L264" i="2"/>
  <c r="K265" i="2"/>
  <c r="L265" i="2"/>
  <c r="K266" i="2"/>
  <c r="L266" i="2"/>
  <c r="K267" i="2"/>
  <c r="L267" i="2"/>
  <c r="K268" i="2"/>
  <c r="L268" i="2"/>
  <c r="K269" i="2"/>
  <c r="L269" i="2"/>
  <c r="K270" i="2"/>
  <c r="L270" i="2"/>
  <c r="K271" i="2"/>
  <c r="L271" i="2"/>
  <c r="K272" i="2"/>
  <c r="L272" i="2"/>
  <c r="K273" i="2"/>
  <c r="L273" i="2"/>
  <c r="K274" i="2"/>
  <c r="L274" i="2"/>
  <c r="K275" i="2"/>
  <c r="L275" i="2"/>
  <c r="K276" i="2"/>
  <c r="L276" i="2"/>
  <c r="K277" i="2"/>
  <c r="L277" i="2"/>
  <c r="K278" i="2"/>
  <c r="L278" i="2"/>
  <c r="K279" i="2"/>
  <c r="L279" i="2"/>
  <c r="K280" i="2"/>
  <c r="L280" i="2"/>
  <c r="K281" i="2"/>
  <c r="L281" i="2"/>
  <c r="K282" i="2"/>
  <c r="L282" i="2"/>
  <c r="K283" i="2"/>
  <c r="L283" i="2"/>
  <c r="K284" i="2"/>
  <c r="L284" i="2"/>
  <c r="K285" i="2"/>
  <c r="L285" i="2"/>
  <c r="K286" i="2"/>
  <c r="L286" i="2"/>
  <c r="K287" i="2"/>
  <c r="L287" i="2"/>
  <c r="K288" i="2"/>
  <c r="L288" i="2"/>
  <c r="K289" i="2"/>
  <c r="L289" i="2"/>
  <c r="L2" i="2"/>
  <c r="K2" i="2"/>
  <c r="E293" i="2" s="1"/>
  <c r="A293" i="2"/>
  <c r="B293" i="2"/>
  <c r="C293" i="2"/>
  <c r="D293" i="2"/>
  <c r="F293" i="2"/>
  <c r="A296" i="2"/>
  <c r="B296" i="2"/>
  <c r="C296" i="2"/>
  <c r="D296" i="2"/>
  <c r="E296" i="2"/>
  <c r="G296" i="2"/>
  <c r="H296" i="2"/>
  <c r="E17" i="11"/>
  <c r="F296" i="2" l="1"/>
  <c r="A294" i="7"/>
  <c r="H296" i="5"/>
  <c r="G296" i="5"/>
  <c r="C296" i="5"/>
  <c r="D296" i="5"/>
  <c r="A296" i="5"/>
  <c r="B296" i="5"/>
  <c r="F293" i="5"/>
  <c r="C293" i="5"/>
  <c r="B293" i="5"/>
  <c r="A293" i="5"/>
  <c r="H296" i="4"/>
  <c r="G296" i="4"/>
  <c r="D296" i="4"/>
  <c r="B296" i="4"/>
  <c r="A296" i="4"/>
  <c r="C296" i="4"/>
  <c r="F293" i="4"/>
  <c r="C293" i="4"/>
  <c r="B293" i="4"/>
  <c r="A293" i="4"/>
  <c r="G293" i="3" l="1" a="1"/>
  <c r="G293" i="3" s="1"/>
  <c r="F296" i="3"/>
  <c r="D296" i="10"/>
  <c r="H296" i="10"/>
  <c r="G296" i="10"/>
  <c r="A296" i="10"/>
  <c r="C296" i="10"/>
  <c r="B296" i="10"/>
  <c r="F293" i="10"/>
  <c r="D293" i="10"/>
  <c r="C293" i="10"/>
  <c r="B293" i="10"/>
  <c r="A293" i="10"/>
  <c r="H296" i="3"/>
  <c r="G296" i="3"/>
  <c r="E296" i="3"/>
  <c r="D296" i="3"/>
  <c r="C296" i="3"/>
  <c r="B296" i="3"/>
  <c r="A296" i="3"/>
  <c r="B18" i="11" s="1"/>
  <c r="F293" i="3"/>
  <c r="C293" i="3"/>
  <c r="B293" i="3"/>
  <c r="A293" i="3"/>
  <c r="H296" i="15" l="1"/>
  <c r="G296" i="15"/>
  <c r="E296" i="15"/>
  <c r="D296" i="15"/>
  <c r="C296" i="15"/>
  <c r="B296" i="15"/>
  <c r="D26" i="11" s="1"/>
  <c r="A296" i="15"/>
  <c r="B26" i="11" s="1"/>
  <c r="F293" i="15"/>
  <c r="D293" i="15"/>
  <c r="C293" i="15"/>
  <c r="B293" i="15"/>
  <c r="A293" i="15"/>
  <c r="C26" i="11" s="1"/>
  <c r="F296" i="15"/>
  <c r="G293" i="15" a="1"/>
  <c r="G293" i="15" s="1"/>
  <c r="E293" i="15"/>
  <c r="E296" i="10"/>
  <c r="D25" i="11"/>
  <c r="B25" i="11"/>
  <c r="C25" i="11"/>
  <c r="G292" i="9" a="1"/>
  <c r="G292" i="9" s="1"/>
  <c r="E292" i="9"/>
  <c r="H297" i="7"/>
  <c r="G297" i="7"/>
  <c r="C297" i="7"/>
  <c r="D297" i="7"/>
  <c r="A297" i="7"/>
  <c r="B297" i="7"/>
  <c r="D22" i="11" s="1"/>
  <c r="F294" i="7"/>
  <c r="E294" i="7"/>
  <c r="D294" i="7"/>
  <c r="C294" i="7"/>
  <c r="B294" i="7"/>
  <c r="E293" i="6"/>
  <c r="D20" i="11"/>
  <c r="B20" i="11"/>
  <c r="G293" i="5" a="1"/>
  <c r="G293" i="5" s="1"/>
  <c r="E293" i="5"/>
  <c r="D293" i="5"/>
  <c r="C20" i="11"/>
  <c r="E293" i="3"/>
  <c r="E295" i="9"/>
  <c r="H295" i="9"/>
  <c r="G295" i="9"/>
  <c r="F295" i="9"/>
  <c r="D295" i="9"/>
  <c r="C295" i="9"/>
  <c r="B295" i="9"/>
  <c r="D24" i="11" s="1"/>
  <c r="A295" i="9"/>
  <c r="B24" i="11" s="1"/>
  <c r="F292" i="9"/>
  <c r="D292" i="9"/>
  <c r="C292" i="9"/>
  <c r="B292" i="9"/>
  <c r="A292" i="9"/>
  <c r="C24" i="11" s="1"/>
  <c r="E296" i="6"/>
  <c r="D293" i="6"/>
  <c r="D293" i="3"/>
  <c r="A7" i="11"/>
  <c r="H296" i="6"/>
  <c r="G296" i="6"/>
  <c r="D296" i="6"/>
  <c r="C296" i="6"/>
  <c r="B296" i="6"/>
  <c r="D21" i="11" s="1"/>
  <c r="A296" i="6"/>
  <c r="B21" i="11" s="1"/>
  <c r="F293" i="6"/>
  <c r="C293" i="6"/>
  <c r="B293" i="6"/>
  <c r="A293" i="6"/>
  <c r="C21" i="11" s="1"/>
  <c r="D18" i="11"/>
  <c r="C18" i="11"/>
  <c r="D17" i="11"/>
  <c r="B17" i="11"/>
  <c r="C17" i="11"/>
  <c r="C17" i="14"/>
  <c r="C13" i="14"/>
  <c r="C11" i="14"/>
  <c r="C20" i="14"/>
  <c r="C19" i="14"/>
  <c r="C18" i="14"/>
  <c r="C16" i="14"/>
  <c r="C15" i="14"/>
  <c r="C14" i="14"/>
  <c r="C12" i="14"/>
  <c r="C10" i="14"/>
  <c r="C9" i="14"/>
  <c r="C8" i="14"/>
  <c r="C7" i="14"/>
  <c r="C6" i="14"/>
  <c r="C5" i="14"/>
  <c r="B22" i="11" l="1"/>
  <c r="G293" i="10" a="1"/>
  <c r="G293" i="10" s="1"/>
  <c r="E293" i="10"/>
  <c r="F296" i="10"/>
  <c r="F296" i="8"/>
  <c r="A296" i="8"/>
  <c r="B23" i="11" s="1"/>
  <c r="A293" i="8"/>
  <c r="C23" i="11" s="1"/>
  <c r="H296" i="8"/>
  <c r="G296" i="8"/>
  <c r="E296" i="8"/>
  <c r="D296" i="8"/>
  <c r="C296" i="8"/>
  <c r="B296" i="8"/>
  <c r="D23" i="11" s="1"/>
  <c r="F293" i="8"/>
  <c r="C293" i="8"/>
  <c r="B293" i="8"/>
  <c r="D293" i="8" l="1"/>
  <c r="G293" i="8" l="1" a="1"/>
  <c r="G293" i="8" s="1"/>
  <c r="E293" i="8"/>
  <c r="E297" i="7"/>
  <c r="F297" i="7"/>
  <c r="F296" i="6"/>
  <c r="G293" i="6" a="1"/>
  <c r="G293" i="6" s="1"/>
  <c r="F296" i="5"/>
  <c r="E296" i="5"/>
  <c r="F296" i="4"/>
  <c r="E296" i="4"/>
  <c r="D19" i="11"/>
  <c r="B19" i="11"/>
  <c r="G293" i="4" a="1"/>
  <c r="G293" i="4" s="1"/>
  <c r="E293" i="4"/>
  <c r="D293" i="4"/>
  <c r="C19" i="11"/>
  <c r="C21" i="14"/>
  <c r="D16" i="14" s="1"/>
  <c r="G294" i="7" a="1"/>
  <c r="G294" i="7" s="1"/>
  <c r="C22" i="11"/>
  <c r="E6" i="11" l="1"/>
  <c r="D5" i="14"/>
  <c r="D20" i="14"/>
  <c r="D15" i="14"/>
  <c r="D19" i="14"/>
  <c r="D18" i="14"/>
  <c r="D9" i="14"/>
  <c r="D14" i="14"/>
  <c r="D13" i="14"/>
  <c r="D12" i="14"/>
  <c r="D11" i="14"/>
  <c r="D10" i="14"/>
  <c r="D8" i="14"/>
  <c r="D7" i="14"/>
  <c r="D6" i="14"/>
  <c r="D17" i="14"/>
  <c r="D6" i="11" l="1"/>
  <c r="D8" i="11"/>
  <c r="E4" i="11"/>
  <c r="D4" i="11"/>
  <c r="F4" i="11"/>
  <c r="F6" i="11"/>
  <c r="D21" i="14"/>
  <c r="E8" i="1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<sst xmlns="http://schemas.openxmlformats.org/spreadsheetml/2006/main" count="4023" uniqueCount="69">
  <si>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</si>
  <si>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</si>
  <si>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</si>
  <si>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</si>
  <si>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</si>
  <si>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</si>
  <si>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</si>
  <si>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</si>
  <si>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</si>
  <si>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</si>
  <si>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</si>
  <si>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</si>
  <si>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</si>
  <si>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</si>
  <si>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</si>
  <si>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</si>
  <si>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Data</t>
  </si>
  <si>
    <t>Time</t>
  </si>
  <si>
    <t>Pr.Relaiva</t>
  </si>
  <si>
    <t>Pr.Assoluta</t>
  </si>
  <si>
    <t>Temperatura</t>
  </si>
  <si>
    <t>Umidità</t>
  </si>
  <si>
    <t>T.Apparente</t>
  </si>
  <si>
    <t>Dew Point</t>
  </si>
  <si>
    <t>Heat Index</t>
  </si>
  <si>
    <t>Wind Chill</t>
  </si>
  <si>
    <t>Velocità Vento</t>
  </si>
  <si>
    <t>Raffica</t>
  </si>
  <si>
    <t>Direzione</t>
  </si>
  <si>
    <t>Rain Rate</t>
  </si>
  <si>
    <t>Pioggia Oraria</t>
  </si>
  <si>
    <t>UV</t>
  </si>
  <si>
    <t>Radiazione (lux)</t>
  </si>
  <si>
    <t>Radiazione W/m2</t>
  </si>
  <si>
    <t>Ur Media</t>
  </si>
  <si>
    <t>Pressione Media</t>
  </si>
  <si>
    <t>Radiazione Media</t>
  </si>
  <si>
    <t>Vento medio</t>
  </si>
  <si>
    <t>Dew Point Medio</t>
  </si>
  <si>
    <t>Temp Massima</t>
  </si>
  <si>
    <t xml:space="preserve">UR Minima </t>
  </si>
  <si>
    <t>UR Massima</t>
  </si>
  <si>
    <t>Radiazione Max</t>
  </si>
  <si>
    <t>Raffica Max</t>
  </si>
  <si>
    <t>Dew Point Min</t>
  </si>
  <si>
    <t>Dew Point Max</t>
  </si>
  <si>
    <t>Pioggia Giornaliera</t>
  </si>
  <si>
    <t>Temp Media</t>
  </si>
  <si>
    <t xml:space="preserve">Temp Minima </t>
  </si>
  <si>
    <t>Pr,Relaiva</t>
  </si>
  <si>
    <t>Pr,Assoluta</t>
  </si>
  <si>
    <t>T,Apparente</t>
  </si>
  <si>
    <t>Direzione Media</t>
  </si>
  <si>
    <t>Media Massima</t>
  </si>
  <si>
    <t xml:space="preserve">Media Minima </t>
  </si>
  <si>
    <t>Media 71-00</t>
  </si>
  <si>
    <t>DATA</t>
  </si>
  <si>
    <t>Pioggia</t>
  </si>
  <si>
    <t>Direzione Vento Decade</t>
  </si>
  <si>
    <t xml:space="preserve">Valore </t>
  </si>
  <si>
    <t>Percentuale</t>
  </si>
  <si>
    <t>TOT</t>
  </si>
  <si>
    <t>Raffica max</t>
  </si>
  <si>
    <t>Media 81-10</t>
  </si>
  <si>
    <t>Scarto dalla  media 81-10</t>
  </si>
  <si>
    <t>Scarto dalla media 71-00</t>
  </si>
  <si>
    <t>Media 2015-2023</t>
  </si>
  <si>
    <t>Scarto dalla media 2015-2023</t>
  </si>
  <si>
    <t>Terza Decade Gennaio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</si>
</sst>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0&quot;°&quot;"/>
    <numFmt numFmtId="165" formatCode="0.0\ &quot;°C&quot;"/>
    <numFmt numFmtId="166" formatCode="0.0\ &quot;km/h&quot;"/>
    <numFmt numFmtId="167" formatCode="0\ &quot;hpa&quot;"/>
    <numFmt numFmtId="168" formatCode="00&quot;%&quot;"/>
    <numFmt numFmtId="169" formatCode="0.0\ &quot;mm/h&quot;"/>
    <numFmt numFmtId="170" formatCode="0.0\ &quot;mm&quot;"/>
    <numFmt numFmtId="171" formatCode="0\ &quot;lux&quot;"/>
    <numFmt numFmtId="172" formatCode="0\ &quot;W/m2&quot;"/>
    <numFmt numFmtId="173" formatCode="0.0\ &quot;m/sec&quot;"/>
    <numFmt numFmtId="174" formatCode="0.0\°\C"/>
    <numFmt numFmtId="175" formatCode="0.0&quot;°&quot;"/>
    <numFmt numFmtId="176" formatCode="0.0&quot;°C&quot;"/>
    <numFmt numFmtId="177" formatCode="0.0&quot;%&quot;"/>
    <numFmt numFmtId="178" formatCode="\+\ 0.0\°\C"/>
    <numFmt numFmtId="179" formatCode="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3"/>
      <color theme="5"/>
      <name val="Segoe UI"/>
      <family val="2"/>
    </font>
    <font>
      <b/>
      <sz val="13"/>
      <color rgb="FF0000FF"/>
      <name val="Segoe UI"/>
      <family val="2"/>
    </font>
    <font>
      <b/>
      <sz val="13"/>
      <color rgb="FFFF0000"/>
      <name val="Segoe UI"/>
      <family val="2"/>
    </font>
    <font>
      <b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2E53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4" fontId="0" fillId="0" borderId="0" xfId="0" applyNumberFormat="1"/>
    <xf numFmtId="168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66" fontId="0" fillId="0" borderId="0" xfId="0" applyNumberFormat="1"/>
    <xf numFmtId="170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4" fontId="7" fillId="0" borderId="0" xfId="0" applyNumberFormat="1" applyFont="1" applyAlignment="1">
      <alignment horizontal="center"/>
    </xf>
    <xf numFmtId="175" fontId="0" fillId="0" borderId="0" xfId="0" applyNumberFormat="1"/>
    <xf numFmtId="174" fontId="1" fillId="0" borderId="2" xfId="0" applyNumberFormat="1" applyFont="1" applyBorder="1" applyAlignment="1">
      <alignment horizontal="center"/>
    </xf>
    <xf numFmtId="174" fontId="3" fillId="0" borderId="2" xfId="0" applyNumberFormat="1" applyFont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17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4" fontId="9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4" fontId="10" fillId="0" borderId="1" xfId="0" applyNumberFormat="1" applyFont="1" applyBorder="1" applyAlignment="1">
      <alignment horizontal="center"/>
    </xf>
    <xf numFmtId="174" fontId="12" fillId="0" borderId="1" xfId="0" applyNumberFormat="1" applyFont="1" applyBorder="1" applyAlignment="1">
      <alignment horizontal="center"/>
    </xf>
    <xf numFmtId="174" fontId="13" fillId="0" borderId="1" xfId="0" applyNumberFormat="1" applyFont="1" applyBorder="1" applyAlignment="1">
      <alignment horizontal="center"/>
    </xf>
    <xf numFmtId="174" fontId="14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176" fontId="13" fillId="0" borderId="1" xfId="0" applyNumberFormat="1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176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66" fontId="1" fillId="0" borderId="1" xfId="0" applyNumberFormat="1" applyFont="1" applyBorder="1"/>
    <xf numFmtId="178" fontId="12" fillId="0" borderId="1" xfId="0" applyNumberFormat="1" applyFont="1" applyBorder="1" applyAlignment="1">
      <alignment horizontal="center"/>
    </xf>
    <xf numFmtId="178" fontId="13" fillId="0" borderId="1" xfId="0" applyNumberFormat="1" applyFont="1" applyBorder="1" applyAlignment="1">
      <alignment horizontal="center"/>
    </xf>
    <xf numFmtId="178" fontId="14" fillId="0" borderId="1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178" fontId="12" fillId="0" borderId="1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74" fontId="11" fillId="0" borderId="2" xfId="0" applyNumberFormat="1" applyFont="1" applyBorder="1" applyAlignment="1">
      <alignment horizontal="center"/>
    </xf>
    <xf numFmtId="174" fontId="11" fillId="0" borderId="4" xfId="0" applyNumberFormat="1" applyFont="1" applyBorder="1" applyAlignment="1">
      <alignment horizontal="center"/>
    </xf>
    <xf numFmtId="174" fontId="11" fillId="0" borderId="5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FF"/>
      <color rgb="FFFF3300"/>
      <color rgb="FF2E5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Temperature Medie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'Riepilogo e Gafici'!$A$2:$C$2</c:f>
              <c:strCache>
                <c:ptCount val="3"/>
                <c:pt idx="0">
                  <c:v>Terza Decade Gennaio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9E0-4D4E-B2E7-3DE93864A06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E0-4D4E-B2E7-3DE93864A06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9E0-4D4E-B2E7-3DE93864A0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Gafici'!$A$4:$C$4</c:f>
              <c:numCache>
                <c:formatCode>0.0\°\C</c:formatCode>
                <c:ptCount val="3"/>
                <c:pt idx="0">
                  <c:v>10.408365008974771</c:v>
                </c:pt>
                <c:pt idx="1">
                  <c:v>7.0636363636363653</c:v>
                </c:pt>
                <c:pt idx="2">
                  <c:v>13.109090909090908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0-4D4E-B2E7-3DE93864A063}"/>
            </c:ext>
          </c:extLst>
        </c:ser>
        <c:ser>
          <c:idx val="1"/>
          <c:order val="1"/>
          <c:tx>
            <c:v>Media 71-00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Gafici'!$A$7:$C$7</c:f>
              <c:numCache>
                <c:formatCode>0.0\°\C</c:formatCode>
                <c:ptCount val="3"/>
                <c:pt idx="0">
                  <c:v>9.9499999999999993</c:v>
                </c:pt>
                <c:pt idx="1">
                  <c:v>6.6</c:v>
                </c:pt>
                <c:pt idx="2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A4-4910-B910-0EED2BF0880C}"/>
            </c:ext>
          </c:extLst>
        </c:ser>
        <c:ser>
          <c:idx val="2"/>
          <c:order val="2"/>
          <c:tx>
            <c:strRef>
              <c:f>'Riepilogo e Gafici'!$A$10:$C$10</c:f>
              <c:strCache>
                <c:ptCount val="3"/>
                <c:pt idx="0">
                  <c:v>Media 2015-2023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Gafici'!$A$11:$C$11</c:f>
              <c:numCache>
                <c:formatCode>0.0"°C"</c:formatCode>
                <c:ptCount val="3"/>
                <c:pt idx="0">
                  <c:v>9.9232323232323232</c:v>
                </c:pt>
                <c:pt idx="1">
                  <c:v>6.5949494949494953</c:v>
                </c:pt>
                <c:pt idx="2">
                  <c:v>13.31111111111111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15-4A72-85CF-F408B763F0ED}"/>
            </c:ext>
          </c:extLst>
        </c:ser>
        <c:ser>
          <c:idx val="3"/>
          <c:order val="3"/>
          <c:tx>
            <c:strRef>
              <c:f>'Riepilogo e Gafici'!$D$2:$F$2</c:f>
              <c:strCache>
                <c:ptCount val="3"/>
                <c:pt idx="0">
                  <c:v>Scarto dalla media 71-00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Gafici'!$D$4:$F$4</c:f>
              <c:numCache>
                <c:formatCode>\+\ 0.0\°\C</c:formatCode>
                <c:ptCount val="3"/>
                <c:pt idx="0">
                  <c:v>0.45836500897477173</c:v>
                </c:pt>
                <c:pt idx="1">
                  <c:v>0.46363636363636562</c:v>
                </c:pt>
                <c:pt idx="2" formatCode="0.0\°\C">
                  <c:v>-0.19090909090909314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C6-4BF4-B12C-C0B5AA89D5ED}"/>
            </c:ext>
          </c:extLst>
        </c:ser>
        <c:ser>
          <c:idx val="4"/>
          <c:order val="4"/>
          <c:tx>
            <c:strRef>
              <c:f>'Riepilogo e Gafici'!$D$7:$F$7</c:f>
              <c:strCache>
                <c:ptCount val="3"/>
                <c:pt idx="0">
                  <c:v>Scarto dalla media 2015-2023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Gafici'!$D$8:$F$8</c:f>
              <c:numCache>
                <c:formatCode>\+\ 0.0\°\C</c:formatCode>
                <c:ptCount val="3"/>
                <c:pt idx="0">
                  <c:v>0.48513268574244783</c:v>
                </c:pt>
                <c:pt idx="1">
                  <c:v>0.46868686868686993</c:v>
                </c:pt>
                <c:pt idx="2" formatCode="0.0\°\C">
                  <c:v>-0.20202020202020243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C6-4BF4-B12C-C0B5AA89D5ED}"/>
            </c:ext>
          </c:extLst>
        </c:ser>
        <c:ser>
          <c:idx val="5"/>
          <c:order val="5"/>
          <c:tx>
            <c:strRef>
              <c:f>'Riepilogo e Gafici'!$D$5:$F$5</c:f>
              <c:strCache>
                <c:ptCount val="3"/>
                <c:pt idx="0">
                  <c:v>Scarto dalla  media 81-10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\°\C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Gafici'!$D$6:$F$6</c:f>
              <c:numCache>
                <c:formatCode>\+\ 0.0\°\C</c:formatCode>
                <c:ptCount val="3"/>
                <c:pt idx="0">
                  <c:v>0.6083650089747703</c:v>
                </c:pt>
                <c:pt idx="1">
                  <c:v>0.36363636363636509</c:v>
                </c:pt>
                <c:pt idx="2">
                  <c:v>0.10909090909090757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96-43B3-B7F9-5B5D1F43DC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64393679"/>
        <c:axId val="253915519"/>
      </c:barChart>
      <c:catAx>
        <c:axId val="26439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3915519"/>
        <c:crosses val="autoZero"/>
        <c:auto val="1"/>
        <c:lblAlgn val="ctr"/>
        <c:lblOffset val="100"/>
        <c:noMultiLvlLbl val="0"/>
      </c:catAx>
      <c:valAx>
        <c:axId val="25391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°\C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439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Terza</a:t>
            </a:r>
            <a:r>
              <a:rPr lang="it-IT" baseline="0"/>
              <a:t> Decade Gennaio</a:t>
            </a:r>
            <a:endParaRPr lang="it-IT"/>
          </a:p>
        </c:rich>
      </c:tx>
      <c:layout>
        <c:manualLayout>
          <c:xMode val="edge"/>
          <c:yMode val="edge"/>
          <c:x val="0.36414403895715569"/>
          <c:y val="1.560975449871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2386030860066541E-2"/>
          <c:y val="0.10755536644892638"/>
          <c:w val="0.77781967127526785"/>
          <c:h val="0.7971532251858480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'Riepilogo e Gafici'!$E$16</c:f>
              <c:strCache>
                <c:ptCount val="1"/>
                <c:pt idx="0">
                  <c:v>Pioggia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'Riepilogo e Gafici'!$A$17:$A$26</c:f>
              <c:numCache>
                <c:formatCode>m/d/yyyy</c:formatCode>
                <c:ptCount val="10"/>
                <c:pt idx="0">
                  <c:v>45312</c:v>
                </c:pt>
                <c:pt idx="1">
                  <c:v>45313</c:v>
                </c:pt>
                <c:pt idx="2">
                  <c:v>45314</c:v>
                </c:pt>
                <c:pt idx="3">
                  <c:v>45315</c:v>
                </c:pt>
                <c:pt idx="4">
                  <c:v>45316</c:v>
                </c:pt>
                <c:pt idx="5">
                  <c:v>45317</c:v>
                </c:pt>
                <c:pt idx="6">
                  <c:v>45318</c:v>
                </c:pt>
                <c:pt idx="7">
                  <c:v>45319</c:v>
                </c:pt>
                <c:pt idx="8">
                  <c:v>45320</c:v>
                </c:pt>
                <c:pt idx="9">
                  <c:v>45321</c:v>
                </c:pt>
              </c:numCache>
            </c:numRef>
          </c:cat>
          <c:val>
            <c:numRef>
              <c:f>'Riepilogo e Gafici'!$E$17:$E$26</c:f>
              <c:numCache>
                <c:formatCode>0.0\ "mm"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8F-4CF6-8686-57E956F4D4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3080511"/>
        <c:axId val="718359455"/>
      </c:barChart>
      <c:scatterChart>
        <c:scatterStyle val="smoothMarker"/>
        <c:varyColors val="0"/>
        <c:ser>
          <c:idx val="2"/>
          <c:order val="0"/>
          <c:tx>
            <c:strRef>
              <c:f>'Riepilogo e Gafici'!$D$16</c:f>
              <c:strCache>
                <c:ptCount val="1"/>
                <c:pt idx="0">
                  <c:v>Media Massima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18F-4CF6-8686-57E956F4D4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45312</c:v>
                </c:pt>
                <c:pt idx="1">
                  <c:v>45313</c:v>
                </c:pt>
                <c:pt idx="2">
                  <c:v>45314</c:v>
                </c:pt>
                <c:pt idx="3">
                  <c:v>45315</c:v>
                </c:pt>
                <c:pt idx="4">
                  <c:v>45316</c:v>
                </c:pt>
                <c:pt idx="5">
                  <c:v>45317</c:v>
                </c:pt>
                <c:pt idx="6">
                  <c:v>45318</c:v>
                </c:pt>
                <c:pt idx="7">
                  <c:v>45319</c:v>
                </c:pt>
                <c:pt idx="8">
                  <c:v>45320</c:v>
                </c:pt>
                <c:pt idx="9">
                  <c:v>45321</c:v>
                </c:pt>
              </c:numCache>
            </c:numRef>
          </c:xVal>
          <c:yVal>
            <c:numRef>
              <c:f>'Riepilogo e Gafici'!$D$17:$D$26</c:f>
              <c:numCache>
                <c:formatCode>0.0\°\C</c:formatCode>
                <c:ptCount val="10"/>
                <c:pt idx="0">
                  <c:v>11</c:v>
                </c:pt>
                <c:pt idx="1">
                  <c:v>13.1</c:v>
                </c:pt>
                <c:pt idx="2">
                  <c:v>12.9</c:v>
                </c:pt>
                <c:pt idx="3">
                  <c:v>13.9</c:v>
                </c:pt>
                <c:pt idx="4">
                  <c:v>14.7</c:v>
                </c:pt>
                <c:pt idx="5">
                  <c:v>15.8</c:v>
                </c:pt>
                <c:pt idx="6">
                  <c:v>14.4</c:v>
                </c:pt>
                <c:pt idx="7">
                  <c:v>12.4</c:v>
                </c:pt>
                <c:pt idx="8">
                  <c:v>11.5</c:v>
                </c:pt>
                <c:pt idx="9">
                  <c:v>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8F-4CF6-8686-57E956F4D46D}"/>
            </c:ext>
          </c:extLst>
        </c:ser>
        <c:ser>
          <c:idx val="1"/>
          <c:order val="1"/>
          <c:tx>
            <c:strRef>
              <c:f>'Riepilogo e Gafici'!$C$16</c:f>
              <c:strCache>
                <c:ptCount val="1"/>
                <c:pt idx="0">
                  <c:v>Temp Media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45312</c:v>
                </c:pt>
                <c:pt idx="1">
                  <c:v>45313</c:v>
                </c:pt>
                <c:pt idx="2">
                  <c:v>45314</c:v>
                </c:pt>
                <c:pt idx="3">
                  <c:v>45315</c:v>
                </c:pt>
                <c:pt idx="4">
                  <c:v>45316</c:v>
                </c:pt>
                <c:pt idx="5">
                  <c:v>45317</c:v>
                </c:pt>
                <c:pt idx="6">
                  <c:v>45318</c:v>
                </c:pt>
                <c:pt idx="7">
                  <c:v>45319</c:v>
                </c:pt>
                <c:pt idx="8">
                  <c:v>45320</c:v>
                </c:pt>
                <c:pt idx="9">
                  <c:v>45321</c:v>
                </c:pt>
              </c:numCache>
            </c:numRef>
          </c:xVal>
          <c:yVal>
            <c:numRef>
              <c:f>'Riepilogo e Gafici'!$C$17:$C$26</c:f>
              <c:numCache>
                <c:formatCode>0.0\°\C</c:formatCode>
                <c:ptCount val="10"/>
                <c:pt idx="0">
                  <c:v>9.5149305555555586</c:v>
                </c:pt>
                <c:pt idx="1">
                  <c:v>10.085416666666667</c:v>
                </c:pt>
                <c:pt idx="2">
                  <c:v>8.8496527777777789</c:v>
                </c:pt>
                <c:pt idx="3">
                  <c:v>11.348958333333332</c:v>
                </c:pt>
                <c:pt idx="4">
                  <c:v>10.404181184669</c:v>
                </c:pt>
                <c:pt idx="5">
                  <c:v>11.452430555555559</c:v>
                </c:pt>
                <c:pt idx="6">
                  <c:v>11.713888888888905</c:v>
                </c:pt>
                <c:pt idx="7">
                  <c:v>10.996167247386772</c:v>
                </c:pt>
                <c:pt idx="8">
                  <c:v>10.252777777777776</c:v>
                </c:pt>
                <c:pt idx="9">
                  <c:v>9.760763888888885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8F-4CF6-8686-57E956F4D46D}"/>
            </c:ext>
          </c:extLst>
        </c:ser>
        <c:ser>
          <c:idx val="0"/>
          <c:order val="2"/>
          <c:tx>
            <c:strRef>
              <c:f>'Riepilogo e Gafici'!$B$16</c:f>
              <c:strCache>
                <c:ptCount val="1"/>
                <c:pt idx="0">
                  <c:v>Media Minima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45312</c:v>
                </c:pt>
                <c:pt idx="1">
                  <c:v>45313</c:v>
                </c:pt>
                <c:pt idx="2">
                  <c:v>45314</c:v>
                </c:pt>
                <c:pt idx="3">
                  <c:v>45315</c:v>
                </c:pt>
                <c:pt idx="4">
                  <c:v>45316</c:v>
                </c:pt>
                <c:pt idx="5">
                  <c:v>45317</c:v>
                </c:pt>
                <c:pt idx="6">
                  <c:v>45318</c:v>
                </c:pt>
                <c:pt idx="7">
                  <c:v>45319</c:v>
                </c:pt>
                <c:pt idx="8">
                  <c:v>45320</c:v>
                </c:pt>
                <c:pt idx="9">
                  <c:v>45321</c:v>
                </c:pt>
              </c:numCache>
            </c:numRef>
          </c:xVal>
          <c:yVal>
            <c:numRef>
              <c:f>'Riepilogo e Gafici'!$B$17:$B$26</c:f>
              <c:numCache>
                <c:formatCode>0.0\°\C</c:formatCode>
                <c:ptCount val="10"/>
                <c:pt idx="0">
                  <c:v>7.8</c:v>
                </c:pt>
                <c:pt idx="1">
                  <c:v>4.7</c:v>
                </c:pt>
                <c:pt idx="2">
                  <c:v>3.3</c:v>
                </c:pt>
                <c:pt idx="3">
                  <c:v>7.3</c:v>
                </c:pt>
                <c:pt idx="4">
                  <c:v>5.6</c:v>
                </c:pt>
                <c:pt idx="5">
                  <c:v>7.7</c:v>
                </c:pt>
                <c:pt idx="6">
                  <c:v>6.9</c:v>
                </c:pt>
                <c:pt idx="7">
                  <c:v>9.8000000000000007</c:v>
                </c:pt>
                <c:pt idx="8">
                  <c:v>9.5</c:v>
                </c:pt>
                <c:pt idx="9">
                  <c:v>8.1999999999999993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8F-4CF6-8686-57E956F4D4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51698143"/>
        <c:axId val="851704591"/>
      </c:scatterChart>
      <c:dateAx>
        <c:axId val="933080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8359455"/>
        <c:crosses val="autoZero"/>
        <c:auto val="1"/>
        <c:lblOffset val="100"/>
        <c:baseTimeUnit val="days"/>
      </c:dateAx>
      <c:valAx>
        <c:axId val="718359455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 &quot;mm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3080511"/>
        <c:crosses val="autoZero"/>
        <c:crossBetween val="between"/>
      </c:valAx>
      <c:valAx>
        <c:axId val="851704591"/>
        <c:scaling>
          <c:orientation val="minMax"/>
          <c:min val="0"/>
        </c:scaling>
        <c:delete val="0"/>
        <c:axPos val="r"/>
        <c:numFmt formatCode="0.0\°\C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1698143"/>
        <c:crosses val="max"/>
        <c:crossBetween val="midCat"/>
        <c:majorUnit val="1"/>
      </c:valAx>
      <c:valAx>
        <c:axId val="851698143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851704591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Direzione</a:t>
            </a:r>
            <a:r>
              <a:rPr lang="en-US" baseline="0"/>
              <a:t> del vento terza decade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02875727490585E-2"/>
          <c:y val="0.15446452809352712"/>
          <c:w val="0.79562810577531562"/>
          <c:h val="0.76221659197618197"/>
        </c:manualLayout>
      </c:layout>
      <c:pie3DChart>
        <c:varyColors val="1"/>
        <c:ser>
          <c:idx val="0"/>
          <c:order val="0"/>
          <c:tx>
            <c:strRef>
              <c:f>'Riepilogo Vento'!$D$4</c:f>
              <c:strCache>
                <c:ptCount val="1"/>
                <c:pt idx="0">
                  <c:v>Percentuale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8872-42F4-9868-67F3663740BD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44DB-4E57-B27B-D722C848BA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8872-42F4-9868-67F3663740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8872-42F4-9868-67F3663740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8872-42F4-9868-67F3663740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8872-42F4-9868-67F3663740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8872-42F4-9868-67F3663740B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8872-42F4-9868-67F3663740B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8872-42F4-9868-67F3663740B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8872-42F4-9868-67F3663740BD}"/>
              </c:ext>
            </c:extLst>
          </c:dPt>
          <c:dPt>
            <c:idx val="10"/>
            <c:bubble3D val="0"/>
            <c:spPr>
              <a:solidFill>
                <a:srgbClr val="FF33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44DB-4E57-B27B-D722C848BA9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7-8872-42F4-9868-67F3663740BD}"/>
              </c:ext>
            </c:extLst>
          </c:dPt>
          <c:dPt>
            <c:idx val="12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44DB-4E57-B27B-D722C848BA9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B-8872-42F4-9868-67F3663740B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D-8872-42F4-9868-67F3663740B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F-8872-42F4-9868-67F3663740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'Riepilogo Vento'!$B$5:$B$20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'Riepilogo Vento'!$D$5:$D$20</c:f>
              <c:numCache>
                <c:formatCode>0.0"%"</c:formatCode>
                <c:ptCount val="16"/>
                <c:pt idx="0">
                  <c:v>10.107391029690461</c:v>
                </c:pt>
                <c:pt idx="1">
                  <c:v>6.1907770056854075</c:v>
                </c:pt>
                <c:pt idx="2">
                  <c:v>7.3594440934933667</c:v>
                </c:pt>
                <c:pt idx="3">
                  <c:v>9.6967782691092861</c:v>
                </c:pt>
                <c:pt idx="4">
                  <c:v>11.497157296272901</c:v>
                </c:pt>
                <c:pt idx="5">
                  <c:v>4.6114971572962729</c:v>
                </c:pt>
                <c:pt idx="6">
                  <c:v>3.2849020846494001</c:v>
                </c:pt>
                <c:pt idx="7">
                  <c:v>2.4636765634870499</c:v>
                </c:pt>
                <c:pt idx="8">
                  <c:v>4.2324699936828809</c:v>
                </c:pt>
                <c:pt idx="9">
                  <c:v>3.6955148452305751</c:v>
                </c:pt>
                <c:pt idx="10">
                  <c:v>3.8218572331017056</c:v>
                </c:pt>
                <c:pt idx="11">
                  <c:v>6.2539481996209734</c:v>
                </c:pt>
                <c:pt idx="12">
                  <c:v>8.0543272267845865</c:v>
                </c:pt>
                <c:pt idx="13">
                  <c:v>5.1168667087807957</c:v>
                </c:pt>
                <c:pt idx="14">
                  <c:v>6.032849020846494</c:v>
                </c:pt>
                <c:pt idx="15">
                  <c:v>7.5805432722678461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B-4E57-B27B-D722C848BA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0</xdr:row>
      <xdr:rowOff>0</xdr:rowOff>
    </xdr:from>
    <xdr:to>
      <xdr:col>23</xdr:col>
      <xdr:colOff>190500</xdr:colOff>
      <xdr:row>15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4CEC626-1C5B-8154-E5FF-480F2C4F25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16</xdr:row>
      <xdr:rowOff>109536</xdr:rowOff>
    </xdr:from>
    <xdr:to>
      <xdr:col>23</xdr:col>
      <xdr:colOff>409575</xdr:colOff>
      <xdr:row>40</xdr:row>
      <xdr:rowOff>38099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D766A2F-5665-E3AA-B066-7D77CECF5C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128586</xdr:rowOff>
    </xdr:from>
    <xdr:to>
      <xdr:col>20</xdr:col>
      <xdr:colOff>600075</xdr:colOff>
      <xdr:row>30</xdr:row>
      <xdr:rowOff>133349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1A98533-51E4-CA16-83A4-AF997C520B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52783-50B0-4297-868F-7A1BCABEFE74}">
  <dimension ref="A1:W296"/>
  <sheetViews>
    <sheetView topLeftCell="A262" workbookViewId="0">
      <selection activeCell="J297" sqref="J297"/>
    </sheetView>
  </sheetViews>
  <sheetFormatPr defaultRowHeight="15" x14ac:dyDescent="0.25"/>
  <cols>
    <col min="1" max="1" width="17.7109375" customWidth="1"/>
    <col min="2" max="2" width="15.140625" customWidth="1"/>
    <col min="3" max="3" width="18.140625" style="16" customWidth="1"/>
    <col min="4" max="4" width="19.7109375" style="16" customWidth="1"/>
    <col min="5" max="5" width="19.140625" style="26" customWidth="1"/>
    <col min="6" max="6" width="17.7109375" style="17" customWidth="1"/>
    <col min="7" max="7" width="16.140625" style="26" customWidth="1"/>
    <col min="8" max="8" width="15.7109375" style="26" customWidth="1"/>
    <col min="9" max="9" width="20.5703125" style="26" customWidth="1"/>
    <col min="10" max="10" width="14.85546875" style="26" customWidth="1"/>
    <col min="11" max="11" width="20.140625" style="39" customWidth="1"/>
    <col min="12" max="12" width="17.5703125" style="39" customWidth="1"/>
    <col min="13" max="13" width="15" style="4" customWidth="1"/>
    <col min="14" max="14" width="14" customWidth="1"/>
    <col min="15" max="15" width="14" style="18" customWidth="1"/>
    <col min="16" max="16" width="15.42578125" style="19" customWidth="1"/>
    <col min="17" max="17" width="15" customWidth="1"/>
    <col min="18" max="18" width="16.140625" style="20" customWidth="1"/>
    <col min="19" max="19" width="18.85546875" style="21" customWidth="1"/>
    <col min="20" max="20" width="15.140625" style="22" customWidth="1"/>
    <col min="21" max="21" width="14.8554687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45312</v>
      </c>
      <c r="B2" s="2">
        <v>0</v>
      </c>
      <c r="C2" s="7">
        <v>1016</v>
      </c>
      <c r="D2" s="7">
        <v>1020</v>
      </c>
      <c r="E2" s="71">
        <v>8.3000000000000007</v>
      </c>
      <c r="F2" s="9">
        <v>61</v>
      </c>
      <c r="G2" s="71">
        <v>6.3</v>
      </c>
      <c r="H2" s="71">
        <v>1.1000000000000001</v>
      </c>
      <c r="I2" s="71">
        <v>26</v>
      </c>
      <c r="J2" s="71">
        <v>6.3</v>
      </c>
      <c r="K2" s="6">
        <f>CONVERT(T2,"m/s","km/h")</f>
        <v>11.52</v>
      </c>
      <c r="L2" s="6">
        <f>CONVERT(U2,"m/s","km/h")</f>
        <v>12.96</v>
      </c>
      <c r="M2" s="10">
        <v>78</v>
      </c>
      <c r="N2" s="3" t="str">
        <f>LOOKUP(M2,$V$4:$V$40,$W$4:$W$40)</f>
        <v>ENE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3.2</v>
      </c>
      <c r="U2" s="15">
        <v>3.6</v>
      </c>
    </row>
    <row r="3" spans="1:23" x14ac:dyDescent="0.25">
      <c r="A3" s="1">
        <v>45312</v>
      </c>
      <c r="B3" s="2">
        <v>3.472222222222222E-3</v>
      </c>
      <c r="C3" s="7">
        <v>1016</v>
      </c>
      <c r="D3" s="7">
        <v>1020</v>
      </c>
      <c r="E3" s="71">
        <v>8.3000000000000007</v>
      </c>
      <c r="F3" s="9">
        <v>61</v>
      </c>
      <c r="G3" s="71">
        <v>5.0999999999999996</v>
      </c>
      <c r="H3" s="71">
        <v>1.1000000000000001</v>
      </c>
      <c r="I3" s="71">
        <v>26</v>
      </c>
      <c r="J3" s="71">
        <v>5.0999999999999996</v>
      </c>
      <c r="K3" s="6">
        <f t="shared" ref="K3:K66" si="0">CONVERT(T3,"m/s","km/h")</f>
        <v>20.52</v>
      </c>
      <c r="L3" s="6">
        <f t="shared" ref="L3:L66" si="1">CONVERT(U3,"m/s","km/h")</f>
        <v>25.92</v>
      </c>
      <c r="M3" s="10">
        <v>72</v>
      </c>
      <c r="N3" s="3" t="str">
        <f t="shared" ref="N3:N66" si="2">LOOKUP(M3,$V$4:$V$40,$W$4:$W$40)</f>
        <v>ENE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5.7</v>
      </c>
      <c r="U3" s="15">
        <v>7.2</v>
      </c>
    </row>
    <row r="4" spans="1:23" x14ac:dyDescent="0.25">
      <c r="A4" s="1">
        <v>45312</v>
      </c>
      <c r="B4" s="2">
        <v>6.9444444444444441E-3</v>
      </c>
      <c r="C4" s="7">
        <v>1016</v>
      </c>
      <c r="D4" s="7">
        <v>1020</v>
      </c>
      <c r="E4" s="71">
        <v>8.3000000000000007</v>
      </c>
      <c r="F4" s="9">
        <v>61</v>
      </c>
      <c r="G4" s="71">
        <v>7.2</v>
      </c>
      <c r="H4" s="71">
        <v>1.1000000000000001</v>
      </c>
      <c r="I4" s="71">
        <v>26</v>
      </c>
      <c r="J4" s="71">
        <v>7.2</v>
      </c>
      <c r="K4" s="6">
        <f t="shared" si="0"/>
        <v>7.5600000000000005</v>
      </c>
      <c r="L4" s="6">
        <f t="shared" si="1"/>
        <v>8.2799999999999994</v>
      </c>
      <c r="M4" s="10">
        <v>54</v>
      </c>
      <c r="N4" s="3" t="str">
        <f t="shared" si="2"/>
        <v>NE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2.1</v>
      </c>
      <c r="U4" s="15">
        <v>2.2999999999999998</v>
      </c>
      <c r="V4" s="43">
        <v>0</v>
      </c>
      <c r="W4" s="5" t="s">
        <v>0</v>
      </c>
    </row>
    <row r="5" spans="1:23" x14ac:dyDescent="0.25">
      <c r="A5" s="1">
        <v>45312</v>
      </c>
      <c r="B5" s="2">
        <v>1.0416666666666666E-2</v>
      </c>
      <c r="C5" s="7">
        <v>1017</v>
      </c>
      <c r="D5" s="7">
        <v>1021</v>
      </c>
      <c r="E5" s="71">
        <v>8.1999999999999993</v>
      </c>
      <c r="F5" s="9">
        <v>62</v>
      </c>
      <c r="G5" s="71">
        <v>7</v>
      </c>
      <c r="H5" s="71">
        <v>1.3</v>
      </c>
      <c r="I5" s="71">
        <v>26</v>
      </c>
      <c r="J5" s="71">
        <v>7</v>
      </c>
      <c r="K5" s="6">
        <f t="shared" si="0"/>
        <v>7.9200000000000008</v>
      </c>
      <c r="L5" s="6">
        <f t="shared" si="1"/>
        <v>8.2799999999999994</v>
      </c>
      <c r="M5" s="10">
        <v>54</v>
      </c>
      <c r="N5" s="3" t="str">
        <f t="shared" si="2"/>
        <v>NE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2.2000000000000002</v>
      </c>
      <c r="U5" s="15">
        <v>2.2999999999999998</v>
      </c>
      <c r="V5" s="43">
        <v>10</v>
      </c>
      <c r="W5" s="5" t="s">
        <v>0</v>
      </c>
    </row>
    <row r="6" spans="1:23" x14ac:dyDescent="0.25">
      <c r="A6" s="1">
        <v>45312</v>
      </c>
      <c r="B6" s="2">
        <v>1.3888888888888888E-2</v>
      </c>
      <c r="C6" s="7">
        <v>1017</v>
      </c>
      <c r="D6" s="7">
        <v>1021</v>
      </c>
      <c r="E6" s="71">
        <v>8.1999999999999993</v>
      </c>
      <c r="F6" s="9">
        <v>63</v>
      </c>
      <c r="G6" s="71">
        <v>6.2</v>
      </c>
      <c r="H6" s="71">
        <v>1.5</v>
      </c>
      <c r="I6" s="71">
        <v>26</v>
      </c>
      <c r="J6" s="71">
        <v>6.2</v>
      </c>
      <c r="K6" s="6">
        <f t="shared" si="0"/>
        <v>11.16</v>
      </c>
      <c r="L6" s="6">
        <f t="shared" si="1"/>
        <v>11.88</v>
      </c>
      <c r="M6" s="10">
        <v>78</v>
      </c>
      <c r="N6" s="3" t="str">
        <f t="shared" si="2"/>
        <v>ENE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3.1</v>
      </c>
      <c r="U6" s="15">
        <v>3.3</v>
      </c>
      <c r="V6" s="43">
        <v>20</v>
      </c>
      <c r="W6" s="5" t="s">
        <v>1</v>
      </c>
    </row>
    <row r="7" spans="1:23" x14ac:dyDescent="0.25">
      <c r="A7" s="1">
        <v>45312</v>
      </c>
      <c r="B7" s="2">
        <v>1.7361111111111112E-2</v>
      </c>
      <c r="C7" s="7">
        <v>1017</v>
      </c>
      <c r="D7" s="7">
        <v>1021</v>
      </c>
      <c r="E7" s="71">
        <v>8.3000000000000007</v>
      </c>
      <c r="F7" s="9">
        <v>64</v>
      </c>
      <c r="G7" s="71">
        <v>7.8</v>
      </c>
      <c r="H7" s="71">
        <v>1.8</v>
      </c>
      <c r="I7" s="71">
        <v>26</v>
      </c>
      <c r="J7" s="71">
        <v>7.8</v>
      </c>
      <c r="K7" s="6">
        <f t="shared" si="0"/>
        <v>5.76</v>
      </c>
      <c r="L7" s="6">
        <f t="shared" si="1"/>
        <v>5.76</v>
      </c>
      <c r="M7" s="10">
        <v>117</v>
      </c>
      <c r="N7" s="3" t="str">
        <f t="shared" si="2"/>
        <v>ESE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1.6</v>
      </c>
      <c r="U7" s="15">
        <v>1.6</v>
      </c>
      <c r="V7" s="43">
        <v>30</v>
      </c>
      <c r="W7" s="5" t="s">
        <v>1</v>
      </c>
    </row>
    <row r="8" spans="1:23" x14ac:dyDescent="0.25">
      <c r="A8" s="1">
        <v>45312</v>
      </c>
      <c r="B8" s="2">
        <v>2.0833333333333332E-2</v>
      </c>
      <c r="C8" s="7">
        <v>1017</v>
      </c>
      <c r="D8" s="7">
        <v>1021</v>
      </c>
      <c r="E8" s="71">
        <v>8.3000000000000007</v>
      </c>
      <c r="F8" s="9">
        <v>64</v>
      </c>
      <c r="G8" s="71">
        <v>5.8</v>
      </c>
      <c r="H8" s="71">
        <v>1.8</v>
      </c>
      <c r="I8" s="71">
        <v>26</v>
      </c>
      <c r="J8" s="71">
        <v>5.8</v>
      </c>
      <c r="K8" s="6">
        <f t="shared" si="0"/>
        <v>14.759999999999998</v>
      </c>
      <c r="L8" s="6">
        <f t="shared" si="1"/>
        <v>18.36</v>
      </c>
      <c r="M8" s="10">
        <v>114</v>
      </c>
      <c r="N8" s="3" t="str">
        <f t="shared" si="2"/>
        <v>ESE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4.0999999999999996</v>
      </c>
      <c r="U8" s="15">
        <v>5.0999999999999996</v>
      </c>
      <c r="V8" s="43">
        <v>40</v>
      </c>
      <c r="W8" s="5" t="s">
        <v>2</v>
      </c>
    </row>
    <row r="9" spans="1:23" x14ac:dyDescent="0.25">
      <c r="A9" s="1">
        <v>45312</v>
      </c>
      <c r="B9" s="2">
        <v>2.4305555555555556E-2</v>
      </c>
      <c r="C9" s="7">
        <v>1017</v>
      </c>
      <c r="D9" s="7">
        <v>1021</v>
      </c>
      <c r="E9" s="71">
        <v>8.3000000000000007</v>
      </c>
      <c r="F9" s="9">
        <v>65</v>
      </c>
      <c r="G9" s="71">
        <v>6.5</v>
      </c>
      <c r="H9" s="71">
        <v>2</v>
      </c>
      <c r="I9" s="71">
        <v>26</v>
      </c>
      <c r="J9" s="71">
        <v>6.5</v>
      </c>
      <c r="K9" s="6">
        <f t="shared" si="0"/>
        <v>10.08</v>
      </c>
      <c r="L9" s="6">
        <f t="shared" si="1"/>
        <v>11.16</v>
      </c>
      <c r="M9" s="10">
        <v>318</v>
      </c>
      <c r="N9" s="3" t="str">
        <f t="shared" si="2"/>
        <v>NW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2.8</v>
      </c>
      <c r="U9" s="15">
        <v>3.1</v>
      </c>
      <c r="V9" s="43">
        <v>50</v>
      </c>
      <c r="W9" s="5" t="s">
        <v>2</v>
      </c>
    </row>
    <row r="10" spans="1:23" x14ac:dyDescent="0.25">
      <c r="A10" s="1">
        <v>45312</v>
      </c>
      <c r="B10" s="2">
        <v>2.7777777777777776E-2</v>
      </c>
      <c r="C10" s="7">
        <v>1016</v>
      </c>
      <c r="D10" s="7">
        <v>1020</v>
      </c>
      <c r="E10" s="71">
        <v>8.4</v>
      </c>
      <c r="F10" s="9">
        <v>65</v>
      </c>
      <c r="G10" s="71">
        <v>6.6</v>
      </c>
      <c r="H10" s="71">
        <v>2.1</v>
      </c>
      <c r="I10" s="71">
        <v>26</v>
      </c>
      <c r="J10" s="71">
        <v>6.6</v>
      </c>
      <c r="K10" s="6">
        <f t="shared" si="0"/>
        <v>10.08</v>
      </c>
      <c r="L10" s="6">
        <f t="shared" si="1"/>
        <v>11.16</v>
      </c>
      <c r="M10" s="10">
        <v>108</v>
      </c>
      <c r="N10" s="3" t="str">
        <f t="shared" si="2"/>
        <v>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2.8</v>
      </c>
      <c r="U10" s="15">
        <v>3.1</v>
      </c>
      <c r="V10" s="43">
        <v>60</v>
      </c>
      <c r="W10" s="5" t="s">
        <v>3</v>
      </c>
    </row>
    <row r="11" spans="1:23" x14ac:dyDescent="0.25">
      <c r="A11" s="1">
        <v>45312</v>
      </c>
      <c r="B11" s="2">
        <v>3.125E-2</v>
      </c>
      <c r="C11" s="7">
        <v>1017</v>
      </c>
      <c r="D11" s="7">
        <v>1021</v>
      </c>
      <c r="E11" s="71">
        <v>8.3000000000000007</v>
      </c>
      <c r="F11" s="9">
        <v>64</v>
      </c>
      <c r="G11" s="71">
        <v>6.5</v>
      </c>
      <c r="H11" s="71">
        <v>1.8</v>
      </c>
      <c r="I11" s="71">
        <v>26</v>
      </c>
      <c r="J11" s="71">
        <v>6.5</v>
      </c>
      <c r="K11" s="6">
        <f t="shared" si="0"/>
        <v>10.8</v>
      </c>
      <c r="L11" s="6">
        <f t="shared" si="1"/>
        <v>11.88</v>
      </c>
      <c r="M11" s="10">
        <v>96</v>
      </c>
      <c r="N11" s="3" t="str">
        <f t="shared" si="2"/>
        <v>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3</v>
      </c>
      <c r="U11" s="15">
        <v>3.3</v>
      </c>
      <c r="V11" s="43">
        <v>70</v>
      </c>
      <c r="W11" s="5" t="s">
        <v>3</v>
      </c>
    </row>
    <row r="12" spans="1:23" x14ac:dyDescent="0.25">
      <c r="A12" s="1">
        <v>45312</v>
      </c>
      <c r="B12" s="2">
        <v>3.4722222222222224E-2</v>
      </c>
      <c r="C12" s="7">
        <v>1017</v>
      </c>
      <c r="D12" s="7">
        <v>1021</v>
      </c>
      <c r="E12" s="71">
        <v>8.3000000000000007</v>
      </c>
      <c r="F12" s="9">
        <v>64</v>
      </c>
      <c r="G12" s="71">
        <v>6.1</v>
      </c>
      <c r="H12" s="71">
        <v>1.8</v>
      </c>
      <c r="I12" s="71">
        <v>26</v>
      </c>
      <c r="J12" s="71">
        <v>6.1</v>
      </c>
      <c r="K12" s="6">
        <f t="shared" si="0"/>
        <v>12.6</v>
      </c>
      <c r="L12" s="6">
        <f t="shared" si="1"/>
        <v>14.4</v>
      </c>
      <c r="M12" s="10">
        <v>12</v>
      </c>
      <c r="N12" s="3" t="str">
        <f t="shared" si="2"/>
        <v>N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3.5</v>
      </c>
      <c r="U12" s="15">
        <v>4</v>
      </c>
      <c r="V12" s="43">
        <v>80</v>
      </c>
      <c r="W12" s="5" t="s">
        <v>4</v>
      </c>
    </row>
    <row r="13" spans="1:23" x14ac:dyDescent="0.25">
      <c r="A13" s="1">
        <v>45312</v>
      </c>
      <c r="B13" s="2">
        <v>3.8194444444444441E-2</v>
      </c>
      <c r="C13" s="7">
        <v>1017</v>
      </c>
      <c r="D13" s="7">
        <v>1021</v>
      </c>
      <c r="E13" s="71">
        <v>8.1999999999999993</v>
      </c>
      <c r="F13" s="9">
        <v>62</v>
      </c>
      <c r="G13" s="71">
        <v>5.0999999999999996</v>
      </c>
      <c r="H13" s="71">
        <v>1.3</v>
      </c>
      <c r="I13" s="71">
        <v>26</v>
      </c>
      <c r="J13" s="71">
        <v>5.0999999999999996</v>
      </c>
      <c r="K13" s="6">
        <f t="shared" si="0"/>
        <v>19.080000000000002</v>
      </c>
      <c r="L13" s="6">
        <f t="shared" si="1"/>
        <v>26.28</v>
      </c>
      <c r="M13" s="10">
        <v>342</v>
      </c>
      <c r="N13" s="3" t="str">
        <f t="shared" si="2"/>
        <v>NNW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5.3</v>
      </c>
      <c r="U13" s="15">
        <v>7.3</v>
      </c>
      <c r="V13" s="43">
        <v>90</v>
      </c>
      <c r="W13" s="5" t="s">
        <v>4</v>
      </c>
    </row>
    <row r="14" spans="1:23" x14ac:dyDescent="0.25">
      <c r="A14" s="1">
        <v>45312</v>
      </c>
      <c r="B14" s="2">
        <v>4.1666666666666664E-2</v>
      </c>
      <c r="C14" s="7">
        <v>1017</v>
      </c>
      <c r="D14" s="7">
        <v>1021</v>
      </c>
      <c r="E14" s="71">
        <v>8.1999999999999993</v>
      </c>
      <c r="F14" s="9">
        <v>63</v>
      </c>
      <c r="G14" s="71">
        <v>6.4</v>
      </c>
      <c r="H14" s="71">
        <v>1.5</v>
      </c>
      <c r="I14" s="71">
        <v>26</v>
      </c>
      <c r="J14" s="71">
        <v>6.4</v>
      </c>
      <c r="K14" s="6">
        <f t="shared" si="0"/>
        <v>10.8</v>
      </c>
      <c r="L14" s="6">
        <f t="shared" si="1"/>
        <v>11.16</v>
      </c>
      <c r="M14" s="10">
        <v>220</v>
      </c>
      <c r="N14" s="3" t="str">
        <f t="shared" si="2"/>
        <v>SW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3</v>
      </c>
      <c r="U14" s="15">
        <v>3.1</v>
      </c>
      <c r="V14" s="43">
        <v>100</v>
      </c>
      <c r="W14" s="5" t="s">
        <v>4</v>
      </c>
    </row>
    <row r="15" spans="1:23" x14ac:dyDescent="0.25">
      <c r="A15" s="1">
        <v>45312</v>
      </c>
      <c r="B15" s="2">
        <v>4.5138888888888888E-2</v>
      </c>
      <c r="C15" s="7">
        <v>1017</v>
      </c>
      <c r="D15" s="7">
        <v>1021</v>
      </c>
      <c r="E15" s="71">
        <v>8.3000000000000007</v>
      </c>
      <c r="F15" s="9">
        <v>61</v>
      </c>
      <c r="G15" s="71">
        <v>5.7</v>
      </c>
      <c r="H15" s="71">
        <v>1.1000000000000001</v>
      </c>
      <c r="I15" s="71">
        <v>26</v>
      </c>
      <c r="J15" s="71">
        <v>5.7</v>
      </c>
      <c r="K15" s="6">
        <f t="shared" si="0"/>
        <v>15.48</v>
      </c>
      <c r="L15" s="6">
        <f t="shared" si="1"/>
        <v>19.8</v>
      </c>
      <c r="M15" s="10">
        <v>48</v>
      </c>
      <c r="N15" s="3" t="str">
        <f t="shared" si="2"/>
        <v>NE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4.3</v>
      </c>
      <c r="U15" s="15">
        <v>5.5</v>
      </c>
      <c r="V15" s="43">
        <v>110</v>
      </c>
      <c r="W15" s="5" t="s">
        <v>5</v>
      </c>
    </row>
    <row r="16" spans="1:23" x14ac:dyDescent="0.25">
      <c r="A16" s="1">
        <v>45312</v>
      </c>
      <c r="B16" s="2">
        <v>4.8611111111111112E-2</v>
      </c>
      <c r="C16" s="7">
        <v>1017</v>
      </c>
      <c r="D16" s="7">
        <v>1021</v>
      </c>
      <c r="E16" s="71">
        <v>8.1999999999999993</v>
      </c>
      <c r="F16" s="9">
        <v>61</v>
      </c>
      <c r="G16" s="71">
        <v>6</v>
      </c>
      <c r="H16" s="71">
        <v>1</v>
      </c>
      <c r="I16" s="71">
        <v>26</v>
      </c>
      <c r="J16" s="71">
        <v>6</v>
      </c>
      <c r="K16" s="6">
        <f t="shared" si="0"/>
        <v>12.96</v>
      </c>
      <c r="L16" s="6">
        <f t="shared" si="1"/>
        <v>13.68</v>
      </c>
      <c r="M16" s="10">
        <v>66</v>
      </c>
      <c r="N16" s="3" t="str">
        <f t="shared" si="2"/>
        <v>ENE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3.6</v>
      </c>
      <c r="U16" s="15">
        <v>3.8</v>
      </c>
      <c r="V16" s="43">
        <v>120</v>
      </c>
      <c r="W16" s="5" t="s">
        <v>5</v>
      </c>
    </row>
    <row r="17" spans="1:23" x14ac:dyDescent="0.25">
      <c r="A17" s="1">
        <v>45312</v>
      </c>
      <c r="B17" s="2">
        <v>5.2083333333333336E-2</v>
      </c>
      <c r="C17" s="7">
        <v>1017</v>
      </c>
      <c r="D17" s="7">
        <v>1021</v>
      </c>
      <c r="E17" s="71">
        <v>8.1</v>
      </c>
      <c r="F17" s="9">
        <v>61</v>
      </c>
      <c r="G17" s="71">
        <v>6.1</v>
      </c>
      <c r="H17" s="71">
        <v>1</v>
      </c>
      <c r="I17" s="71">
        <v>26</v>
      </c>
      <c r="J17" s="71">
        <v>6.1</v>
      </c>
      <c r="K17" s="6">
        <f t="shared" si="0"/>
        <v>11.16</v>
      </c>
      <c r="L17" s="6">
        <f t="shared" si="1"/>
        <v>11.88</v>
      </c>
      <c r="M17" s="10">
        <v>86</v>
      </c>
      <c r="N17" s="3" t="str">
        <f t="shared" si="2"/>
        <v>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3.1</v>
      </c>
      <c r="U17" s="15">
        <v>3.3</v>
      </c>
      <c r="V17" s="43">
        <v>130</v>
      </c>
      <c r="W17" s="5" t="s">
        <v>6</v>
      </c>
    </row>
    <row r="18" spans="1:23" x14ac:dyDescent="0.25">
      <c r="A18" s="1">
        <v>45312</v>
      </c>
      <c r="B18" s="2">
        <v>5.5555555555555552E-2</v>
      </c>
      <c r="C18" s="7">
        <v>1017</v>
      </c>
      <c r="D18" s="7">
        <v>1021</v>
      </c>
      <c r="E18" s="71">
        <v>8.1</v>
      </c>
      <c r="F18" s="9">
        <v>61</v>
      </c>
      <c r="G18" s="71">
        <v>5.7</v>
      </c>
      <c r="H18" s="71">
        <v>1</v>
      </c>
      <c r="I18" s="71">
        <v>26</v>
      </c>
      <c r="J18" s="71">
        <v>5.7</v>
      </c>
      <c r="K18" s="6">
        <f t="shared" si="0"/>
        <v>13.32</v>
      </c>
      <c r="L18" s="6">
        <f t="shared" si="1"/>
        <v>18.72</v>
      </c>
      <c r="M18" s="10">
        <v>60</v>
      </c>
      <c r="N18" s="3" t="str">
        <f t="shared" si="2"/>
        <v>ENE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3.7</v>
      </c>
      <c r="U18" s="15">
        <v>5.2</v>
      </c>
      <c r="V18" s="43">
        <v>140</v>
      </c>
      <c r="W18" s="5" t="s">
        <v>6</v>
      </c>
    </row>
    <row r="19" spans="1:23" x14ac:dyDescent="0.25">
      <c r="A19" s="1">
        <v>45312</v>
      </c>
      <c r="B19" s="2">
        <v>5.9027777777777783E-2</v>
      </c>
      <c r="C19" s="7">
        <v>1017</v>
      </c>
      <c r="D19" s="7">
        <v>1021</v>
      </c>
      <c r="E19" s="71">
        <v>8.1999999999999993</v>
      </c>
      <c r="F19" s="9">
        <v>60</v>
      </c>
      <c r="G19" s="71">
        <v>7</v>
      </c>
      <c r="H19" s="71">
        <v>0.8</v>
      </c>
      <c r="I19" s="71">
        <v>26</v>
      </c>
      <c r="J19" s="71">
        <v>7</v>
      </c>
      <c r="K19" s="6">
        <f t="shared" si="0"/>
        <v>7.9200000000000008</v>
      </c>
      <c r="L19" s="6">
        <f t="shared" si="1"/>
        <v>9</v>
      </c>
      <c r="M19" s="10">
        <v>216</v>
      </c>
      <c r="N19" s="3" t="str">
        <f t="shared" si="2"/>
        <v>SSW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2.2000000000000002</v>
      </c>
      <c r="U19" s="15">
        <v>2.5</v>
      </c>
      <c r="V19" s="43">
        <v>150</v>
      </c>
      <c r="W19" s="5" t="s">
        <v>7</v>
      </c>
    </row>
    <row r="20" spans="1:23" x14ac:dyDescent="0.25">
      <c r="A20" s="1">
        <v>45312</v>
      </c>
      <c r="B20" s="2">
        <v>6.25E-2</v>
      </c>
      <c r="C20" s="7">
        <v>1017</v>
      </c>
      <c r="D20" s="7">
        <v>1021</v>
      </c>
      <c r="E20" s="71">
        <v>8.1</v>
      </c>
      <c r="F20" s="9">
        <v>61</v>
      </c>
      <c r="G20" s="71">
        <v>5.9</v>
      </c>
      <c r="H20" s="71">
        <v>1</v>
      </c>
      <c r="I20" s="71">
        <v>26</v>
      </c>
      <c r="J20" s="71">
        <v>5.9</v>
      </c>
      <c r="K20" s="6">
        <f t="shared" si="0"/>
        <v>12.6</v>
      </c>
      <c r="L20" s="6">
        <f t="shared" si="1"/>
        <v>13.32</v>
      </c>
      <c r="M20" s="10">
        <v>265</v>
      </c>
      <c r="N20" s="3" t="str">
        <f t="shared" si="2"/>
        <v>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3.5</v>
      </c>
      <c r="U20" s="15">
        <v>3.7</v>
      </c>
      <c r="V20" s="43">
        <v>160</v>
      </c>
      <c r="W20" s="5" t="s">
        <v>7</v>
      </c>
    </row>
    <row r="21" spans="1:23" x14ac:dyDescent="0.25">
      <c r="A21" s="1">
        <v>45312</v>
      </c>
      <c r="B21" s="2">
        <v>6.5972222222222224E-2</v>
      </c>
      <c r="C21" s="7">
        <v>1017</v>
      </c>
      <c r="D21" s="7">
        <v>1021</v>
      </c>
      <c r="E21" s="71">
        <v>8.1999999999999993</v>
      </c>
      <c r="F21" s="9">
        <v>59</v>
      </c>
      <c r="G21" s="71">
        <v>5.4</v>
      </c>
      <c r="H21" s="71">
        <v>0.6</v>
      </c>
      <c r="I21" s="71">
        <v>26</v>
      </c>
      <c r="J21" s="71">
        <v>5.4</v>
      </c>
      <c r="K21" s="6">
        <f t="shared" si="0"/>
        <v>16.559999999999999</v>
      </c>
      <c r="L21" s="6">
        <f t="shared" si="1"/>
        <v>19.080000000000002</v>
      </c>
      <c r="M21" s="10">
        <v>141</v>
      </c>
      <c r="N21" s="3" t="str">
        <f t="shared" si="2"/>
        <v>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4.5999999999999996</v>
      </c>
      <c r="U21" s="15">
        <v>5.3</v>
      </c>
      <c r="V21" s="43">
        <v>170</v>
      </c>
      <c r="W21" s="5" t="s">
        <v>8</v>
      </c>
    </row>
    <row r="22" spans="1:23" x14ac:dyDescent="0.25">
      <c r="A22" s="1">
        <v>45312</v>
      </c>
      <c r="B22" s="2">
        <v>6.9444444444444434E-2</v>
      </c>
      <c r="C22" s="7">
        <v>1017</v>
      </c>
      <c r="D22" s="7">
        <v>1021</v>
      </c>
      <c r="E22" s="71">
        <v>8.1</v>
      </c>
      <c r="F22" s="9">
        <v>60</v>
      </c>
      <c r="G22" s="71">
        <v>5.3</v>
      </c>
      <c r="H22" s="71">
        <v>0.7</v>
      </c>
      <c r="I22" s="71">
        <v>26</v>
      </c>
      <c r="J22" s="71">
        <v>5.3</v>
      </c>
      <c r="K22" s="6">
        <f t="shared" si="0"/>
        <v>16.559999999999999</v>
      </c>
      <c r="L22" s="6">
        <f t="shared" si="1"/>
        <v>19.8</v>
      </c>
      <c r="M22" s="10">
        <v>282</v>
      </c>
      <c r="N22" s="3" t="str">
        <f t="shared" si="2"/>
        <v>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4.5999999999999996</v>
      </c>
      <c r="U22" s="15">
        <v>5.5</v>
      </c>
      <c r="V22" s="43">
        <v>180</v>
      </c>
      <c r="W22" s="5" t="s">
        <v>8</v>
      </c>
    </row>
    <row r="23" spans="1:23" x14ac:dyDescent="0.25">
      <c r="A23" s="1">
        <v>45312</v>
      </c>
      <c r="B23" s="2">
        <v>7.2916666666666671E-2</v>
      </c>
      <c r="C23" s="7">
        <v>1017</v>
      </c>
      <c r="D23" s="7">
        <v>1021</v>
      </c>
      <c r="E23" s="71">
        <v>8.1999999999999993</v>
      </c>
      <c r="F23" s="9">
        <v>58</v>
      </c>
      <c r="G23" s="71">
        <v>5.9</v>
      </c>
      <c r="H23" s="71">
        <v>0.3</v>
      </c>
      <c r="I23" s="71">
        <v>26</v>
      </c>
      <c r="J23" s="71">
        <v>5.9</v>
      </c>
      <c r="K23" s="6">
        <f t="shared" si="0"/>
        <v>13.32</v>
      </c>
      <c r="L23" s="6">
        <f t="shared" si="1"/>
        <v>18.36</v>
      </c>
      <c r="M23" s="10">
        <v>92</v>
      </c>
      <c r="N23" s="3" t="str">
        <f t="shared" si="2"/>
        <v>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3.7</v>
      </c>
      <c r="U23" s="15">
        <v>5.0999999999999996</v>
      </c>
      <c r="V23" s="43">
        <v>190</v>
      </c>
      <c r="W23" s="5" t="s">
        <v>8</v>
      </c>
    </row>
    <row r="24" spans="1:23" x14ac:dyDescent="0.25">
      <c r="A24" s="1">
        <v>45312</v>
      </c>
      <c r="B24" s="2">
        <v>7.6388888888888895E-2</v>
      </c>
      <c r="C24" s="7">
        <v>1017</v>
      </c>
      <c r="D24" s="7">
        <v>1021</v>
      </c>
      <c r="E24" s="71">
        <v>8.1999999999999993</v>
      </c>
      <c r="F24" s="9">
        <v>58</v>
      </c>
      <c r="G24" s="71">
        <v>5.2</v>
      </c>
      <c r="H24" s="71">
        <v>0.3</v>
      </c>
      <c r="I24" s="71">
        <v>26</v>
      </c>
      <c r="J24" s="71">
        <v>5.2</v>
      </c>
      <c r="K24" s="6">
        <f t="shared" si="0"/>
        <v>18.36</v>
      </c>
      <c r="L24" s="6">
        <f t="shared" si="1"/>
        <v>22.32</v>
      </c>
      <c r="M24" s="10">
        <v>350</v>
      </c>
      <c r="N24" s="3" t="str">
        <f t="shared" si="2"/>
        <v>N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5.0999999999999996</v>
      </c>
      <c r="U24" s="15">
        <v>6.2</v>
      </c>
      <c r="V24" s="43">
        <v>200</v>
      </c>
      <c r="W24" s="5" t="s">
        <v>9</v>
      </c>
    </row>
    <row r="25" spans="1:23" x14ac:dyDescent="0.25">
      <c r="A25" s="1">
        <v>45312</v>
      </c>
      <c r="B25" s="2">
        <v>7.9861111111111105E-2</v>
      </c>
      <c r="C25" s="7">
        <v>1017</v>
      </c>
      <c r="D25" s="7">
        <v>1021</v>
      </c>
      <c r="E25" s="71">
        <v>8.1</v>
      </c>
      <c r="F25" s="9">
        <v>57</v>
      </c>
      <c r="G25" s="71">
        <v>4.8</v>
      </c>
      <c r="H25" s="71">
        <v>0</v>
      </c>
      <c r="I25" s="71">
        <v>26</v>
      </c>
      <c r="J25" s="71">
        <v>4.8</v>
      </c>
      <c r="K25" s="6">
        <f t="shared" si="0"/>
        <v>20.16</v>
      </c>
      <c r="L25" s="6">
        <f t="shared" si="1"/>
        <v>20.88</v>
      </c>
      <c r="M25" s="10">
        <v>30</v>
      </c>
      <c r="N25" s="3" t="str">
        <f t="shared" si="2"/>
        <v>NNE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5.6</v>
      </c>
      <c r="U25" s="15">
        <v>5.8</v>
      </c>
      <c r="V25" s="43">
        <v>210</v>
      </c>
      <c r="W25" s="5" t="s">
        <v>9</v>
      </c>
    </row>
    <row r="26" spans="1:23" x14ac:dyDescent="0.25">
      <c r="A26" s="1">
        <v>45312</v>
      </c>
      <c r="B26" s="2">
        <v>8.3333333333333329E-2</v>
      </c>
      <c r="C26" s="7">
        <v>1017</v>
      </c>
      <c r="D26" s="7">
        <v>1021</v>
      </c>
      <c r="E26" s="71">
        <v>8.1</v>
      </c>
      <c r="F26" s="9">
        <v>57</v>
      </c>
      <c r="G26" s="71">
        <v>6.9</v>
      </c>
      <c r="H26" s="71">
        <v>0</v>
      </c>
      <c r="I26" s="71">
        <v>26</v>
      </c>
      <c r="J26" s="71">
        <v>6.9</v>
      </c>
      <c r="K26" s="6">
        <f t="shared" si="0"/>
        <v>7.9200000000000008</v>
      </c>
      <c r="L26" s="6">
        <f t="shared" si="1"/>
        <v>9</v>
      </c>
      <c r="M26" s="10">
        <v>294</v>
      </c>
      <c r="N26" s="3" t="str">
        <f t="shared" si="2"/>
        <v>WNW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2.2000000000000002</v>
      </c>
      <c r="U26" s="15">
        <v>2.5</v>
      </c>
      <c r="V26" s="43">
        <v>220</v>
      </c>
      <c r="W26" s="5" t="s">
        <v>10</v>
      </c>
    </row>
    <row r="27" spans="1:23" x14ac:dyDescent="0.25">
      <c r="A27" s="1">
        <v>45312</v>
      </c>
      <c r="B27" s="2">
        <v>8.6805555555555566E-2</v>
      </c>
      <c r="C27" s="7">
        <v>1017</v>
      </c>
      <c r="D27" s="7">
        <v>1021</v>
      </c>
      <c r="E27" s="71">
        <v>8.1</v>
      </c>
      <c r="F27" s="9">
        <v>58</v>
      </c>
      <c r="G27" s="71">
        <v>5.6</v>
      </c>
      <c r="H27" s="71">
        <v>0.2</v>
      </c>
      <c r="I27" s="71">
        <v>26</v>
      </c>
      <c r="J27" s="71">
        <v>5.6</v>
      </c>
      <c r="K27" s="6">
        <f t="shared" si="0"/>
        <v>14.759999999999998</v>
      </c>
      <c r="L27" s="6">
        <f t="shared" si="1"/>
        <v>20.52</v>
      </c>
      <c r="M27" s="10">
        <v>342</v>
      </c>
      <c r="N27" s="3" t="str">
        <f t="shared" si="2"/>
        <v>NNW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4.0999999999999996</v>
      </c>
      <c r="U27" s="15">
        <v>5.7</v>
      </c>
      <c r="V27" s="43">
        <v>230</v>
      </c>
      <c r="W27" s="5" t="s">
        <v>10</v>
      </c>
    </row>
    <row r="28" spans="1:23" x14ac:dyDescent="0.25">
      <c r="A28" s="1">
        <v>45312</v>
      </c>
      <c r="B28" s="2">
        <v>9.0277777777777776E-2</v>
      </c>
      <c r="C28" s="7">
        <v>1017</v>
      </c>
      <c r="D28" s="7">
        <v>1021</v>
      </c>
      <c r="E28" s="71">
        <v>8.1999999999999993</v>
      </c>
      <c r="F28" s="9">
        <v>59</v>
      </c>
      <c r="G28" s="71">
        <v>6</v>
      </c>
      <c r="H28" s="71">
        <v>0.6</v>
      </c>
      <c r="I28" s="71">
        <v>26</v>
      </c>
      <c r="J28" s="71">
        <v>6</v>
      </c>
      <c r="K28" s="6">
        <f t="shared" si="0"/>
        <v>12.96</v>
      </c>
      <c r="L28" s="6">
        <f t="shared" si="1"/>
        <v>13.68</v>
      </c>
      <c r="M28" s="10">
        <v>56</v>
      </c>
      <c r="N28" s="3" t="str">
        <f t="shared" si="2"/>
        <v>NE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3.6</v>
      </c>
      <c r="U28" s="15">
        <v>3.8</v>
      </c>
      <c r="V28" s="43">
        <v>240</v>
      </c>
      <c r="W28" s="5" t="s">
        <v>11</v>
      </c>
    </row>
    <row r="29" spans="1:23" x14ac:dyDescent="0.25">
      <c r="A29" s="1">
        <v>45312</v>
      </c>
      <c r="B29" s="2">
        <v>9.375E-2</v>
      </c>
      <c r="C29" s="7">
        <v>1017</v>
      </c>
      <c r="D29" s="7">
        <v>1021</v>
      </c>
      <c r="E29" s="71">
        <v>8.3000000000000007</v>
      </c>
      <c r="F29" s="9">
        <v>58</v>
      </c>
      <c r="G29" s="71">
        <v>5.2</v>
      </c>
      <c r="H29" s="71">
        <v>0.4</v>
      </c>
      <c r="I29" s="71">
        <v>26</v>
      </c>
      <c r="J29" s="71">
        <v>5.2</v>
      </c>
      <c r="K29" s="6">
        <f t="shared" si="0"/>
        <v>19.080000000000002</v>
      </c>
      <c r="L29" s="6">
        <f t="shared" si="1"/>
        <v>19.8</v>
      </c>
      <c r="M29" s="10">
        <v>120</v>
      </c>
      <c r="N29" s="3" t="str">
        <f t="shared" si="2"/>
        <v>ESE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5.3</v>
      </c>
      <c r="U29" s="15">
        <v>5.5</v>
      </c>
      <c r="V29" s="43">
        <v>250</v>
      </c>
      <c r="W29" s="5" t="s">
        <v>11</v>
      </c>
    </row>
    <row r="30" spans="1:23" x14ac:dyDescent="0.25">
      <c r="A30" s="1">
        <v>45312</v>
      </c>
      <c r="B30" s="2">
        <v>9.7222222222222224E-2</v>
      </c>
      <c r="C30" s="7">
        <v>1017</v>
      </c>
      <c r="D30" s="7">
        <v>1021</v>
      </c>
      <c r="E30" s="71">
        <v>8.3000000000000007</v>
      </c>
      <c r="F30" s="9">
        <v>60</v>
      </c>
      <c r="G30" s="71">
        <v>6.1</v>
      </c>
      <c r="H30" s="71">
        <v>0.9</v>
      </c>
      <c r="I30" s="71">
        <v>26</v>
      </c>
      <c r="J30" s="71">
        <v>6.1</v>
      </c>
      <c r="K30" s="6">
        <f t="shared" si="0"/>
        <v>12.6</v>
      </c>
      <c r="L30" s="6">
        <f t="shared" si="1"/>
        <v>13.32</v>
      </c>
      <c r="M30" s="10">
        <v>96</v>
      </c>
      <c r="N30" s="3" t="str">
        <f t="shared" si="2"/>
        <v>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3.5</v>
      </c>
      <c r="U30" s="15">
        <v>3.7</v>
      </c>
      <c r="V30" s="43">
        <v>260</v>
      </c>
      <c r="W30" s="5" t="s">
        <v>12</v>
      </c>
    </row>
    <row r="31" spans="1:23" x14ac:dyDescent="0.25">
      <c r="A31" s="1">
        <v>45312</v>
      </c>
      <c r="B31" s="2">
        <v>0.10069444444444443</v>
      </c>
      <c r="C31" s="7">
        <v>1017</v>
      </c>
      <c r="D31" s="7">
        <v>1021</v>
      </c>
      <c r="E31" s="71">
        <v>8.3000000000000007</v>
      </c>
      <c r="F31" s="9">
        <v>60</v>
      </c>
      <c r="G31" s="71">
        <v>6.1</v>
      </c>
      <c r="H31" s="71">
        <v>0.9</v>
      </c>
      <c r="I31" s="71">
        <v>26</v>
      </c>
      <c r="J31" s="71">
        <v>6.1</v>
      </c>
      <c r="K31" s="6">
        <f t="shared" si="0"/>
        <v>12.6</v>
      </c>
      <c r="L31" s="6">
        <f t="shared" si="1"/>
        <v>14.759999999999998</v>
      </c>
      <c r="M31" s="10">
        <v>1</v>
      </c>
      <c r="N31" s="3" t="str">
        <f t="shared" si="2"/>
        <v>N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3.5</v>
      </c>
      <c r="U31" s="15">
        <v>4.0999999999999996</v>
      </c>
      <c r="V31" s="43">
        <v>270</v>
      </c>
      <c r="W31" s="5" t="s">
        <v>12</v>
      </c>
    </row>
    <row r="32" spans="1:23" x14ac:dyDescent="0.25">
      <c r="A32" s="1">
        <v>45312</v>
      </c>
      <c r="B32" s="2">
        <v>0.10416666666666667</v>
      </c>
      <c r="C32" s="7">
        <v>1017</v>
      </c>
      <c r="D32" s="7">
        <v>1021</v>
      </c>
      <c r="E32" s="71">
        <v>8.3000000000000007</v>
      </c>
      <c r="F32" s="9">
        <v>60</v>
      </c>
      <c r="G32" s="71">
        <v>7.2</v>
      </c>
      <c r="H32" s="71">
        <v>0.9</v>
      </c>
      <c r="I32" s="71">
        <v>26</v>
      </c>
      <c r="J32" s="71">
        <v>7.2</v>
      </c>
      <c r="K32" s="6">
        <f t="shared" si="0"/>
        <v>7.5600000000000005</v>
      </c>
      <c r="L32" s="6">
        <f t="shared" si="1"/>
        <v>8.2799999999999994</v>
      </c>
      <c r="M32" s="10">
        <v>180</v>
      </c>
      <c r="N32" s="3" t="str">
        <f t="shared" si="2"/>
        <v>S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2.1</v>
      </c>
      <c r="U32" s="15">
        <v>2.2999999999999998</v>
      </c>
      <c r="V32" s="43">
        <v>280</v>
      </c>
      <c r="W32" s="5" t="s">
        <v>12</v>
      </c>
    </row>
    <row r="33" spans="1:23" x14ac:dyDescent="0.25">
      <c r="A33" s="1">
        <v>45312</v>
      </c>
      <c r="B33" s="2">
        <v>0.1076388888888889</v>
      </c>
      <c r="C33" s="7">
        <v>1017</v>
      </c>
      <c r="D33" s="7">
        <v>1021</v>
      </c>
      <c r="E33" s="71">
        <v>8.3000000000000007</v>
      </c>
      <c r="F33" s="9">
        <v>60</v>
      </c>
      <c r="G33" s="71">
        <v>5.7</v>
      </c>
      <c r="H33" s="71">
        <v>0.9</v>
      </c>
      <c r="I33" s="71">
        <v>26</v>
      </c>
      <c r="J33" s="71">
        <v>5.7</v>
      </c>
      <c r="K33" s="6">
        <f t="shared" si="0"/>
        <v>15.120000000000001</v>
      </c>
      <c r="L33" s="6">
        <f t="shared" si="1"/>
        <v>18.72</v>
      </c>
      <c r="M33" s="10">
        <v>36</v>
      </c>
      <c r="N33" s="3" t="str">
        <f t="shared" si="2"/>
        <v>NNE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4.2</v>
      </c>
      <c r="U33" s="15">
        <v>5.2</v>
      </c>
      <c r="V33" s="43">
        <v>290</v>
      </c>
      <c r="W33" s="5" t="s">
        <v>13</v>
      </c>
    </row>
    <row r="34" spans="1:23" x14ac:dyDescent="0.25">
      <c r="A34" s="1">
        <v>45312</v>
      </c>
      <c r="B34" s="2">
        <v>0.1111111111111111</v>
      </c>
      <c r="C34" s="7">
        <v>1017</v>
      </c>
      <c r="D34" s="7">
        <v>1021</v>
      </c>
      <c r="E34" s="71">
        <v>8.3000000000000007</v>
      </c>
      <c r="F34" s="9">
        <v>60</v>
      </c>
      <c r="G34" s="71">
        <v>7.2</v>
      </c>
      <c r="H34" s="71">
        <v>0.9</v>
      </c>
      <c r="I34" s="71">
        <v>26</v>
      </c>
      <c r="J34" s="71">
        <v>7.2</v>
      </c>
      <c r="K34" s="6">
        <f t="shared" si="0"/>
        <v>7.5600000000000005</v>
      </c>
      <c r="L34" s="6">
        <f t="shared" si="1"/>
        <v>7.9200000000000008</v>
      </c>
      <c r="M34" s="10">
        <v>85</v>
      </c>
      <c r="N34" s="3" t="str">
        <f t="shared" si="2"/>
        <v>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2.1</v>
      </c>
      <c r="U34" s="15">
        <v>2.2000000000000002</v>
      </c>
      <c r="V34" s="43">
        <v>300</v>
      </c>
      <c r="W34" s="5" t="s">
        <v>13</v>
      </c>
    </row>
    <row r="35" spans="1:23" x14ac:dyDescent="0.25">
      <c r="A35" s="1">
        <v>45312</v>
      </c>
      <c r="B35" s="2">
        <v>0.11458333333333333</v>
      </c>
      <c r="C35" s="7">
        <v>1017</v>
      </c>
      <c r="D35" s="7">
        <v>1021</v>
      </c>
      <c r="E35" s="71">
        <v>8.4</v>
      </c>
      <c r="F35" s="9">
        <v>61</v>
      </c>
      <c r="G35" s="71">
        <v>6.4</v>
      </c>
      <c r="H35" s="71">
        <v>1.2</v>
      </c>
      <c r="I35" s="71">
        <v>26</v>
      </c>
      <c r="J35" s="71">
        <v>6.4</v>
      </c>
      <c r="K35" s="6">
        <f t="shared" si="0"/>
        <v>11.52</v>
      </c>
      <c r="L35" s="6">
        <f t="shared" si="1"/>
        <v>12.6</v>
      </c>
      <c r="M35" s="10">
        <v>81</v>
      </c>
      <c r="N35" s="3" t="str">
        <f t="shared" si="2"/>
        <v>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3.2</v>
      </c>
      <c r="U35" s="15">
        <v>3.5</v>
      </c>
      <c r="V35" s="43">
        <v>310</v>
      </c>
      <c r="W35" s="5" t="s">
        <v>14</v>
      </c>
    </row>
    <row r="36" spans="1:23" x14ac:dyDescent="0.25">
      <c r="A36" s="1">
        <v>45312</v>
      </c>
      <c r="B36" s="2">
        <v>0.11805555555555557</v>
      </c>
      <c r="C36" s="7">
        <v>1017</v>
      </c>
      <c r="D36" s="7">
        <v>1021</v>
      </c>
      <c r="E36" s="71">
        <v>8.3000000000000007</v>
      </c>
      <c r="F36" s="9">
        <v>62</v>
      </c>
      <c r="G36" s="71">
        <v>6.5</v>
      </c>
      <c r="H36" s="71">
        <v>1.4</v>
      </c>
      <c r="I36" s="71">
        <v>26</v>
      </c>
      <c r="J36" s="71">
        <v>6.5</v>
      </c>
      <c r="K36" s="6">
        <f t="shared" si="0"/>
        <v>10.08</v>
      </c>
      <c r="L36" s="6">
        <f t="shared" si="1"/>
        <v>11.16</v>
      </c>
      <c r="M36" s="10">
        <v>261</v>
      </c>
      <c r="N36" s="3" t="str">
        <f t="shared" si="2"/>
        <v>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2.8</v>
      </c>
      <c r="U36" s="15">
        <v>3.1</v>
      </c>
      <c r="V36" s="43">
        <v>320</v>
      </c>
      <c r="W36" s="5" t="s">
        <v>14</v>
      </c>
    </row>
    <row r="37" spans="1:23" x14ac:dyDescent="0.25">
      <c r="A37" s="1">
        <v>45312</v>
      </c>
      <c r="B37" s="2">
        <v>0.12152777777777778</v>
      </c>
      <c r="C37" s="7">
        <v>1017</v>
      </c>
      <c r="D37" s="7">
        <v>1021</v>
      </c>
      <c r="E37" s="71">
        <v>8.1999999999999993</v>
      </c>
      <c r="F37" s="9">
        <v>62</v>
      </c>
      <c r="G37" s="71">
        <v>5.4</v>
      </c>
      <c r="H37" s="71">
        <v>1.3</v>
      </c>
      <c r="I37" s="71">
        <v>26</v>
      </c>
      <c r="J37" s="71">
        <v>5.4</v>
      </c>
      <c r="K37" s="6">
        <f t="shared" si="0"/>
        <v>16.920000000000002</v>
      </c>
      <c r="L37" s="6">
        <f t="shared" si="1"/>
        <v>20.16</v>
      </c>
      <c r="M37" s="10">
        <v>86</v>
      </c>
      <c r="N37" s="3" t="str">
        <f t="shared" si="2"/>
        <v>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4.7</v>
      </c>
      <c r="U37" s="15">
        <v>5.6</v>
      </c>
      <c r="V37" s="43">
        <v>330</v>
      </c>
      <c r="W37" s="5" t="s">
        <v>15</v>
      </c>
    </row>
    <row r="38" spans="1:23" x14ac:dyDescent="0.25">
      <c r="A38" s="1">
        <v>45312</v>
      </c>
      <c r="B38" s="2">
        <v>0.125</v>
      </c>
      <c r="C38" s="7">
        <v>1017</v>
      </c>
      <c r="D38" s="7">
        <v>1021</v>
      </c>
      <c r="E38" s="71">
        <v>8.1999999999999993</v>
      </c>
      <c r="F38" s="9">
        <v>61</v>
      </c>
      <c r="G38" s="71">
        <v>6.4</v>
      </c>
      <c r="H38" s="71">
        <v>1</v>
      </c>
      <c r="I38" s="71">
        <v>26</v>
      </c>
      <c r="J38" s="71">
        <v>6.4</v>
      </c>
      <c r="K38" s="6">
        <f t="shared" si="0"/>
        <v>10.08</v>
      </c>
      <c r="L38" s="6">
        <f t="shared" si="1"/>
        <v>11.16</v>
      </c>
      <c r="M38" s="10">
        <v>106</v>
      </c>
      <c r="N38" s="3" t="str">
        <f t="shared" si="2"/>
        <v>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2.8</v>
      </c>
      <c r="U38" s="15">
        <v>3.1</v>
      </c>
      <c r="V38" s="43">
        <v>340</v>
      </c>
      <c r="W38" s="5" t="s">
        <v>15</v>
      </c>
    </row>
    <row r="39" spans="1:23" x14ac:dyDescent="0.25">
      <c r="A39" s="1">
        <v>45312</v>
      </c>
      <c r="B39" s="2">
        <v>0.12847222222222224</v>
      </c>
      <c r="C39" s="7">
        <v>1017</v>
      </c>
      <c r="D39" s="7">
        <v>1021</v>
      </c>
      <c r="E39" s="71">
        <v>8.3000000000000007</v>
      </c>
      <c r="F39" s="9">
        <v>63</v>
      </c>
      <c r="G39" s="71">
        <v>6.7</v>
      </c>
      <c r="H39" s="71">
        <v>1.6</v>
      </c>
      <c r="I39" s="71">
        <v>26</v>
      </c>
      <c r="J39" s="71">
        <v>6.7</v>
      </c>
      <c r="K39" s="6">
        <f t="shared" si="0"/>
        <v>9.36</v>
      </c>
      <c r="L39" s="6">
        <f t="shared" si="1"/>
        <v>10.08</v>
      </c>
      <c r="M39" s="10">
        <v>113</v>
      </c>
      <c r="N39" s="3" t="str">
        <f t="shared" si="2"/>
        <v>ESE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2.6</v>
      </c>
      <c r="U39" s="15">
        <v>2.8</v>
      </c>
      <c r="V39" s="43">
        <v>350</v>
      </c>
      <c r="W39" s="5" t="s">
        <v>0</v>
      </c>
    </row>
    <row r="40" spans="1:23" x14ac:dyDescent="0.25">
      <c r="A40" s="1">
        <v>45312</v>
      </c>
      <c r="B40" s="2">
        <v>0.13194444444444445</v>
      </c>
      <c r="C40" s="7">
        <v>1017</v>
      </c>
      <c r="D40" s="7">
        <v>1021</v>
      </c>
      <c r="E40" s="71">
        <v>8.1999999999999993</v>
      </c>
      <c r="F40" s="9">
        <v>60</v>
      </c>
      <c r="G40" s="71">
        <v>5.2</v>
      </c>
      <c r="H40" s="71">
        <v>0.8</v>
      </c>
      <c r="I40" s="71">
        <v>26</v>
      </c>
      <c r="J40" s="71">
        <v>5.2</v>
      </c>
      <c r="K40" s="6">
        <f t="shared" si="0"/>
        <v>18</v>
      </c>
      <c r="L40" s="6">
        <f t="shared" si="1"/>
        <v>20.16</v>
      </c>
      <c r="M40" s="10">
        <v>324</v>
      </c>
      <c r="N40" s="3" t="str">
        <f t="shared" si="2"/>
        <v>NW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5</v>
      </c>
      <c r="U40" s="15">
        <v>5.6</v>
      </c>
      <c r="V40" s="43">
        <v>360</v>
      </c>
      <c r="W40" s="5" t="s">
        <v>0</v>
      </c>
    </row>
    <row r="41" spans="1:23" x14ac:dyDescent="0.25">
      <c r="A41" s="1">
        <v>45312</v>
      </c>
      <c r="B41" s="2">
        <v>0.13541666666666666</v>
      </c>
      <c r="C41" s="7">
        <v>1017</v>
      </c>
      <c r="D41" s="7">
        <v>1021</v>
      </c>
      <c r="E41" s="71">
        <v>8.1999999999999993</v>
      </c>
      <c r="F41" s="9">
        <v>61</v>
      </c>
      <c r="G41" s="71">
        <v>7.6</v>
      </c>
      <c r="H41" s="71">
        <v>1</v>
      </c>
      <c r="I41" s="71">
        <v>26</v>
      </c>
      <c r="J41" s="71">
        <v>7.6</v>
      </c>
      <c r="K41" s="6">
        <f t="shared" si="0"/>
        <v>5.76</v>
      </c>
      <c r="L41" s="6">
        <f t="shared" si="1"/>
        <v>5.76</v>
      </c>
      <c r="M41" s="10">
        <v>97</v>
      </c>
      <c r="N41" s="3" t="str">
        <f t="shared" si="2"/>
        <v>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1.6</v>
      </c>
      <c r="U41" s="15">
        <v>1.6</v>
      </c>
      <c r="V41" s="43"/>
    </row>
    <row r="42" spans="1:23" x14ac:dyDescent="0.25">
      <c r="A42" s="1">
        <v>45312</v>
      </c>
      <c r="B42" s="2">
        <v>0.1388888888888889</v>
      </c>
      <c r="C42" s="7">
        <v>1017</v>
      </c>
      <c r="D42" s="7">
        <v>1021</v>
      </c>
      <c r="E42" s="71">
        <v>8.1999999999999993</v>
      </c>
      <c r="F42" s="9">
        <v>60</v>
      </c>
      <c r="G42" s="71">
        <v>6</v>
      </c>
      <c r="H42" s="71">
        <v>0.8</v>
      </c>
      <c r="I42" s="71">
        <v>26</v>
      </c>
      <c r="J42" s="71">
        <v>6</v>
      </c>
      <c r="K42" s="6">
        <f t="shared" si="0"/>
        <v>12.6</v>
      </c>
      <c r="L42" s="6">
        <f t="shared" si="1"/>
        <v>13.32</v>
      </c>
      <c r="M42" s="10">
        <v>108</v>
      </c>
      <c r="N42" s="3" t="str">
        <f t="shared" si="2"/>
        <v>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3.5</v>
      </c>
      <c r="U42" s="15">
        <v>3.7</v>
      </c>
      <c r="V42" s="43"/>
    </row>
    <row r="43" spans="1:23" x14ac:dyDescent="0.25">
      <c r="A43" s="1">
        <v>45312</v>
      </c>
      <c r="B43" s="2">
        <v>0.1423611111111111</v>
      </c>
      <c r="C43" s="7">
        <v>1017</v>
      </c>
      <c r="D43" s="7">
        <v>1021</v>
      </c>
      <c r="E43" s="71">
        <v>8.1</v>
      </c>
      <c r="F43" s="9">
        <v>59</v>
      </c>
      <c r="G43" s="71">
        <v>8.1</v>
      </c>
      <c r="H43" s="71">
        <v>0.5</v>
      </c>
      <c r="I43" s="71">
        <v>26</v>
      </c>
      <c r="J43" s="71">
        <v>8.1</v>
      </c>
      <c r="K43" s="6">
        <f t="shared" si="0"/>
        <v>3.6</v>
      </c>
      <c r="L43" s="6">
        <f t="shared" si="1"/>
        <v>3.6</v>
      </c>
      <c r="M43" s="10">
        <v>68</v>
      </c>
      <c r="N43" s="3" t="str">
        <f t="shared" si="2"/>
        <v>ENE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</v>
      </c>
      <c r="U43" s="15">
        <v>1</v>
      </c>
      <c r="V43" s="43"/>
    </row>
    <row r="44" spans="1:23" x14ac:dyDescent="0.25">
      <c r="A44" s="1">
        <v>45312</v>
      </c>
      <c r="B44" s="2">
        <v>0.14583333333333334</v>
      </c>
      <c r="C44" s="7">
        <v>1017</v>
      </c>
      <c r="D44" s="7">
        <v>1021</v>
      </c>
      <c r="E44" s="71">
        <v>8.1</v>
      </c>
      <c r="F44" s="9">
        <v>58</v>
      </c>
      <c r="G44" s="71">
        <v>4.5999999999999996</v>
      </c>
      <c r="H44" s="71">
        <v>0.2</v>
      </c>
      <c r="I44" s="71">
        <v>26</v>
      </c>
      <c r="J44" s="71">
        <v>4.5999999999999996</v>
      </c>
      <c r="K44" s="6">
        <f t="shared" si="0"/>
        <v>22.68</v>
      </c>
      <c r="L44" s="6">
        <f t="shared" si="1"/>
        <v>27</v>
      </c>
      <c r="M44" s="10">
        <v>62</v>
      </c>
      <c r="N44" s="3" t="str">
        <f t="shared" si="2"/>
        <v>ENE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6.3</v>
      </c>
      <c r="U44" s="15">
        <v>7.5</v>
      </c>
      <c r="V44" s="43"/>
    </row>
    <row r="45" spans="1:23" x14ac:dyDescent="0.25">
      <c r="A45" s="1">
        <v>45312</v>
      </c>
      <c r="B45" s="2">
        <v>0.14930555555555555</v>
      </c>
      <c r="C45" s="7">
        <v>1017</v>
      </c>
      <c r="D45" s="7">
        <v>1021</v>
      </c>
      <c r="E45" s="71">
        <v>8.1999999999999993</v>
      </c>
      <c r="F45" s="9">
        <v>56</v>
      </c>
      <c r="G45" s="71">
        <v>6.2</v>
      </c>
      <c r="H45" s="71">
        <v>-0.1</v>
      </c>
      <c r="I45" s="71">
        <v>26</v>
      </c>
      <c r="J45" s="71">
        <v>6.2</v>
      </c>
      <c r="K45" s="6">
        <f t="shared" si="0"/>
        <v>11.52</v>
      </c>
      <c r="L45" s="6">
        <f t="shared" si="1"/>
        <v>12.6</v>
      </c>
      <c r="M45" s="10">
        <v>86</v>
      </c>
      <c r="N45" s="3" t="str">
        <f t="shared" si="2"/>
        <v>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3.2</v>
      </c>
      <c r="U45" s="15">
        <v>3.5</v>
      </c>
      <c r="V45" s="43"/>
    </row>
    <row r="46" spans="1:23" x14ac:dyDescent="0.25">
      <c r="A46" s="1">
        <v>45312</v>
      </c>
      <c r="B46" s="2">
        <v>0.15277777777777776</v>
      </c>
      <c r="C46" s="7">
        <v>1017</v>
      </c>
      <c r="D46" s="7">
        <v>1021</v>
      </c>
      <c r="E46" s="71">
        <v>8.1</v>
      </c>
      <c r="F46" s="9">
        <v>57</v>
      </c>
      <c r="G46" s="71">
        <v>5.0999999999999996</v>
      </c>
      <c r="H46" s="71">
        <v>0</v>
      </c>
      <c r="I46" s="71">
        <v>26</v>
      </c>
      <c r="J46" s="71">
        <v>5.0999999999999996</v>
      </c>
      <c r="K46" s="6">
        <f t="shared" si="0"/>
        <v>18.36</v>
      </c>
      <c r="L46" s="6">
        <f t="shared" si="1"/>
        <v>20.52</v>
      </c>
      <c r="M46" s="10">
        <v>354</v>
      </c>
      <c r="N46" s="3" t="str">
        <f t="shared" si="2"/>
        <v>N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5.0999999999999996</v>
      </c>
      <c r="U46" s="15">
        <v>5.7</v>
      </c>
      <c r="V46" s="43"/>
    </row>
    <row r="47" spans="1:23" x14ac:dyDescent="0.25">
      <c r="A47" s="1">
        <v>45312</v>
      </c>
      <c r="B47" s="2">
        <v>0.15625</v>
      </c>
      <c r="C47" s="7">
        <v>1017</v>
      </c>
      <c r="D47" s="7">
        <v>1021</v>
      </c>
      <c r="E47" s="71">
        <v>8</v>
      </c>
      <c r="F47" s="9">
        <v>57</v>
      </c>
      <c r="G47" s="71">
        <v>7.1</v>
      </c>
      <c r="H47" s="71">
        <v>0</v>
      </c>
      <c r="I47" s="71">
        <v>26</v>
      </c>
      <c r="J47" s="71">
        <v>7.1</v>
      </c>
      <c r="K47" s="6">
        <f t="shared" si="0"/>
        <v>6.48</v>
      </c>
      <c r="L47" s="6">
        <f t="shared" si="1"/>
        <v>7.2</v>
      </c>
      <c r="M47" s="10">
        <v>186</v>
      </c>
      <c r="N47" s="3" t="str">
        <f t="shared" si="2"/>
        <v>S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1.8</v>
      </c>
      <c r="U47" s="15">
        <v>2</v>
      </c>
      <c r="V47" s="43"/>
    </row>
    <row r="48" spans="1:23" x14ac:dyDescent="0.25">
      <c r="A48" s="1">
        <v>45312</v>
      </c>
      <c r="B48" s="2">
        <v>0.15972222222222224</v>
      </c>
      <c r="C48" s="7">
        <v>1018</v>
      </c>
      <c r="D48" s="7">
        <v>1022</v>
      </c>
      <c r="E48" s="71">
        <v>7.9</v>
      </c>
      <c r="F48" s="9">
        <v>58</v>
      </c>
      <c r="G48" s="71">
        <v>6</v>
      </c>
      <c r="H48" s="71">
        <v>0.1</v>
      </c>
      <c r="I48" s="71">
        <v>26</v>
      </c>
      <c r="J48" s="71">
        <v>6</v>
      </c>
      <c r="K48" s="6">
        <f t="shared" si="0"/>
        <v>10.8</v>
      </c>
      <c r="L48" s="6">
        <f t="shared" si="1"/>
        <v>11.16</v>
      </c>
      <c r="M48" s="10">
        <v>80</v>
      </c>
      <c r="N48" s="3" t="str">
        <f t="shared" si="2"/>
        <v>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3</v>
      </c>
      <c r="U48" s="15">
        <v>3.1</v>
      </c>
      <c r="V48" s="43"/>
    </row>
    <row r="49" spans="1:22" x14ac:dyDescent="0.25">
      <c r="A49" s="1">
        <v>45312</v>
      </c>
      <c r="B49" s="2">
        <v>0.16319444444444445</v>
      </c>
      <c r="C49" s="7">
        <v>1018</v>
      </c>
      <c r="D49" s="7">
        <v>1022</v>
      </c>
      <c r="E49" s="71">
        <v>8</v>
      </c>
      <c r="F49" s="9">
        <v>57</v>
      </c>
      <c r="G49" s="71">
        <v>6.3</v>
      </c>
      <c r="H49" s="71">
        <v>0</v>
      </c>
      <c r="I49" s="71">
        <v>26</v>
      </c>
      <c r="J49" s="71">
        <v>6.3</v>
      </c>
      <c r="K49" s="6">
        <f t="shared" si="0"/>
        <v>9.36</v>
      </c>
      <c r="L49" s="6">
        <f t="shared" si="1"/>
        <v>10.08</v>
      </c>
      <c r="M49" s="10">
        <v>40</v>
      </c>
      <c r="N49" s="3" t="str">
        <f t="shared" si="2"/>
        <v>NE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2.6</v>
      </c>
      <c r="U49" s="15">
        <v>2.8</v>
      </c>
      <c r="V49" s="43"/>
    </row>
    <row r="50" spans="1:22" x14ac:dyDescent="0.25">
      <c r="A50" s="1">
        <v>45312</v>
      </c>
      <c r="B50" s="2">
        <v>0.16666666666666666</v>
      </c>
      <c r="C50" s="7">
        <v>1018</v>
      </c>
      <c r="D50" s="7">
        <v>1022</v>
      </c>
      <c r="E50" s="71">
        <v>8.1</v>
      </c>
      <c r="F50" s="9">
        <v>56</v>
      </c>
      <c r="G50" s="71">
        <v>4.9000000000000004</v>
      </c>
      <c r="H50" s="71">
        <v>-0.2</v>
      </c>
      <c r="I50" s="71">
        <v>26</v>
      </c>
      <c r="J50" s="71">
        <v>4.9000000000000004</v>
      </c>
      <c r="K50" s="6">
        <f t="shared" si="0"/>
        <v>19.8</v>
      </c>
      <c r="L50" s="6">
        <f t="shared" si="1"/>
        <v>32.4</v>
      </c>
      <c r="M50" s="10">
        <v>84</v>
      </c>
      <c r="N50" s="3" t="str">
        <f t="shared" si="2"/>
        <v>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5.5</v>
      </c>
      <c r="U50" s="15">
        <v>9</v>
      </c>
      <c r="V50" s="43"/>
    </row>
    <row r="51" spans="1:22" x14ac:dyDescent="0.25">
      <c r="A51" s="1">
        <v>45312</v>
      </c>
      <c r="B51" s="2">
        <v>0.17013888888888887</v>
      </c>
      <c r="C51" s="7">
        <v>1017</v>
      </c>
      <c r="D51" s="7">
        <v>1021</v>
      </c>
      <c r="E51" s="71">
        <v>8.1</v>
      </c>
      <c r="F51" s="9">
        <v>59</v>
      </c>
      <c r="G51" s="71">
        <v>5.7</v>
      </c>
      <c r="H51" s="71">
        <v>0.5</v>
      </c>
      <c r="I51" s="71">
        <v>26</v>
      </c>
      <c r="J51" s="71">
        <v>5.7</v>
      </c>
      <c r="K51" s="6">
        <f t="shared" si="0"/>
        <v>13.32</v>
      </c>
      <c r="L51" s="6">
        <f t="shared" si="1"/>
        <v>17.28</v>
      </c>
      <c r="M51" s="10">
        <v>48</v>
      </c>
      <c r="N51" s="3" t="str">
        <f t="shared" si="2"/>
        <v>NE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3.7</v>
      </c>
      <c r="U51" s="15">
        <v>4.8</v>
      </c>
      <c r="V51" s="43"/>
    </row>
    <row r="52" spans="1:22" x14ac:dyDescent="0.25">
      <c r="A52" s="1">
        <v>45312</v>
      </c>
      <c r="B52" s="2">
        <v>0.17361111111111113</v>
      </c>
      <c r="C52" s="7">
        <v>1018</v>
      </c>
      <c r="D52" s="7">
        <v>1022</v>
      </c>
      <c r="E52" s="71">
        <v>8</v>
      </c>
      <c r="F52" s="9">
        <v>57</v>
      </c>
      <c r="G52" s="71">
        <v>5.5</v>
      </c>
      <c r="H52" s="71">
        <v>0</v>
      </c>
      <c r="I52" s="71">
        <v>26</v>
      </c>
      <c r="J52" s="71">
        <v>5.5</v>
      </c>
      <c r="K52" s="6">
        <f t="shared" si="0"/>
        <v>14.759999999999998</v>
      </c>
      <c r="L52" s="6">
        <f t="shared" si="1"/>
        <v>19.8</v>
      </c>
      <c r="M52" s="10">
        <v>354</v>
      </c>
      <c r="N52" s="3" t="str">
        <f t="shared" si="2"/>
        <v>N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4.0999999999999996</v>
      </c>
      <c r="U52" s="15">
        <v>5.5</v>
      </c>
      <c r="V52" s="43"/>
    </row>
    <row r="53" spans="1:22" x14ac:dyDescent="0.25">
      <c r="A53" s="1">
        <v>45312</v>
      </c>
      <c r="B53" s="2">
        <v>0.17708333333333334</v>
      </c>
      <c r="C53" s="7">
        <v>1018</v>
      </c>
      <c r="D53" s="7">
        <v>1022</v>
      </c>
      <c r="E53" s="71">
        <v>8</v>
      </c>
      <c r="F53" s="9">
        <v>58</v>
      </c>
      <c r="G53" s="71">
        <v>5.5</v>
      </c>
      <c r="H53" s="71">
        <v>0.2</v>
      </c>
      <c r="I53" s="71">
        <v>26</v>
      </c>
      <c r="J53" s="71">
        <v>5.5</v>
      </c>
      <c r="K53" s="6">
        <f t="shared" si="0"/>
        <v>14.759999999999998</v>
      </c>
      <c r="L53" s="6">
        <f t="shared" si="1"/>
        <v>19.080000000000002</v>
      </c>
      <c r="M53" s="10">
        <v>54</v>
      </c>
      <c r="N53" s="3" t="str">
        <f t="shared" si="2"/>
        <v>NE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4.0999999999999996</v>
      </c>
      <c r="U53" s="15">
        <v>5.3</v>
      </c>
      <c r="V53" s="43"/>
    </row>
    <row r="54" spans="1:22" x14ac:dyDescent="0.25">
      <c r="A54" s="1">
        <v>45312</v>
      </c>
      <c r="B54" s="2">
        <v>0.18055555555555555</v>
      </c>
      <c r="C54" s="7">
        <v>1018</v>
      </c>
      <c r="D54" s="7">
        <v>1022</v>
      </c>
      <c r="E54" s="71">
        <v>8.1</v>
      </c>
      <c r="F54" s="9">
        <v>56</v>
      </c>
      <c r="G54" s="71">
        <v>4.8</v>
      </c>
      <c r="H54" s="71">
        <v>-0.2</v>
      </c>
      <c r="I54" s="71">
        <v>26</v>
      </c>
      <c r="J54" s="71">
        <v>4.8</v>
      </c>
      <c r="K54" s="6">
        <f t="shared" si="0"/>
        <v>20.16</v>
      </c>
      <c r="L54" s="6">
        <f t="shared" si="1"/>
        <v>21.6</v>
      </c>
      <c r="M54" s="10">
        <v>342</v>
      </c>
      <c r="N54" s="3" t="str">
        <f t="shared" si="2"/>
        <v>NNW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5.6</v>
      </c>
      <c r="U54" s="15">
        <v>6</v>
      </c>
      <c r="V54" s="43"/>
    </row>
    <row r="55" spans="1:22" x14ac:dyDescent="0.25">
      <c r="A55" s="1">
        <v>45312</v>
      </c>
      <c r="B55" s="2">
        <v>0.18402777777777779</v>
      </c>
      <c r="C55" s="7">
        <v>1018</v>
      </c>
      <c r="D55" s="7">
        <v>1022</v>
      </c>
      <c r="E55" s="71">
        <v>7.9</v>
      </c>
      <c r="F55" s="9">
        <v>58</v>
      </c>
      <c r="G55" s="71">
        <v>6.7</v>
      </c>
      <c r="H55" s="71">
        <v>0.1</v>
      </c>
      <c r="I55" s="71">
        <v>26</v>
      </c>
      <c r="J55" s="71">
        <v>6.7</v>
      </c>
      <c r="K55" s="6">
        <f t="shared" si="0"/>
        <v>7.2</v>
      </c>
      <c r="L55" s="6">
        <f t="shared" si="1"/>
        <v>7.5600000000000005</v>
      </c>
      <c r="M55" s="10">
        <v>66</v>
      </c>
      <c r="N55" s="3" t="str">
        <f t="shared" si="2"/>
        <v>ENE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2</v>
      </c>
      <c r="U55" s="15">
        <v>2.1</v>
      </c>
      <c r="V55" s="43"/>
    </row>
    <row r="56" spans="1:22" x14ac:dyDescent="0.25">
      <c r="A56" s="1">
        <v>45312</v>
      </c>
      <c r="B56" s="2">
        <v>0.1875</v>
      </c>
      <c r="C56" s="7">
        <v>1018</v>
      </c>
      <c r="D56" s="7">
        <v>1022</v>
      </c>
      <c r="E56" s="71">
        <v>8</v>
      </c>
      <c r="F56" s="9">
        <v>59</v>
      </c>
      <c r="G56" s="71">
        <v>4.9000000000000004</v>
      </c>
      <c r="H56" s="71">
        <v>0.4</v>
      </c>
      <c r="I56" s="71">
        <v>26</v>
      </c>
      <c r="J56" s="71">
        <v>4.9000000000000004</v>
      </c>
      <c r="K56" s="6">
        <f t="shared" si="0"/>
        <v>18.36</v>
      </c>
      <c r="L56" s="6">
        <f t="shared" si="1"/>
        <v>21.6</v>
      </c>
      <c r="M56" s="10">
        <v>60</v>
      </c>
      <c r="N56" s="3" t="str">
        <f t="shared" si="2"/>
        <v>ENE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5.0999999999999996</v>
      </c>
      <c r="U56" s="15">
        <v>6</v>
      </c>
      <c r="V56" s="43"/>
    </row>
    <row r="57" spans="1:22" x14ac:dyDescent="0.25">
      <c r="A57" s="1">
        <v>45312</v>
      </c>
      <c r="B57" s="2">
        <v>0.19097222222222221</v>
      </c>
      <c r="C57" s="7">
        <v>1018</v>
      </c>
      <c r="D57" s="7">
        <v>1022</v>
      </c>
      <c r="E57" s="71">
        <v>8.1</v>
      </c>
      <c r="F57" s="9">
        <v>59</v>
      </c>
      <c r="G57" s="71">
        <v>5.9</v>
      </c>
      <c r="H57" s="71">
        <v>0.5</v>
      </c>
      <c r="I57" s="71">
        <v>26</v>
      </c>
      <c r="J57" s="71">
        <v>5.9</v>
      </c>
      <c r="K57" s="6">
        <f t="shared" si="0"/>
        <v>12.96</v>
      </c>
      <c r="L57" s="6">
        <f t="shared" si="1"/>
        <v>14.759999999999998</v>
      </c>
      <c r="M57" s="10">
        <v>12</v>
      </c>
      <c r="N57" s="3" t="str">
        <f t="shared" si="2"/>
        <v>N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3.6</v>
      </c>
      <c r="U57" s="15">
        <v>4.0999999999999996</v>
      </c>
      <c r="V57" s="43"/>
    </row>
    <row r="58" spans="1:22" x14ac:dyDescent="0.25">
      <c r="A58" s="1">
        <v>45312</v>
      </c>
      <c r="B58" s="2">
        <v>0.19444444444444445</v>
      </c>
      <c r="C58" s="7">
        <v>1018</v>
      </c>
      <c r="D58" s="7">
        <v>1022</v>
      </c>
      <c r="E58" s="71">
        <v>8.1</v>
      </c>
      <c r="F58" s="9">
        <v>58</v>
      </c>
      <c r="G58" s="71">
        <v>6.1</v>
      </c>
      <c r="H58" s="71">
        <v>0.2</v>
      </c>
      <c r="I58" s="71">
        <v>26</v>
      </c>
      <c r="J58" s="71">
        <v>6.1</v>
      </c>
      <c r="K58" s="6">
        <f t="shared" si="0"/>
        <v>11.16</v>
      </c>
      <c r="L58" s="6">
        <f t="shared" si="1"/>
        <v>11.88</v>
      </c>
      <c r="M58" s="10">
        <v>84</v>
      </c>
      <c r="N58" s="3" t="str">
        <f t="shared" si="2"/>
        <v>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3.1</v>
      </c>
      <c r="U58" s="15">
        <v>3.3</v>
      </c>
      <c r="V58" s="43"/>
    </row>
    <row r="59" spans="1:22" x14ac:dyDescent="0.25">
      <c r="A59" s="1">
        <v>45312</v>
      </c>
      <c r="B59" s="2">
        <v>0.19791666666666666</v>
      </c>
      <c r="C59" s="7">
        <v>1018</v>
      </c>
      <c r="D59" s="7">
        <v>1022</v>
      </c>
      <c r="E59" s="71">
        <v>8.1</v>
      </c>
      <c r="F59" s="9">
        <v>58</v>
      </c>
      <c r="G59" s="71">
        <v>6.1</v>
      </c>
      <c r="H59" s="71">
        <v>0.2</v>
      </c>
      <c r="I59" s="71">
        <v>26</v>
      </c>
      <c r="J59" s="71">
        <v>6.1</v>
      </c>
      <c r="K59" s="6">
        <f t="shared" si="0"/>
        <v>11.88</v>
      </c>
      <c r="L59" s="6">
        <f t="shared" si="1"/>
        <v>13.32</v>
      </c>
      <c r="M59" s="10">
        <v>96</v>
      </c>
      <c r="N59" s="3" t="str">
        <f t="shared" si="2"/>
        <v>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3.3</v>
      </c>
      <c r="U59" s="15">
        <v>3.7</v>
      </c>
      <c r="V59" s="43"/>
    </row>
    <row r="60" spans="1:22" x14ac:dyDescent="0.25">
      <c r="A60" s="1">
        <v>45312</v>
      </c>
      <c r="B60" s="2">
        <v>0.20138888888888887</v>
      </c>
      <c r="C60" s="7">
        <v>1018</v>
      </c>
      <c r="D60" s="7">
        <v>1022</v>
      </c>
      <c r="E60" s="71">
        <v>8.1999999999999993</v>
      </c>
      <c r="F60" s="9">
        <v>57</v>
      </c>
      <c r="G60" s="71">
        <v>6</v>
      </c>
      <c r="H60" s="71">
        <v>0.1</v>
      </c>
      <c r="I60" s="71">
        <v>26</v>
      </c>
      <c r="J60" s="71">
        <v>6</v>
      </c>
      <c r="K60" s="6">
        <f t="shared" si="0"/>
        <v>12.96</v>
      </c>
      <c r="L60" s="6">
        <f t="shared" si="1"/>
        <v>15.48</v>
      </c>
      <c r="M60" s="10">
        <v>106</v>
      </c>
      <c r="N60" s="3" t="str">
        <f t="shared" si="2"/>
        <v>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3.6</v>
      </c>
      <c r="U60" s="15">
        <v>4.3</v>
      </c>
      <c r="V60" s="43"/>
    </row>
    <row r="61" spans="1:22" x14ac:dyDescent="0.25">
      <c r="A61" s="1">
        <v>45312</v>
      </c>
      <c r="B61" s="2">
        <v>0.20486111111111113</v>
      </c>
      <c r="C61" s="7">
        <v>1018</v>
      </c>
      <c r="D61" s="7">
        <v>1022</v>
      </c>
      <c r="E61" s="71">
        <v>8.1</v>
      </c>
      <c r="F61" s="9">
        <v>57</v>
      </c>
      <c r="G61" s="71">
        <v>6.5</v>
      </c>
      <c r="H61" s="71">
        <v>0</v>
      </c>
      <c r="I61" s="71">
        <v>26</v>
      </c>
      <c r="J61" s="71">
        <v>6.5</v>
      </c>
      <c r="K61" s="6">
        <f t="shared" si="0"/>
        <v>9.36</v>
      </c>
      <c r="L61" s="6">
        <f t="shared" si="1"/>
        <v>10.08</v>
      </c>
      <c r="M61" s="10">
        <v>168</v>
      </c>
      <c r="N61" s="3" t="str">
        <f t="shared" si="2"/>
        <v>SSE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2.6</v>
      </c>
      <c r="U61" s="15">
        <v>2.8</v>
      </c>
      <c r="V61" s="43"/>
    </row>
    <row r="62" spans="1:22" x14ac:dyDescent="0.25">
      <c r="A62" s="1">
        <v>45312</v>
      </c>
      <c r="B62" s="2">
        <v>0.20833333333333334</v>
      </c>
      <c r="C62" s="7">
        <v>1018</v>
      </c>
      <c r="D62" s="7">
        <v>1022</v>
      </c>
      <c r="E62" s="71">
        <v>8.1</v>
      </c>
      <c r="F62" s="9">
        <v>58</v>
      </c>
      <c r="G62" s="71">
        <v>6.3</v>
      </c>
      <c r="H62" s="71">
        <v>0.2</v>
      </c>
      <c r="I62" s="71">
        <v>26</v>
      </c>
      <c r="J62" s="71">
        <v>6.3</v>
      </c>
      <c r="K62" s="6">
        <f t="shared" si="0"/>
        <v>10.8</v>
      </c>
      <c r="L62" s="6">
        <f t="shared" si="1"/>
        <v>11.16</v>
      </c>
      <c r="M62" s="10">
        <v>24</v>
      </c>
      <c r="N62" s="3" t="str">
        <f t="shared" si="2"/>
        <v>NNE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3</v>
      </c>
      <c r="U62" s="15">
        <v>3.1</v>
      </c>
      <c r="V62" s="43"/>
    </row>
    <row r="63" spans="1:22" x14ac:dyDescent="0.25">
      <c r="A63" s="1">
        <v>45312</v>
      </c>
      <c r="B63" s="2">
        <v>0.21180555555555555</v>
      </c>
      <c r="C63" s="7">
        <v>1018</v>
      </c>
      <c r="D63" s="7">
        <v>1022</v>
      </c>
      <c r="E63" s="71">
        <v>8</v>
      </c>
      <c r="F63" s="9">
        <v>58</v>
      </c>
      <c r="G63" s="71">
        <v>8</v>
      </c>
      <c r="H63" s="71">
        <v>0.2</v>
      </c>
      <c r="I63" s="71">
        <v>26</v>
      </c>
      <c r="J63" s="71">
        <v>8</v>
      </c>
      <c r="K63" s="6">
        <f t="shared" si="0"/>
        <v>4.68</v>
      </c>
      <c r="L63" s="6">
        <f t="shared" si="1"/>
        <v>4.68</v>
      </c>
      <c r="M63" s="10">
        <v>124</v>
      </c>
      <c r="N63" s="3" t="str">
        <f t="shared" si="2"/>
        <v>ESE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1.3</v>
      </c>
      <c r="U63" s="15">
        <v>1.3</v>
      </c>
      <c r="V63" s="43"/>
    </row>
    <row r="64" spans="1:22" x14ac:dyDescent="0.25">
      <c r="A64" s="1">
        <v>45312</v>
      </c>
      <c r="B64" s="2">
        <v>0.21527777777777779</v>
      </c>
      <c r="C64" s="7">
        <v>1018</v>
      </c>
      <c r="D64" s="7">
        <v>1022</v>
      </c>
      <c r="E64" s="71">
        <v>8</v>
      </c>
      <c r="F64" s="9">
        <v>57</v>
      </c>
      <c r="G64" s="71">
        <v>6.6</v>
      </c>
      <c r="H64" s="71">
        <v>0</v>
      </c>
      <c r="I64" s="71">
        <v>26</v>
      </c>
      <c r="J64" s="71">
        <v>6.6</v>
      </c>
      <c r="K64" s="6">
        <f t="shared" si="0"/>
        <v>8.2799999999999994</v>
      </c>
      <c r="L64" s="6">
        <f t="shared" si="1"/>
        <v>9.36</v>
      </c>
      <c r="M64" s="10">
        <v>60</v>
      </c>
      <c r="N64" s="3" t="str">
        <f t="shared" si="2"/>
        <v>ENE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2.2999999999999998</v>
      </c>
      <c r="U64" s="15">
        <v>2.6</v>
      </c>
      <c r="V64" s="43"/>
    </row>
    <row r="65" spans="1:22" x14ac:dyDescent="0.25">
      <c r="A65" s="1">
        <v>45312</v>
      </c>
      <c r="B65" s="2">
        <v>0.21875</v>
      </c>
      <c r="C65" s="7">
        <v>1018</v>
      </c>
      <c r="D65" s="7">
        <v>1022</v>
      </c>
      <c r="E65" s="71">
        <v>8</v>
      </c>
      <c r="F65" s="9">
        <v>59</v>
      </c>
      <c r="G65" s="71">
        <v>6.1</v>
      </c>
      <c r="H65" s="71">
        <v>0.4</v>
      </c>
      <c r="I65" s="71">
        <v>26</v>
      </c>
      <c r="J65" s="71">
        <v>6.1</v>
      </c>
      <c r="K65" s="6">
        <f t="shared" si="0"/>
        <v>10.08</v>
      </c>
      <c r="L65" s="6">
        <f t="shared" si="1"/>
        <v>10.8</v>
      </c>
      <c r="M65" s="10">
        <v>291</v>
      </c>
      <c r="N65" s="3" t="str">
        <f t="shared" si="2"/>
        <v>WNW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2.8</v>
      </c>
      <c r="U65" s="15">
        <v>3</v>
      </c>
      <c r="V65" s="43"/>
    </row>
    <row r="66" spans="1:22" x14ac:dyDescent="0.25">
      <c r="A66" s="1">
        <v>45312</v>
      </c>
      <c r="B66" s="2">
        <v>0.22222222222222221</v>
      </c>
      <c r="C66" s="7">
        <v>1018</v>
      </c>
      <c r="D66" s="7">
        <v>1022</v>
      </c>
      <c r="E66" s="71">
        <v>8.1</v>
      </c>
      <c r="F66" s="9">
        <v>57</v>
      </c>
      <c r="G66" s="71">
        <v>5.9</v>
      </c>
      <c r="H66" s="71">
        <v>0</v>
      </c>
      <c r="I66" s="71">
        <v>26</v>
      </c>
      <c r="J66" s="71">
        <v>5.9</v>
      </c>
      <c r="K66" s="6">
        <f t="shared" si="0"/>
        <v>12.6</v>
      </c>
      <c r="L66" s="6">
        <f t="shared" si="1"/>
        <v>13.68</v>
      </c>
      <c r="M66" s="10">
        <v>306</v>
      </c>
      <c r="N66" s="3" t="str">
        <f t="shared" si="2"/>
        <v>WNW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3.5</v>
      </c>
      <c r="U66" s="15">
        <v>3.8</v>
      </c>
      <c r="V66" s="43"/>
    </row>
    <row r="67" spans="1:22" x14ac:dyDescent="0.25">
      <c r="A67" s="1">
        <v>45312</v>
      </c>
      <c r="B67" s="2">
        <v>0.22569444444444445</v>
      </c>
      <c r="C67" s="7">
        <v>1018</v>
      </c>
      <c r="D67" s="7">
        <v>1022</v>
      </c>
      <c r="E67" s="71">
        <v>8</v>
      </c>
      <c r="F67" s="9">
        <v>58</v>
      </c>
      <c r="G67" s="71">
        <v>5.2</v>
      </c>
      <c r="H67" s="71">
        <v>0.2</v>
      </c>
      <c r="I67" s="71">
        <v>26</v>
      </c>
      <c r="J67" s="71">
        <v>5.2</v>
      </c>
      <c r="K67" s="6">
        <f t="shared" ref="K67:K130" si="3">CONVERT(T67,"m/s","km/h")</f>
        <v>16.920000000000002</v>
      </c>
      <c r="L67" s="6">
        <f t="shared" ref="L67:L130" si="4">CONVERT(U67,"m/s","km/h")</f>
        <v>20.52</v>
      </c>
      <c r="M67" s="10">
        <v>294</v>
      </c>
      <c r="N67" s="3" t="str">
        <f t="shared" ref="N67:N130" si="5">LOOKUP(M67,$V$4:$V$40,$W$4:$W$40)</f>
        <v>WNW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4.7</v>
      </c>
      <c r="U67" s="15">
        <v>5.7</v>
      </c>
      <c r="V67" s="43"/>
    </row>
    <row r="68" spans="1:22" x14ac:dyDescent="0.25">
      <c r="A68" s="1">
        <v>45312</v>
      </c>
      <c r="B68" s="2">
        <v>0.22916666666666666</v>
      </c>
      <c r="C68" s="7">
        <v>1018</v>
      </c>
      <c r="D68" s="7">
        <v>1022</v>
      </c>
      <c r="E68" s="71">
        <v>8</v>
      </c>
      <c r="F68" s="9">
        <v>58</v>
      </c>
      <c r="G68" s="71">
        <v>5.5</v>
      </c>
      <c r="H68" s="71">
        <v>0.2</v>
      </c>
      <c r="I68" s="71">
        <v>26</v>
      </c>
      <c r="J68" s="71">
        <v>5.5</v>
      </c>
      <c r="K68" s="6">
        <f t="shared" si="3"/>
        <v>14.4</v>
      </c>
      <c r="L68" s="6">
        <f t="shared" si="4"/>
        <v>20.16</v>
      </c>
      <c r="M68" s="10">
        <v>60</v>
      </c>
      <c r="N68" s="3" t="str">
        <f t="shared" si="5"/>
        <v>ENE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4</v>
      </c>
      <c r="U68" s="15">
        <v>5.6</v>
      </c>
      <c r="V68" s="43"/>
    </row>
    <row r="69" spans="1:22" x14ac:dyDescent="0.25">
      <c r="A69" s="1">
        <v>45312</v>
      </c>
      <c r="B69" s="2">
        <v>0.23263888888888887</v>
      </c>
      <c r="C69" s="7">
        <v>1018</v>
      </c>
      <c r="D69" s="7">
        <v>1022</v>
      </c>
      <c r="E69" s="71">
        <v>7.9</v>
      </c>
      <c r="F69" s="9">
        <v>59</v>
      </c>
      <c r="G69" s="71">
        <v>7.3</v>
      </c>
      <c r="H69" s="71">
        <v>0.3</v>
      </c>
      <c r="I69" s="71">
        <v>26</v>
      </c>
      <c r="J69" s="71">
        <v>7.3</v>
      </c>
      <c r="K69" s="6">
        <f t="shared" si="3"/>
        <v>5.4</v>
      </c>
      <c r="L69" s="6">
        <f t="shared" si="4"/>
        <v>5.4</v>
      </c>
      <c r="M69" s="10">
        <v>354</v>
      </c>
      <c r="N69" s="3" t="str">
        <f t="shared" si="5"/>
        <v>N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1.5</v>
      </c>
      <c r="U69" s="15">
        <v>1.5</v>
      </c>
      <c r="V69" s="43"/>
    </row>
    <row r="70" spans="1:22" x14ac:dyDescent="0.25">
      <c r="A70" s="1">
        <v>45312</v>
      </c>
      <c r="B70" s="2">
        <v>0.23611111111111113</v>
      </c>
      <c r="C70" s="7">
        <v>1018</v>
      </c>
      <c r="D70" s="7">
        <v>1022</v>
      </c>
      <c r="E70" s="71">
        <v>7.8</v>
      </c>
      <c r="F70" s="9">
        <v>61</v>
      </c>
      <c r="G70" s="71">
        <v>7.2</v>
      </c>
      <c r="H70" s="71">
        <v>0.7</v>
      </c>
      <c r="I70" s="71">
        <v>26</v>
      </c>
      <c r="J70" s="71">
        <v>7.2</v>
      </c>
      <c r="K70" s="6">
        <f t="shared" si="3"/>
        <v>5.76</v>
      </c>
      <c r="L70" s="6">
        <f t="shared" si="4"/>
        <v>5.76</v>
      </c>
      <c r="M70" s="10">
        <v>318</v>
      </c>
      <c r="N70" s="3" t="str">
        <f t="shared" si="5"/>
        <v>NW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1.6</v>
      </c>
      <c r="U70" s="15">
        <v>1.6</v>
      </c>
      <c r="V70" s="43"/>
    </row>
    <row r="71" spans="1:22" x14ac:dyDescent="0.25">
      <c r="A71" s="1">
        <v>45312</v>
      </c>
      <c r="B71" s="2">
        <v>0.23958333333333334</v>
      </c>
      <c r="C71" s="7">
        <v>1018</v>
      </c>
      <c r="D71" s="7">
        <v>1022</v>
      </c>
      <c r="E71" s="71">
        <v>7.9</v>
      </c>
      <c r="F71" s="9">
        <v>61</v>
      </c>
      <c r="G71" s="71">
        <v>5.8</v>
      </c>
      <c r="H71" s="71">
        <v>0.8</v>
      </c>
      <c r="I71" s="71">
        <v>26</v>
      </c>
      <c r="J71" s="71">
        <v>5.8</v>
      </c>
      <c r="K71" s="6">
        <f t="shared" si="3"/>
        <v>11.88</v>
      </c>
      <c r="L71" s="6">
        <f t="shared" si="4"/>
        <v>12.96</v>
      </c>
      <c r="M71" s="10">
        <v>102</v>
      </c>
      <c r="N71" s="3" t="str">
        <f t="shared" si="5"/>
        <v>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3.3</v>
      </c>
      <c r="U71" s="15">
        <v>3.6</v>
      </c>
      <c r="V71" s="43"/>
    </row>
    <row r="72" spans="1:22" x14ac:dyDescent="0.25">
      <c r="A72" s="1">
        <v>45312</v>
      </c>
      <c r="B72" s="2">
        <v>0.24305555555555555</v>
      </c>
      <c r="C72" s="7">
        <v>1018</v>
      </c>
      <c r="D72" s="7">
        <v>1022</v>
      </c>
      <c r="E72" s="71">
        <v>8</v>
      </c>
      <c r="F72" s="9">
        <v>61</v>
      </c>
      <c r="G72" s="71">
        <v>6.3</v>
      </c>
      <c r="H72" s="71">
        <v>0.9</v>
      </c>
      <c r="I72" s="71">
        <v>26</v>
      </c>
      <c r="J72" s="71">
        <v>6.3</v>
      </c>
      <c r="K72" s="6">
        <f t="shared" si="3"/>
        <v>9.36</v>
      </c>
      <c r="L72" s="6">
        <f t="shared" si="4"/>
        <v>10.08</v>
      </c>
      <c r="M72" s="10">
        <v>78</v>
      </c>
      <c r="N72" s="3" t="str">
        <f t="shared" si="5"/>
        <v>ENE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2.6</v>
      </c>
      <c r="U72" s="15">
        <v>2.8</v>
      </c>
      <c r="V72" s="43"/>
    </row>
    <row r="73" spans="1:22" x14ac:dyDescent="0.25">
      <c r="A73" s="1">
        <v>45312</v>
      </c>
      <c r="B73" s="2">
        <v>0.24652777777777779</v>
      </c>
      <c r="C73" s="7">
        <v>1018</v>
      </c>
      <c r="D73" s="7">
        <v>1022</v>
      </c>
      <c r="E73" s="71">
        <v>8.1</v>
      </c>
      <c r="F73" s="9">
        <v>60</v>
      </c>
      <c r="G73" s="71">
        <v>5.3</v>
      </c>
      <c r="H73" s="71">
        <v>0.7</v>
      </c>
      <c r="I73" s="71">
        <v>26</v>
      </c>
      <c r="J73" s="71">
        <v>5.3</v>
      </c>
      <c r="K73" s="6">
        <f t="shared" si="3"/>
        <v>16.920000000000002</v>
      </c>
      <c r="L73" s="6">
        <f t="shared" si="4"/>
        <v>19.080000000000002</v>
      </c>
      <c r="M73" s="10">
        <v>30</v>
      </c>
      <c r="N73" s="3" t="str">
        <f t="shared" si="5"/>
        <v>NNE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4.7</v>
      </c>
      <c r="U73" s="15">
        <v>5.3</v>
      </c>
      <c r="V73" s="43"/>
    </row>
    <row r="74" spans="1:22" x14ac:dyDescent="0.25">
      <c r="A74" s="1">
        <v>45312</v>
      </c>
      <c r="B74" s="2">
        <v>0.25</v>
      </c>
      <c r="C74" s="7">
        <v>1018</v>
      </c>
      <c r="D74" s="7">
        <v>1022</v>
      </c>
      <c r="E74" s="71">
        <v>8</v>
      </c>
      <c r="F74" s="9">
        <v>61</v>
      </c>
      <c r="G74" s="71">
        <v>6.1</v>
      </c>
      <c r="H74" s="71">
        <v>0.9</v>
      </c>
      <c r="I74" s="71">
        <v>26</v>
      </c>
      <c r="J74" s="71">
        <v>6.1</v>
      </c>
      <c r="K74" s="6">
        <f t="shared" si="3"/>
        <v>10.08</v>
      </c>
      <c r="L74" s="6">
        <f t="shared" si="4"/>
        <v>11.16</v>
      </c>
      <c r="M74" s="10">
        <v>266</v>
      </c>
      <c r="N74" s="3" t="str">
        <f t="shared" si="5"/>
        <v>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2.8</v>
      </c>
      <c r="U74" s="15">
        <v>3.1</v>
      </c>
      <c r="V74" s="43"/>
    </row>
    <row r="75" spans="1:22" x14ac:dyDescent="0.25">
      <c r="A75" s="1">
        <v>45312</v>
      </c>
      <c r="B75" s="2">
        <v>0.25347222222222221</v>
      </c>
      <c r="C75" s="7">
        <v>1018</v>
      </c>
      <c r="D75" s="7">
        <v>1022</v>
      </c>
      <c r="E75" s="71">
        <v>8</v>
      </c>
      <c r="F75" s="9">
        <v>61</v>
      </c>
      <c r="G75" s="71">
        <v>5.9</v>
      </c>
      <c r="H75" s="71">
        <v>0.9</v>
      </c>
      <c r="I75" s="71">
        <v>26</v>
      </c>
      <c r="J75" s="71">
        <v>5.9</v>
      </c>
      <c r="K75" s="6">
        <f t="shared" si="3"/>
        <v>11.52</v>
      </c>
      <c r="L75" s="6">
        <f t="shared" si="4"/>
        <v>11.88</v>
      </c>
      <c r="M75" s="10">
        <v>177</v>
      </c>
      <c r="N75" s="3" t="str">
        <f t="shared" si="5"/>
        <v>S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3.2</v>
      </c>
      <c r="U75" s="15">
        <v>3.3</v>
      </c>
      <c r="V75" s="43"/>
    </row>
    <row r="76" spans="1:22" x14ac:dyDescent="0.25">
      <c r="A76" s="1">
        <v>45312</v>
      </c>
      <c r="B76" s="2">
        <v>0.25694444444444448</v>
      </c>
      <c r="C76" s="7">
        <v>1018</v>
      </c>
      <c r="D76" s="7">
        <v>1022</v>
      </c>
      <c r="E76" s="71">
        <v>8</v>
      </c>
      <c r="F76" s="9">
        <v>59</v>
      </c>
      <c r="G76" s="71">
        <v>5.5</v>
      </c>
      <c r="H76" s="71">
        <v>0.4</v>
      </c>
      <c r="I76" s="71">
        <v>26</v>
      </c>
      <c r="J76" s="71">
        <v>5.5</v>
      </c>
      <c r="K76" s="6">
        <f t="shared" si="3"/>
        <v>14.759999999999998</v>
      </c>
      <c r="L76" s="6">
        <f t="shared" si="4"/>
        <v>18</v>
      </c>
      <c r="M76" s="10">
        <v>84</v>
      </c>
      <c r="N76" s="3" t="str">
        <f t="shared" si="5"/>
        <v>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4.0999999999999996</v>
      </c>
      <c r="U76" s="15">
        <v>5</v>
      </c>
      <c r="V76" s="43"/>
    </row>
    <row r="77" spans="1:22" x14ac:dyDescent="0.25">
      <c r="A77" s="1">
        <v>45312</v>
      </c>
      <c r="B77" s="2">
        <v>0.26041666666666669</v>
      </c>
      <c r="C77" s="7">
        <v>1018</v>
      </c>
      <c r="D77" s="7">
        <v>1022</v>
      </c>
      <c r="E77" s="71">
        <v>8</v>
      </c>
      <c r="F77" s="9">
        <v>59</v>
      </c>
      <c r="G77" s="71">
        <v>5.2</v>
      </c>
      <c r="H77" s="71">
        <v>0.4</v>
      </c>
      <c r="I77" s="71">
        <v>26</v>
      </c>
      <c r="J77" s="71">
        <v>5.2</v>
      </c>
      <c r="K77" s="6">
        <f t="shared" si="3"/>
        <v>16.2</v>
      </c>
      <c r="L77" s="6">
        <f t="shared" si="4"/>
        <v>18</v>
      </c>
      <c r="M77" s="10">
        <v>6</v>
      </c>
      <c r="N77" s="3" t="str">
        <f t="shared" si="5"/>
        <v>N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4.5</v>
      </c>
      <c r="U77" s="15">
        <v>5</v>
      </c>
    </row>
    <row r="78" spans="1:22" x14ac:dyDescent="0.25">
      <c r="A78" s="1">
        <v>45312</v>
      </c>
      <c r="B78" s="2">
        <v>0.2638888888888889</v>
      </c>
      <c r="C78" s="7">
        <v>1018</v>
      </c>
      <c r="D78" s="7">
        <v>1022</v>
      </c>
      <c r="E78" s="71">
        <v>8.1</v>
      </c>
      <c r="F78" s="9">
        <v>59</v>
      </c>
      <c r="G78" s="71">
        <v>6.9</v>
      </c>
      <c r="H78" s="71">
        <v>0.5</v>
      </c>
      <c r="I78" s="71">
        <v>26</v>
      </c>
      <c r="J78" s="71">
        <v>6.9</v>
      </c>
      <c r="K78" s="6">
        <f t="shared" si="3"/>
        <v>7.9200000000000008</v>
      </c>
      <c r="L78" s="6">
        <f t="shared" si="4"/>
        <v>8.2799999999999994</v>
      </c>
      <c r="M78" s="10">
        <v>282</v>
      </c>
      <c r="N78" s="3" t="str">
        <f t="shared" si="5"/>
        <v>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2.2000000000000002</v>
      </c>
      <c r="U78" s="15">
        <v>2.2999999999999998</v>
      </c>
    </row>
    <row r="79" spans="1:22" x14ac:dyDescent="0.25">
      <c r="A79" s="1">
        <v>45312</v>
      </c>
      <c r="B79" s="2">
        <v>0.2673611111111111</v>
      </c>
      <c r="C79" s="7">
        <v>1018</v>
      </c>
      <c r="D79" s="7">
        <v>1022</v>
      </c>
      <c r="E79" s="71">
        <v>8.1999999999999993</v>
      </c>
      <c r="F79" s="9">
        <v>59</v>
      </c>
      <c r="G79" s="71">
        <v>6.6</v>
      </c>
      <c r="H79" s="71">
        <v>0.6</v>
      </c>
      <c r="I79" s="71">
        <v>26</v>
      </c>
      <c r="J79" s="71">
        <v>6.6</v>
      </c>
      <c r="K79" s="6">
        <f t="shared" si="3"/>
        <v>9.7200000000000006</v>
      </c>
      <c r="L79" s="6">
        <f t="shared" si="4"/>
        <v>10.08</v>
      </c>
      <c r="M79" s="10">
        <v>126</v>
      </c>
      <c r="N79" s="3" t="str">
        <f t="shared" si="5"/>
        <v>ESE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2.7</v>
      </c>
      <c r="U79" s="15">
        <v>2.8</v>
      </c>
    </row>
    <row r="80" spans="1:22" x14ac:dyDescent="0.25">
      <c r="A80" s="1">
        <v>45312</v>
      </c>
      <c r="B80" s="2">
        <v>0.27083333333333331</v>
      </c>
      <c r="C80" s="7">
        <v>1019</v>
      </c>
      <c r="D80" s="7">
        <v>1023</v>
      </c>
      <c r="E80" s="71">
        <v>8.1999999999999993</v>
      </c>
      <c r="F80" s="9">
        <v>61</v>
      </c>
      <c r="G80" s="71">
        <v>6.6</v>
      </c>
      <c r="H80" s="71">
        <v>1</v>
      </c>
      <c r="I80" s="71">
        <v>26</v>
      </c>
      <c r="J80" s="71">
        <v>6.6</v>
      </c>
      <c r="K80" s="6">
        <f t="shared" si="3"/>
        <v>9</v>
      </c>
      <c r="L80" s="6">
        <f t="shared" si="4"/>
        <v>9.36</v>
      </c>
      <c r="M80" s="10">
        <v>124</v>
      </c>
      <c r="N80" s="3" t="str">
        <f t="shared" si="5"/>
        <v>ESE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2.5</v>
      </c>
      <c r="U80" s="15">
        <v>2.6</v>
      </c>
    </row>
    <row r="81" spans="1:21" x14ac:dyDescent="0.25">
      <c r="A81" s="1">
        <v>45312</v>
      </c>
      <c r="B81" s="2">
        <v>0.27430555555555552</v>
      </c>
      <c r="C81" s="7">
        <v>1019</v>
      </c>
      <c r="D81" s="7">
        <v>1023</v>
      </c>
      <c r="E81" s="71">
        <v>8.1</v>
      </c>
      <c r="F81" s="9">
        <v>60</v>
      </c>
      <c r="G81" s="71">
        <v>5.7</v>
      </c>
      <c r="H81" s="71">
        <v>0.7</v>
      </c>
      <c r="I81" s="71">
        <v>26</v>
      </c>
      <c r="J81" s="71">
        <v>5.7</v>
      </c>
      <c r="K81" s="6">
        <f t="shared" si="3"/>
        <v>13.32</v>
      </c>
      <c r="L81" s="6">
        <f t="shared" si="4"/>
        <v>16.559999999999999</v>
      </c>
      <c r="M81" s="10">
        <v>112</v>
      </c>
      <c r="N81" s="3" t="str">
        <f t="shared" si="5"/>
        <v>ESE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3.7</v>
      </c>
      <c r="U81" s="15">
        <v>4.5999999999999996</v>
      </c>
    </row>
    <row r="82" spans="1:21" x14ac:dyDescent="0.25">
      <c r="A82" s="1">
        <v>45312</v>
      </c>
      <c r="B82" s="2">
        <v>0.27777777777777779</v>
      </c>
      <c r="C82" s="7">
        <v>1019</v>
      </c>
      <c r="D82" s="7">
        <v>1023</v>
      </c>
      <c r="E82" s="71">
        <v>8.1999999999999993</v>
      </c>
      <c r="F82" s="9">
        <v>58</v>
      </c>
      <c r="G82" s="71">
        <v>6.6</v>
      </c>
      <c r="H82" s="71">
        <v>0.3</v>
      </c>
      <c r="I82" s="71">
        <v>26</v>
      </c>
      <c r="J82" s="71">
        <v>6.6</v>
      </c>
      <c r="K82" s="6">
        <f t="shared" si="3"/>
        <v>9</v>
      </c>
      <c r="L82" s="6">
        <f t="shared" si="4"/>
        <v>9.36</v>
      </c>
      <c r="M82" s="10">
        <v>13</v>
      </c>
      <c r="N82" s="3" t="str">
        <f t="shared" si="5"/>
        <v>N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2.5</v>
      </c>
      <c r="U82" s="15">
        <v>2.6</v>
      </c>
    </row>
    <row r="83" spans="1:21" x14ac:dyDescent="0.25">
      <c r="A83" s="1">
        <v>45312</v>
      </c>
      <c r="B83" s="2">
        <v>0.28125</v>
      </c>
      <c r="C83" s="7">
        <v>1019</v>
      </c>
      <c r="D83" s="7">
        <v>1023</v>
      </c>
      <c r="E83" s="71">
        <v>8.1</v>
      </c>
      <c r="F83" s="9">
        <v>59</v>
      </c>
      <c r="G83" s="71">
        <v>5.7</v>
      </c>
      <c r="H83" s="71">
        <v>0.5</v>
      </c>
      <c r="I83" s="71">
        <v>26</v>
      </c>
      <c r="J83" s="71">
        <v>5.7</v>
      </c>
      <c r="K83" s="6">
        <f t="shared" si="3"/>
        <v>13.32</v>
      </c>
      <c r="L83" s="6">
        <f t="shared" si="4"/>
        <v>17.28</v>
      </c>
      <c r="M83" s="10">
        <v>66</v>
      </c>
      <c r="N83" s="3" t="str">
        <f t="shared" si="5"/>
        <v>ENE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3.7</v>
      </c>
      <c r="U83" s="15">
        <v>4.8</v>
      </c>
    </row>
    <row r="84" spans="1:21" x14ac:dyDescent="0.25">
      <c r="A84" s="1">
        <v>45312</v>
      </c>
      <c r="B84" s="2">
        <v>0.28472222222222221</v>
      </c>
      <c r="C84" s="7">
        <v>1019</v>
      </c>
      <c r="D84" s="7">
        <v>1023</v>
      </c>
      <c r="E84" s="71">
        <v>8.1999999999999993</v>
      </c>
      <c r="F84" s="9">
        <v>60</v>
      </c>
      <c r="G84" s="71">
        <v>5.7</v>
      </c>
      <c r="H84" s="71">
        <v>0.8</v>
      </c>
      <c r="I84" s="71">
        <v>26</v>
      </c>
      <c r="J84" s="71">
        <v>5.7</v>
      </c>
      <c r="K84" s="6">
        <f t="shared" si="3"/>
        <v>14.759999999999998</v>
      </c>
      <c r="L84" s="6">
        <f t="shared" si="4"/>
        <v>20.52</v>
      </c>
      <c r="M84" s="10">
        <v>56</v>
      </c>
      <c r="N84" s="3" t="str">
        <f t="shared" si="5"/>
        <v>NE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4.0999999999999996</v>
      </c>
      <c r="U84" s="15">
        <v>5.7</v>
      </c>
    </row>
    <row r="85" spans="1:21" x14ac:dyDescent="0.25">
      <c r="A85" s="1">
        <v>45312</v>
      </c>
      <c r="B85" s="2">
        <v>0.28819444444444448</v>
      </c>
      <c r="C85" s="7">
        <v>1019</v>
      </c>
      <c r="D85" s="7">
        <v>1023</v>
      </c>
      <c r="E85" s="71">
        <v>8</v>
      </c>
      <c r="F85" s="9">
        <v>62</v>
      </c>
      <c r="G85" s="71">
        <v>6.3</v>
      </c>
      <c r="H85" s="71">
        <v>1.1000000000000001</v>
      </c>
      <c r="I85" s="71">
        <v>26</v>
      </c>
      <c r="J85" s="71">
        <v>6.3</v>
      </c>
      <c r="K85" s="6">
        <f t="shared" si="3"/>
        <v>9.7200000000000006</v>
      </c>
      <c r="L85" s="6">
        <f t="shared" si="4"/>
        <v>10.8</v>
      </c>
      <c r="M85" s="10">
        <v>102</v>
      </c>
      <c r="N85" s="3" t="str">
        <f t="shared" si="5"/>
        <v>E</v>
      </c>
      <c r="O85" s="11">
        <v>0</v>
      </c>
      <c r="P85" s="12">
        <v>0</v>
      </c>
      <c r="Q85" s="3">
        <v>0</v>
      </c>
      <c r="R85" s="13">
        <v>0.113</v>
      </c>
      <c r="S85" s="14">
        <v>8.9270000000000007E-4</v>
      </c>
      <c r="T85" s="15">
        <v>2.7</v>
      </c>
      <c r="U85" s="15">
        <v>3</v>
      </c>
    </row>
    <row r="86" spans="1:21" x14ac:dyDescent="0.25">
      <c r="A86" s="1">
        <v>45312</v>
      </c>
      <c r="B86" s="2">
        <v>0.29166666666666669</v>
      </c>
      <c r="C86" s="7">
        <v>1019</v>
      </c>
      <c r="D86" s="7">
        <v>1023</v>
      </c>
      <c r="E86" s="71">
        <v>8</v>
      </c>
      <c r="F86" s="9">
        <v>62</v>
      </c>
      <c r="G86" s="71">
        <v>5.8</v>
      </c>
      <c r="H86" s="71">
        <v>1.1000000000000001</v>
      </c>
      <c r="I86" s="71">
        <v>26</v>
      </c>
      <c r="J86" s="71">
        <v>5.8</v>
      </c>
      <c r="K86" s="6">
        <f t="shared" si="3"/>
        <v>12.96</v>
      </c>
      <c r="L86" s="6">
        <f t="shared" si="4"/>
        <v>14.4</v>
      </c>
      <c r="M86" s="10">
        <v>330</v>
      </c>
      <c r="N86" s="3" t="str">
        <f t="shared" si="5"/>
        <v>NNW</v>
      </c>
      <c r="O86" s="11">
        <v>0</v>
      </c>
      <c r="P86" s="12">
        <v>0</v>
      </c>
      <c r="Q86" s="3">
        <v>0</v>
      </c>
      <c r="R86" s="13">
        <v>0.22800000000000001</v>
      </c>
      <c r="S86" s="14">
        <v>1.8012000000000002E-3</v>
      </c>
      <c r="T86" s="15">
        <v>3.6</v>
      </c>
      <c r="U86" s="15">
        <v>4</v>
      </c>
    </row>
    <row r="87" spans="1:21" x14ac:dyDescent="0.25">
      <c r="A87" s="1">
        <v>45312</v>
      </c>
      <c r="B87" s="2">
        <v>0.2951388888888889</v>
      </c>
      <c r="C87" s="7">
        <v>1019</v>
      </c>
      <c r="D87" s="7">
        <v>1023</v>
      </c>
      <c r="E87" s="71">
        <v>8.1</v>
      </c>
      <c r="F87" s="9">
        <v>63</v>
      </c>
      <c r="G87" s="71">
        <v>7.5</v>
      </c>
      <c r="H87" s="71">
        <v>1.4</v>
      </c>
      <c r="I87" s="71">
        <v>26</v>
      </c>
      <c r="J87" s="71">
        <v>7.5</v>
      </c>
      <c r="K87" s="6">
        <f t="shared" si="3"/>
        <v>5.76</v>
      </c>
      <c r="L87" s="6">
        <f t="shared" si="4"/>
        <v>5.76</v>
      </c>
      <c r="M87" s="10">
        <v>170</v>
      </c>
      <c r="N87" s="3" t="str">
        <f t="shared" si="5"/>
        <v>S</v>
      </c>
      <c r="O87" s="11">
        <v>0</v>
      </c>
      <c r="P87" s="12">
        <v>0</v>
      </c>
      <c r="Q87" s="3">
        <v>0</v>
      </c>
      <c r="R87" s="13">
        <v>0.34300000000000003</v>
      </c>
      <c r="S87" s="14">
        <v>2.7097000000000006E-3</v>
      </c>
      <c r="T87" s="15">
        <v>1.6</v>
      </c>
      <c r="U87" s="15">
        <v>1.6</v>
      </c>
    </row>
    <row r="88" spans="1:21" x14ac:dyDescent="0.25">
      <c r="A88" s="1">
        <v>45312</v>
      </c>
      <c r="B88" s="2">
        <v>0.2986111111111111</v>
      </c>
      <c r="C88" s="7">
        <v>1019</v>
      </c>
      <c r="D88" s="7">
        <v>1023</v>
      </c>
      <c r="E88" s="71">
        <v>8.1999999999999993</v>
      </c>
      <c r="F88" s="9">
        <v>61</v>
      </c>
      <c r="G88" s="71">
        <v>5.9</v>
      </c>
      <c r="H88" s="71">
        <v>1</v>
      </c>
      <c r="I88" s="71">
        <v>26</v>
      </c>
      <c r="J88" s="71">
        <v>5.9</v>
      </c>
      <c r="K88" s="6">
        <f t="shared" si="3"/>
        <v>13.32</v>
      </c>
      <c r="L88" s="6">
        <f t="shared" si="4"/>
        <v>16.2</v>
      </c>
      <c r="M88" s="10">
        <v>210</v>
      </c>
      <c r="N88" s="3" t="str">
        <f t="shared" si="5"/>
        <v>SSW</v>
      </c>
      <c r="O88" s="11">
        <v>0</v>
      </c>
      <c r="P88" s="12">
        <v>0</v>
      </c>
      <c r="Q88" s="3">
        <v>0</v>
      </c>
      <c r="R88" s="13">
        <v>0.51700000000000002</v>
      </c>
      <c r="S88" s="14">
        <v>4.0843000000000008E-3</v>
      </c>
      <c r="T88" s="15">
        <v>3.7</v>
      </c>
      <c r="U88" s="15">
        <v>4.5</v>
      </c>
    </row>
    <row r="89" spans="1:21" x14ac:dyDescent="0.25">
      <c r="A89" s="1">
        <v>45312</v>
      </c>
      <c r="B89" s="2">
        <v>0.30208333333333331</v>
      </c>
      <c r="C89" s="7">
        <v>1019</v>
      </c>
      <c r="D89" s="7">
        <v>1023</v>
      </c>
      <c r="E89" s="71">
        <v>8.1</v>
      </c>
      <c r="F89" s="9">
        <v>63</v>
      </c>
      <c r="G89" s="71">
        <v>5.9</v>
      </c>
      <c r="H89" s="71">
        <v>1.4</v>
      </c>
      <c r="I89" s="71">
        <v>26</v>
      </c>
      <c r="J89" s="71">
        <v>5.9</v>
      </c>
      <c r="K89" s="6">
        <f t="shared" si="3"/>
        <v>12.6</v>
      </c>
      <c r="L89" s="6">
        <f t="shared" si="4"/>
        <v>13.32</v>
      </c>
      <c r="M89" s="10">
        <v>74</v>
      </c>
      <c r="N89" s="3" t="str">
        <f t="shared" si="5"/>
        <v>ENE</v>
      </c>
      <c r="O89" s="11">
        <v>0</v>
      </c>
      <c r="P89" s="12">
        <v>0</v>
      </c>
      <c r="Q89" s="3">
        <v>0</v>
      </c>
      <c r="R89" s="13">
        <v>0.73</v>
      </c>
      <c r="S89" s="14">
        <v>5.7670000000000004E-3</v>
      </c>
      <c r="T89" s="15">
        <v>3.5</v>
      </c>
      <c r="U89" s="15">
        <v>3.7</v>
      </c>
    </row>
    <row r="90" spans="1:21" x14ac:dyDescent="0.25">
      <c r="A90" s="1">
        <v>45312</v>
      </c>
      <c r="B90" s="2">
        <v>0.30555555555555552</v>
      </c>
      <c r="C90" s="7">
        <v>1019</v>
      </c>
      <c r="D90" s="7">
        <v>1023</v>
      </c>
      <c r="E90" s="71">
        <v>8.1</v>
      </c>
      <c r="F90" s="9">
        <v>59</v>
      </c>
      <c r="G90" s="71">
        <v>5.3</v>
      </c>
      <c r="H90" s="71">
        <v>0.5</v>
      </c>
      <c r="I90" s="71">
        <v>26</v>
      </c>
      <c r="J90" s="71">
        <v>5.3</v>
      </c>
      <c r="K90" s="6">
        <f t="shared" si="3"/>
        <v>16.559999999999999</v>
      </c>
      <c r="L90" s="6">
        <f t="shared" si="4"/>
        <v>19.8</v>
      </c>
      <c r="M90" s="10">
        <v>348</v>
      </c>
      <c r="N90" s="3" t="str">
        <f t="shared" si="5"/>
        <v>NNW</v>
      </c>
      <c r="O90" s="11">
        <v>0</v>
      </c>
      <c r="P90" s="12">
        <v>0</v>
      </c>
      <c r="Q90" s="3">
        <v>0</v>
      </c>
      <c r="R90" s="13">
        <v>1016</v>
      </c>
      <c r="S90" s="14">
        <v>8.0264000000000006</v>
      </c>
      <c r="T90" s="15">
        <v>4.5999999999999996</v>
      </c>
      <c r="U90" s="15">
        <v>5.5</v>
      </c>
    </row>
    <row r="91" spans="1:21" x14ac:dyDescent="0.25">
      <c r="A91" s="1">
        <v>45312</v>
      </c>
      <c r="B91" s="2">
        <v>0.30902777777777779</v>
      </c>
      <c r="C91" s="7">
        <v>1019</v>
      </c>
      <c r="D91" s="7">
        <v>1023</v>
      </c>
      <c r="E91" s="71">
        <v>8.1999999999999993</v>
      </c>
      <c r="F91" s="9">
        <v>61</v>
      </c>
      <c r="G91" s="71">
        <v>5.2</v>
      </c>
      <c r="H91" s="71">
        <v>1</v>
      </c>
      <c r="I91" s="71">
        <v>26</v>
      </c>
      <c r="J91" s="71">
        <v>5.2</v>
      </c>
      <c r="K91" s="6">
        <f t="shared" si="3"/>
        <v>18.72</v>
      </c>
      <c r="L91" s="6">
        <f t="shared" si="4"/>
        <v>21.6</v>
      </c>
      <c r="M91" s="10">
        <v>357</v>
      </c>
      <c r="N91" s="3" t="str">
        <f t="shared" si="5"/>
        <v>N</v>
      </c>
      <c r="O91" s="11">
        <v>0</v>
      </c>
      <c r="P91" s="12">
        <v>0</v>
      </c>
      <c r="Q91" s="3">
        <v>0</v>
      </c>
      <c r="R91" s="13">
        <v>1488</v>
      </c>
      <c r="S91" s="14">
        <v>11.7552</v>
      </c>
      <c r="T91" s="15">
        <v>5.2</v>
      </c>
      <c r="U91" s="15">
        <v>6</v>
      </c>
    </row>
    <row r="92" spans="1:21" x14ac:dyDescent="0.25">
      <c r="A92" s="1">
        <v>45312</v>
      </c>
      <c r="B92" s="2">
        <v>0.3125</v>
      </c>
      <c r="C92" s="7">
        <v>1019</v>
      </c>
      <c r="D92" s="7">
        <v>1023</v>
      </c>
      <c r="E92" s="71">
        <v>8.1999999999999993</v>
      </c>
      <c r="F92" s="9">
        <v>61</v>
      </c>
      <c r="G92" s="71">
        <v>6.2</v>
      </c>
      <c r="H92" s="71">
        <v>1</v>
      </c>
      <c r="I92" s="71">
        <v>26</v>
      </c>
      <c r="J92" s="71">
        <v>6.2</v>
      </c>
      <c r="K92" s="6">
        <f t="shared" si="3"/>
        <v>11.16</v>
      </c>
      <c r="L92" s="6">
        <f t="shared" si="4"/>
        <v>11.52</v>
      </c>
      <c r="M92" s="10">
        <v>48</v>
      </c>
      <c r="N92" s="3" t="str">
        <f t="shared" si="5"/>
        <v>NE</v>
      </c>
      <c r="O92" s="11">
        <v>0</v>
      </c>
      <c r="P92" s="12">
        <v>0</v>
      </c>
      <c r="Q92" s="3">
        <v>0</v>
      </c>
      <c r="R92" s="13">
        <v>2112</v>
      </c>
      <c r="S92" s="14">
        <v>16.684800000000003</v>
      </c>
      <c r="T92" s="15">
        <v>3.1</v>
      </c>
      <c r="U92" s="15">
        <v>3.2</v>
      </c>
    </row>
    <row r="93" spans="1:21" x14ac:dyDescent="0.25">
      <c r="A93" s="1">
        <v>45312</v>
      </c>
      <c r="B93" s="2">
        <v>0.31597222222222221</v>
      </c>
      <c r="C93" s="7">
        <v>1019</v>
      </c>
      <c r="D93" s="7">
        <v>1023</v>
      </c>
      <c r="E93" s="71">
        <v>8.3000000000000007</v>
      </c>
      <c r="F93" s="9">
        <v>59</v>
      </c>
      <c r="G93" s="71">
        <v>6</v>
      </c>
      <c r="H93" s="71">
        <v>0.7</v>
      </c>
      <c r="I93" s="71">
        <v>26</v>
      </c>
      <c r="J93" s="71">
        <v>6</v>
      </c>
      <c r="K93" s="6">
        <f t="shared" si="3"/>
        <v>13.68</v>
      </c>
      <c r="L93" s="6">
        <f t="shared" si="4"/>
        <v>18</v>
      </c>
      <c r="M93" s="10">
        <v>354</v>
      </c>
      <c r="N93" s="3" t="str">
        <f t="shared" si="5"/>
        <v>N</v>
      </c>
      <c r="O93" s="11">
        <v>0</v>
      </c>
      <c r="P93" s="12">
        <v>0</v>
      </c>
      <c r="Q93" s="3">
        <v>0</v>
      </c>
      <c r="R93" s="13">
        <v>2695</v>
      </c>
      <c r="S93" s="14">
        <v>21.290500000000002</v>
      </c>
      <c r="T93" s="15">
        <v>3.8</v>
      </c>
      <c r="U93" s="15">
        <v>5</v>
      </c>
    </row>
    <row r="94" spans="1:21" x14ac:dyDescent="0.25">
      <c r="A94" s="1">
        <v>45312</v>
      </c>
      <c r="B94" s="2">
        <v>0.31944444444444448</v>
      </c>
      <c r="C94" s="7">
        <v>1019</v>
      </c>
      <c r="D94" s="7">
        <v>1023</v>
      </c>
      <c r="E94" s="71">
        <v>8.4</v>
      </c>
      <c r="F94" s="9">
        <v>59</v>
      </c>
      <c r="G94" s="71">
        <v>6.4</v>
      </c>
      <c r="H94" s="71">
        <v>0.8</v>
      </c>
      <c r="I94" s="71">
        <v>26</v>
      </c>
      <c r="J94" s="71">
        <v>6.4</v>
      </c>
      <c r="K94" s="6">
        <f t="shared" si="3"/>
        <v>11.88</v>
      </c>
      <c r="L94" s="6">
        <f t="shared" si="4"/>
        <v>14.4</v>
      </c>
      <c r="M94" s="10">
        <v>48</v>
      </c>
      <c r="N94" s="3" t="str">
        <f t="shared" si="5"/>
        <v>NE</v>
      </c>
      <c r="O94" s="11">
        <v>0</v>
      </c>
      <c r="P94" s="12">
        <v>0</v>
      </c>
      <c r="Q94" s="3">
        <v>0</v>
      </c>
      <c r="R94" s="13">
        <v>3136</v>
      </c>
      <c r="S94" s="14">
        <v>24.774400000000004</v>
      </c>
      <c r="T94" s="15">
        <v>3.3</v>
      </c>
      <c r="U94" s="15">
        <v>4</v>
      </c>
    </row>
    <row r="95" spans="1:21" x14ac:dyDescent="0.25">
      <c r="A95" s="1">
        <v>45312</v>
      </c>
      <c r="B95" s="2">
        <v>0.32291666666666669</v>
      </c>
      <c r="C95" s="7">
        <v>1019</v>
      </c>
      <c r="D95" s="7">
        <v>1023</v>
      </c>
      <c r="E95" s="71">
        <v>8.5</v>
      </c>
      <c r="F95" s="9">
        <v>59</v>
      </c>
      <c r="G95" s="71">
        <v>7.4</v>
      </c>
      <c r="H95" s="71">
        <v>0.9</v>
      </c>
      <c r="I95" s="71">
        <v>26</v>
      </c>
      <c r="J95" s="71">
        <v>7.4</v>
      </c>
      <c r="K95" s="6">
        <f t="shared" si="3"/>
        <v>7.9200000000000008</v>
      </c>
      <c r="L95" s="6">
        <f t="shared" si="4"/>
        <v>8.2799999999999994</v>
      </c>
      <c r="M95" s="10">
        <v>78</v>
      </c>
      <c r="N95" s="3" t="str">
        <f t="shared" si="5"/>
        <v>ENE</v>
      </c>
      <c r="O95" s="11">
        <v>0</v>
      </c>
      <c r="P95" s="12">
        <v>0</v>
      </c>
      <c r="Q95" s="3">
        <v>0</v>
      </c>
      <c r="R95" s="13">
        <v>3547</v>
      </c>
      <c r="S95" s="14">
        <v>28.021300000000004</v>
      </c>
      <c r="T95" s="15">
        <v>2.2000000000000002</v>
      </c>
      <c r="U95" s="15">
        <v>2.2999999999999998</v>
      </c>
    </row>
    <row r="96" spans="1:21" x14ac:dyDescent="0.25">
      <c r="A96" s="1">
        <v>45312</v>
      </c>
      <c r="B96" s="2">
        <v>0.3263888888888889</v>
      </c>
      <c r="C96" s="7">
        <v>1019</v>
      </c>
      <c r="D96" s="7">
        <v>1023</v>
      </c>
      <c r="E96" s="71">
        <v>8.5</v>
      </c>
      <c r="F96" s="9">
        <v>60</v>
      </c>
      <c r="G96" s="71">
        <v>5.5</v>
      </c>
      <c r="H96" s="71">
        <v>1.1000000000000001</v>
      </c>
      <c r="I96" s="71">
        <v>26</v>
      </c>
      <c r="J96" s="71">
        <v>5.5</v>
      </c>
      <c r="K96" s="6">
        <f t="shared" si="3"/>
        <v>18.36</v>
      </c>
      <c r="L96" s="6">
        <f t="shared" si="4"/>
        <v>23.76</v>
      </c>
      <c r="M96" s="10">
        <v>48</v>
      </c>
      <c r="N96" s="3" t="str">
        <f t="shared" si="5"/>
        <v>NE</v>
      </c>
      <c r="O96" s="11">
        <v>0</v>
      </c>
      <c r="P96" s="12">
        <v>0</v>
      </c>
      <c r="Q96" s="3">
        <v>0</v>
      </c>
      <c r="R96" s="13">
        <v>4089</v>
      </c>
      <c r="S96" s="14">
        <v>32.303100000000001</v>
      </c>
      <c r="T96" s="15">
        <v>5.0999999999999996</v>
      </c>
      <c r="U96" s="15">
        <v>6.6</v>
      </c>
    </row>
    <row r="97" spans="1:21" x14ac:dyDescent="0.25">
      <c r="A97" s="1">
        <v>45312</v>
      </c>
      <c r="B97" s="2">
        <v>0.3298611111111111</v>
      </c>
      <c r="C97" s="7">
        <v>1019</v>
      </c>
      <c r="D97" s="7">
        <v>1023</v>
      </c>
      <c r="E97" s="71">
        <v>8.5</v>
      </c>
      <c r="F97" s="9">
        <v>59</v>
      </c>
      <c r="G97" s="71">
        <v>6.2</v>
      </c>
      <c r="H97" s="71">
        <v>0.9</v>
      </c>
      <c r="I97" s="71">
        <v>26</v>
      </c>
      <c r="J97" s="71">
        <v>6.2</v>
      </c>
      <c r="K97" s="6">
        <f t="shared" si="3"/>
        <v>13.32</v>
      </c>
      <c r="L97" s="6">
        <f t="shared" si="4"/>
        <v>14.4</v>
      </c>
      <c r="M97" s="10">
        <v>141</v>
      </c>
      <c r="N97" s="3" t="str">
        <f t="shared" si="5"/>
        <v>SE</v>
      </c>
      <c r="O97" s="11">
        <v>0</v>
      </c>
      <c r="P97" s="12">
        <v>0</v>
      </c>
      <c r="Q97" s="3">
        <v>0</v>
      </c>
      <c r="R97" s="13">
        <v>4548</v>
      </c>
      <c r="S97" s="14">
        <v>35.929200000000002</v>
      </c>
      <c r="T97" s="15">
        <v>3.7</v>
      </c>
      <c r="U97" s="15">
        <v>4</v>
      </c>
    </row>
    <row r="98" spans="1:21" x14ac:dyDescent="0.25">
      <c r="A98" s="1">
        <v>45312</v>
      </c>
      <c r="B98" s="2">
        <v>0.33333333333333331</v>
      </c>
      <c r="C98" s="7">
        <v>1020</v>
      </c>
      <c r="D98" s="7">
        <v>1024</v>
      </c>
      <c r="E98" s="71">
        <v>8.6</v>
      </c>
      <c r="F98" s="9">
        <v>57</v>
      </c>
      <c r="G98" s="71">
        <v>6.7</v>
      </c>
      <c r="H98" s="71">
        <v>0.5</v>
      </c>
      <c r="I98" s="71">
        <v>26</v>
      </c>
      <c r="J98" s="71">
        <v>6.7</v>
      </c>
      <c r="K98" s="6">
        <f t="shared" si="3"/>
        <v>11.16</v>
      </c>
      <c r="L98" s="6">
        <f t="shared" si="4"/>
        <v>11.88</v>
      </c>
      <c r="M98" s="10">
        <v>144</v>
      </c>
      <c r="N98" s="3" t="str">
        <f t="shared" si="5"/>
        <v>SE</v>
      </c>
      <c r="O98" s="11">
        <v>0</v>
      </c>
      <c r="P98" s="12">
        <v>0</v>
      </c>
      <c r="Q98" s="3">
        <v>0</v>
      </c>
      <c r="R98" s="13">
        <v>4932</v>
      </c>
      <c r="S98" s="14">
        <v>38.962800000000001</v>
      </c>
      <c r="T98" s="15">
        <v>3.1</v>
      </c>
      <c r="U98" s="15">
        <v>3.3</v>
      </c>
    </row>
    <row r="99" spans="1:21" x14ac:dyDescent="0.25">
      <c r="A99" s="1">
        <v>45312</v>
      </c>
      <c r="B99" s="2">
        <v>0.33680555555555558</v>
      </c>
      <c r="C99" s="7">
        <v>1020</v>
      </c>
      <c r="D99" s="7">
        <v>1024</v>
      </c>
      <c r="E99" s="71">
        <v>8.6</v>
      </c>
      <c r="F99" s="9">
        <v>59</v>
      </c>
      <c r="G99" s="71">
        <v>6.7</v>
      </c>
      <c r="H99" s="71">
        <v>1</v>
      </c>
      <c r="I99" s="71">
        <v>26</v>
      </c>
      <c r="J99" s="71">
        <v>6.7</v>
      </c>
      <c r="K99" s="6">
        <f t="shared" si="3"/>
        <v>11.88</v>
      </c>
      <c r="L99" s="6">
        <f t="shared" si="4"/>
        <v>12.96</v>
      </c>
      <c r="M99" s="10">
        <v>106</v>
      </c>
      <c r="N99" s="3" t="str">
        <f t="shared" si="5"/>
        <v>E</v>
      </c>
      <c r="O99" s="11">
        <v>0</v>
      </c>
      <c r="P99" s="12">
        <v>0</v>
      </c>
      <c r="Q99" s="3">
        <v>0</v>
      </c>
      <c r="R99" s="13">
        <v>5355</v>
      </c>
      <c r="S99" s="14">
        <v>42.304500000000004</v>
      </c>
      <c r="T99" s="15">
        <v>3.3</v>
      </c>
      <c r="U99" s="15">
        <v>3.6</v>
      </c>
    </row>
    <row r="100" spans="1:21" x14ac:dyDescent="0.25">
      <c r="A100" s="1">
        <v>45312</v>
      </c>
      <c r="B100" s="2">
        <v>0.34027777777777773</v>
      </c>
      <c r="C100" s="7">
        <v>1020</v>
      </c>
      <c r="D100" s="7">
        <v>1024</v>
      </c>
      <c r="E100" s="71">
        <v>8.6999999999999993</v>
      </c>
      <c r="F100" s="9">
        <v>59</v>
      </c>
      <c r="G100" s="71">
        <v>6.8</v>
      </c>
      <c r="H100" s="71">
        <v>1.1000000000000001</v>
      </c>
      <c r="I100" s="71">
        <v>26</v>
      </c>
      <c r="J100" s="71">
        <v>6.8</v>
      </c>
      <c r="K100" s="6">
        <f t="shared" si="3"/>
        <v>11.16</v>
      </c>
      <c r="L100" s="6">
        <f t="shared" si="4"/>
        <v>12.6</v>
      </c>
      <c r="M100" s="10">
        <v>328</v>
      </c>
      <c r="N100" s="3" t="str">
        <f t="shared" si="5"/>
        <v>NW</v>
      </c>
      <c r="O100" s="11">
        <v>0</v>
      </c>
      <c r="P100" s="12">
        <v>0</v>
      </c>
      <c r="Q100" s="3">
        <v>0</v>
      </c>
      <c r="R100" s="13">
        <v>5872</v>
      </c>
      <c r="S100" s="14">
        <v>46.388800000000003</v>
      </c>
      <c r="T100" s="15">
        <v>3.1</v>
      </c>
      <c r="U100" s="15">
        <v>3.5</v>
      </c>
    </row>
    <row r="101" spans="1:21" x14ac:dyDescent="0.25">
      <c r="A101" s="1">
        <v>45312</v>
      </c>
      <c r="B101" s="2">
        <v>0.34375</v>
      </c>
      <c r="C101" s="7">
        <v>1020</v>
      </c>
      <c r="D101" s="7">
        <v>1024</v>
      </c>
      <c r="E101" s="71">
        <v>8.6999999999999993</v>
      </c>
      <c r="F101" s="9">
        <v>57</v>
      </c>
      <c r="G101" s="71">
        <v>5.4</v>
      </c>
      <c r="H101" s="71">
        <v>0.6</v>
      </c>
      <c r="I101" s="71">
        <v>26</v>
      </c>
      <c r="J101" s="71">
        <v>5.4</v>
      </c>
      <c r="K101" s="6">
        <f t="shared" si="3"/>
        <v>22.32</v>
      </c>
      <c r="L101" s="6">
        <f t="shared" si="4"/>
        <v>23.400000000000002</v>
      </c>
      <c r="M101" s="10">
        <v>68</v>
      </c>
      <c r="N101" s="3" t="str">
        <f t="shared" si="5"/>
        <v>ENE</v>
      </c>
      <c r="O101" s="11">
        <v>0</v>
      </c>
      <c r="P101" s="12">
        <v>0</v>
      </c>
      <c r="Q101" s="3">
        <v>0</v>
      </c>
      <c r="R101" s="13">
        <v>6652</v>
      </c>
      <c r="S101" s="14">
        <v>52.550800000000002</v>
      </c>
      <c r="T101" s="15">
        <v>6.2</v>
      </c>
      <c r="U101" s="15">
        <v>6.5</v>
      </c>
    </row>
    <row r="102" spans="1:21" x14ac:dyDescent="0.25">
      <c r="A102" s="1">
        <v>45312</v>
      </c>
      <c r="B102" s="2">
        <v>0.34722222222222227</v>
      </c>
      <c r="C102" s="7">
        <v>1020</v>
      </c>
      <c r="D102" s="7">
        <v>1024</v>
      </c>
      <c r="E102" s="71">
        <v>8.6999999999999993</v>
      </c>
      <c r="F102" s="9">
        <v>60</v>
      </c>
      <c r="G102" s="71">
        <v>8.6999999999999993</v>
      </c>
      <c r="H102" s="71">
        <v>1.3</v>
      </c>
      <c r="I102" s="71">
        <v>26</v>
      </c>
      <c r="J102" s="71">
        <v>8.6999999999999993</v>
      </c>
      <c r="K102" s="6">
        <f t="shared" si="3"/>
        <v>4.68</v>
      </c>
      <c r="L102" s="6">
        <f t="shared" si="4"/>
        <v>4.68</v>
      </c>
      <c r="M102" s="10">
        <v>177</v>
      </c>
      <c r="N102" s="3" t="str">
        <f t="shared" si="5"/>
        <v>S</v>
      </c>
      <c r="O102" s="11">
        <v>0</v>
      </c>
      <c r="P102" s="12">
        <v>0</v>
      </c>
      <c r="Q102" s="3">
        <v>0</v>
      </c>
      <c r="R102" s="13">
        <v>6953</v>
      </c>
      <c r="S102" s="14">
        <v>54.928700000000006</v>
      </c>
      <c r="T102" s="15">
        <v>1.3</v>
      </c>
      <c r="U102" s="15">
        <v>1.3</v>
      </c>
    </row>
    <row r="103" spans="1:21" x14ac:dyDescent="0.25">
      <c r="A103" s="1">
        <v>45312</v>
      </c>
      <c r="B103" s="2">
        <v>0.35069444444444442</v>
      </c>
      <c r="C103" s="7">
        <v>1020</v>
      </c>
      <c r="D103" s="7">
        <v>1024</v>
      </c>
      <c r="E103" s="71">
        <v>8.6999999999999993</v>
      </c>
      <c r="F103" s="9">
        <v>60</v>
      </c>
      <c r="G103" s="71">
        <v>6.8</v>
      </c>
      <c r="H103" s="71">
        <v>1.3</v>
      </c>
      <c r="I103" s="71">
        <v>26</v>
      </c>
      <c r="J103" s="71">
        <v>6.8</v>
      </c>
      <c r="K103" s="6">
        <f t="shared" si="3"/>
        <v>11.88</v>
      </c>
      <c r="L103" s="6">
        <f t="shared" si="4"/>
        <v>13.32</v>
      </c>
      <c r="M103" s="10">
        <v>12</v>
      </c>
      <c r="N103" s="3" t="str">
        <f t="shared" si="5"/>
        <v>N</v>
      </c>
      <c r="O103" s="11">
        <v>0</v>
      </c>
      <c r="P103" s="12">
        <v>0</v>
      </c>
      <c r="Q103" s="3">
        <v>0</v>
      </c>
      <c r="R103" s="13">
        <v>7720</v>
      </c>
      <c r="S103" s="14">
        <v>60.988000000000007</v>
      </c>
      <c r="T103" s="15">
        <v>3.3</v>
      </c>
      <c r="U103" s="15">
        <v>3.7</v>
      </c>
    </row>
    <row r="104" spans="1:21" x14ac:dyDescent="0.25">
      <c r="A104" s="1">
        <v>45312</v>
      </c>
      <c r="B104" s="2">
        <v>0.35416666666666669</v>
      </c>
      <c r="C104" s="7">
        <v>1020</v>
      </c>
      <c r="D104" s="7">
        <v>1024</v>
      </c>
      <c r="E104" s="71">
        <v>8.8000000000000007</v>
      </c>
      <c r="F104" s="9">
        <v>61</v>
      </c>
      <c r="G104" s="71">
        <v>5.9</v>
      </c>
      <c r="H104" s="71">
        <v>1.6</v>
      </c>
      <c r="I104" s="71">
        <v>26</v>
      </c>
      <c r="J104" s="71">
        <v>5.9</v>
      </c>
      <c r="K104" s="6">
        <f t="shared" si="3"/>
        <v>18.72</v>
      </c>
      <c r="L104" s="6">
        <f t="shared" si="4"/>
        <v>22.68</v>
      </c>
      <c r="M104" s="10">
        <v>84</v>
      </c>
      <c r="N104" s="3" t="str">
        <f t="shared" si="5"/>
        <v>E</v>
      </c>
      <c r="O104" s="11">
        <v>0</v>
      </c>
      <c r="P104" s="12">
        <v>0</v>
      </c>
      <c r="Q104" s="3">
        <v>0.9</v>
      </c>
      <c r="R104" s="13">
        <v>8063</v>
      </c>
      <c r="S104" s="14">
        <v>63.697700000000005</v>
      </c>
      <c r="T104" s="15">
        <v>5.2</v>
      </c>
      <c r="U104" s="15">
        <v>6.3</v>
      </c>
    </row>
    <row r="105" spans="1:21" x14ac:dyDescent="0.25">
      <c r="A105" s="1">
        <v>45312</v>
      </c>
      <c r="B105" s="2">
        <v>0.3576388888888889</v>
      </c>
      <c r="C105" s="7">
        <v>1020</v>
      </c>
      <c r="D105" s="7">
        <v>1024</v>
      </c>
      <c r="E105" s="71">
        <v>9</v>
      </c>
      <c r="F105" s="9">
        <v>61</v>
      </c>
      <c r="G105" s="71">
        <v>7.3</v>
      </c>
      <c r="H105" s="71">
        <v>1.8</v>
      </c>
      <c r="I105" s="71">
        <v>26</v>
      </c>
      <c r="J105" s="71">
        <v>7.3</v>
      </c>
      <c r="K105" s="6">
        <f t="shared" si="3"/>
        <v>10.08</v>
      </c>
      <c r="L105" s="6">
        <f t="shared" si="4"/>
        <v>10.08</v>
      </c>
      <c r="M105" s="10">
        <v>6</v>
      </c>
      <c r="N105" s="3" t="str">
        <f t="shared" si="5"/>
        <v>N</v>
      </c>
      <c r="O105" s="11">
        <v>0</v>
      </c>
      <c r="P105" s="12">
        <v>0</v>
      </c>
      <c r="Q105" s="3">
        <v>0.8</v>
      </c>
      <c r="R105" s="13">
        <v>8652</v>
      </c>
      <c r="S105" s="14">
        <v>68.350800000000007</v>
      </c>
      <c r="T105" s="15">
        <v>2.8</v>
      </c>
      <c r="U105" s="15">
        <v>2.8</v>
      </c>
    </row>
    <row r="106" spans="1:21" x14ac:dyDescent="0.25">
      <c r="A106" s="1">
        <v>45312</v>
      </c>
      <c r="B106" s="2">
        <v>0.3611111111111111</v>
      </c>
      <c r="C106" s="7">
        <v>1020</v>
      </c>
      <c r="D106" s="7">
        <v>1024</v>
      </c>
      <c r="E106" s="71">
        <v>9</v>
      </c>
      <c r="F106" s="9">
        <v>61</v>
      </c>
      <c r="G106" s="71">
        <v>7.1</v>
      </c>
      <c r="H106" s="71">
        <v>1.8</v>
      </c>
      <c r="I106" s="71">
        <v>26</v>
      </c>
      <c r="J106" s="71">
        <v>7.1</v>
      </c>
      <c r="K106" s="6">
        <f t="shared" si="3"/>
        <v>11.52</v>
      </c>
      <c r="L106" s="6">
        <f t="shared" si="4"/>
        <v>12.6</v>
      </c>
      <c r="M106" s="10">
        <v>66</v>
      </c>
      <c r="N106" s="3" t="str">
        <f t="shared" si="5"/>
        <v>ENE</v>
      </c>
      <c r="O106" s="11">
        <v>0</v>
      </c>
      <c r="P106" s="12">
        <v>0</v>
      </c>
      <c r="Q106" s="3">
        <v>0.9</v>
      </c>
      <c r="R106" s="13">
        <v>9211</v>
      </c>
      <c r="S106" s="14">
        <v>72.766900000000007</v>
      </c>
      <c r="T106" s="15">
        <v>3.2</v>
      </c>
      <c r="U106" s="15">
        <v>3.5</v>
      </c>
    </row>
    <row r="107" spans="1:21" x14ac:dyDescent="0.25">
      <c r="A107" s="1">
        <v>45312</v>
      </c>
      <c r="B107" s="2">
        <v>0.36458333333333331</v>
      </c>
      <c r="C107" s="7">
        <v>1020</v>
      </c>
      <c r="D107" s="7">
        <v>1024</v>
      </c>
      <c r="E107" s="71">
        <v>9</v>
      </c>
      <c r="F107" s="9">
        <v>61</v>
      </c>
      <c r="G107" s="71">
        <v>7</v>
      </c>
      <c r="H107" s="71">
        <v>1.8</v>
      </c>
      <c r="I107" s="71">
        <v>26</v>
      </c>
      <c r="J107" s="71">
        <v>7</v>
      </c>
      <c r="K107" s="6">
        <f t="shared" si="3"/>
        <v>12.96</v>
      </c>
      <c r="L107" s="6">
        <f t="shared" si="4"/>
        <v>14.4</v>
      </c>
      <c r="M107" s="10">
        <v>120</v>
      </c>
      <c r="N107" s="3" t="str">
        <f t="shared" si="5"/>
        <v>ESE</v>
      </c>
      <c r="O107" s="11">
        <v>0</v>
      </c>
      <c r="P107" s="12">
        <v>0</v>
      </c>
      <c r="Q107" s="3">
        <v>0.8</v>
      </c>
      <c r="R107" s="13">
        <v>9826</v>
      </c>
      <c r="S107" s="14">
        <v>77.625400000000013</v>
      </c>
      <c r="T107" s="15">
        <v>3.6</v>
      </c>
      <c r="U107" s="15">
        <v>4</v>
      </c>
    </row>
    <row r="108" spans="1:21" x14ac:dyDescent="0.25">
      <c r="A108" s="1">
        <v>45312</v>
      </c>
      <c r="B108" s="2">
        <v>0.36805555555555558</v>
      </c>
      <c r="C108" s="7">
        <v>1020</v>
      </c>
      <c r="D108" s="7">
        <v>1024</v>
      </c>
      <c r="E108" s="71">
        <v>8.9</v>
      </c>
      <c r="F108" s="9">
        <v>60</v>
      </c>
      <c r="G108" s="71">
        <v>8.4</v>
      </c>
      <c r="H108" s="71">
        <v>1.5</v>
      </c>
      <c r="I108" s="71">
        <v>26</v>
      </c>
      <c r="J108" s="71">
        <v>8.4</v>
      </c>
      <c r="K108" s="6">
        <f t="shared" si="3"/>
        <v>5.4</v>
      </c>
      <c r="L108" s="6">
        <f t="shared" si="4"/>
        <v>5.4</v>
      </c>
      <c r="M108" s="10">
        <v>108</v>
      </c>
      <c r="N108" s="3" t="str">
        <f t="shared" si="5"/>
        <v>E</v>
      </c>
      <c r="O108" s="11">
        <v>0</v>
      </c>
      <c r="P108" s="12">
        <v>0</v>
      </c>
      <c r="Q108" s="3">
        <v>0.9</v>
      </c>
      <c r="R108" s="13">
        <v>10353</v>
      </c>
      <c r="S108" s="14">
        <v>81.788700000000006</v>
      </c>
      <c r="T108" s="15">
        <v>1.5</v>
      </c>
      <c r="U108" s="15">
        <v>1.5</v>
      </c>
    </row>
    <row r="109" spans="1:21" x14ac:dyDescent="0.25">
      <c r="A109" s="1">
        <v>45312</v>
      </c>
      <c r="B109" s="2">
        <v>0.37152777777777773</v>
      </c>
      <c r="C109" s="7">
        <v>1020</v>
      </c>
      <c r="D109" s="7">
        <v>1024</v>
      </c>
      <c r="E109" s="71">
        <v>9</v>
      </c>
      <c r="F109" s="9">
        <v>60</v>
      </c>
      <c r="G109" s="71">
        <v>7.5</v>
      </c>
      <c r="H109" s="71">
        <v>1.6</v>
      </c>
      <c r="I109" s="71">
        <v>26</v>
      </c>
      <c r="J109" s="71">
        <v>7.5</v>
      </c>
      <c r="K109" s="6">
        <f t="shared" si="3"/>
        <v>9</v>
      </c>
      <c r="L109" s="6">
        <f t="shared" si="4"/>
        <v>9.36</v>
      </c>
      <c r="M109" s="10">
        <v>147</v>
      </c>
      <c r="N109" s="3" t="str">
        <f t="shared" si="5"/>
        <v>SE</v>
      </c>
      <c r="O109" s="11">
        <v>0</v>
      </c>
      <c r="P109" s="12">
        <v>0</v>
      </c>
      <c r="Q109" s="3">
        <v>0.8</v>
      </c>
      <c r="R109" s="13">
        <v>11308</v>
      </c>
      <c r="S109" s="14">
        <v>89.333200000000005</v>
      </c>
      <c r="T109" s="15">
        <v>2.5</v>
      </c>
      <c r="U109" s="15">
        <v>2.6</v>
      </c>
    </row>
    <row r="110" spans="1:21" x14ac:dyDescent="0.25">
      <c r="A110" s="1">
        <v>45312</v>
      </c>
      <c r="B110" s="2">
        <v>0.375</v>
      </c>
      <c r="C110" s="7">
        <v>1020</v>
      </c>
      <c r="D110" s="7">
        <v>1024</v>
      </c>
      <c r="E110" s="71">
        <v>9.1</v>
      </c>
      <c r="F110" s="9">
        <v>61</v>
      </c>
      <c r="G110" s="71">
        <v>7.1</v>
      </c>
      <c r="H110" s="71">
        <v>1.9</v>
      </c>
      <c r="I110" s="71">
        <v>26</v>
      </c>
      <c r="J110" s="71">
        <v>7.1</v>
      </c>
      <c r="K110" s="6">
        <f t="shared" si="3"/>
        <v>12.96</v>
      </c>
      <c r="L110" s="6">
        <f t="shared" si="4"/>
        <v>14.4</v>
      </c>
      <c r="M110" s="10">
        <v>114</v>
      </c>
      <c r="N110" s="3" t="str">
        <f t="shared" si="5"/>
        <v>ESE</v>
      </c>
      <c r="O110" s="11">
        <v>0</v>
      </c>
      <c r="P110" s="12">
        <v>0</v>
      </c>
      <c r="Q110" s="3">
        <v>0.9</v>
      </c>
      <c r="R110" s="13">
        <v>12088</v>
      </c>
      <c r="S110" s="14">
        <v>95.495200000000011</v>
      </c>
      <c r="T110" s="15">
        <v>3.6</v>
      </c>
      <c r="U110" s="15">
        <v>4</v>
      </c>
    </row>
    <row r="111" spans="1:21" x14ac:dyDescent="0.25">
      <c r="A111" s="1">
        <v>45312</v>
      </c>
      <c r="B111" s="2">
        <v>0.37847222222222227</v>
      </c>
      <c r="C111" s="7">
        <v>1020</v>
      </c>
      <c r="D111" s="7">
        <v>1024</v>
      </c>
      <c r="E111" s="71">
        <v>9</v>
      </c>
      <c r="F111" s="9">
        <v>60</v>
      </c>
      <c r="G111" s="71">
        <v>6.5</v>
      </c>
      <c r="H111" s="71">
        <v>1.6</v>
      </c>
      <c r="I111" s="71">
        <v>26</v>
      </c>
      <c r="J111" s="71">
        <v>6.5</v>
      </c>
      <c r="K111" s="6">
        <f t="shared" si="3"/>
        <v>15.120000000000001</v>
      </c>
      <c r="L111" s="6">
        <f t="shared" si="4"/>
        <v>19.8</v>
      </c>
      <c r="M111" s="10">
        <v>54</v>
      </c>
      <c r="N111" s="3" t="str">
        <f t="shared" si="5"/>
        <v>NE</v>
      </c>
      <c r="O111" s="11">
        <v>0</v>
      </c>
      <c r="P111" s="12">
        <v>0</v>
      </c>
      <c r="Q111" s="3">
        <v>1</v>
      </c>
      <c r="R111" s="13">
        <v>13209</v>
      </c>
      <c r="S111" s="14">
        <v>104.35110000000002</v>
      </c>
      <c r="T111" s="15">
        <v>4.2</v>
      </c>
      <c r="U111" s="15">
        <v>5.5</v>
      </c>
    </row>
    <row r="112" spans="1:21" x14ac:dyDescent="0.25">
      <c r="A112" s="1">
        <v>45312</v>
      </c>
      <c r="B112" s="2">
        <v>0.38194444444444442</v>
      </c>
      <c r="C112" s="7">
        <v>1020</v>
      </c>
      <c r="D112" s="7">
        <v>1024</v>
      </c>
      <c r="E112" s="71">
        <v>9.1</v>
      </c>
      <c r="F112" s="9">
        <v>59</v>
      </c>
      <c r="G112" s="71">
        <v>7.6</v>
      </c>
      <c r="H112" s="71">
        <v>1.4</v>
      </c>
      <c r="I112" s="71">
        <v>26</v>
      </c>
      <c r="J112" s="71">
        <v>7.6</v>
      </c>
      <c r="K112" s="6">
        <f t="shared" si="3"/>
        <v>9.36</v>
      </c>
      <c r="L112" s="6">
        <f t="shared" si="4"/>
        <v>9.7200000000000006</v>
      </c>
      <c r="M112" s="10">
        <v>260</v>
      </c>
      <c r="N112" s="3" t="str">
        <f t="shared" si="5"/>
        <v>W</v>
      </c>
      <c r="O112" s="11">
        <v>0</v>
      </c>
      <c r="P112" s="12">
        <v>0</v>
      </c>
      <c r="Q112" s="3">
        <v>1</v>
      </c>
      <c r="R112" s="13">
        <v>14172</v>
      </c>
      <c r="S112" s="14">
        <v>111.95880000000001</v>
      </c>
      <c r="T112" s="15">
        <v>2.6</v>
      </c>
      <c r="U112" s="15">
        <v>2.7</v>
      </c>
    </row>
    <row r="113" spans="1:21" x14ac:dyDescent="0.25">
      <c r="A113" s="1">
        <v>45312</v>
      </c>
      <c r="B113" s="2">
        <v>0.38541666666666669</v>
      </c>
      <c r="C113" s="7">
        <v>1020</v>
      </c>
      <c r="D113" s="7">
        <v>1024</v>
      </c>
      <c r="E113" s="71">
        <v>9.1</v>
      </c>
      <c r="F113" s="9">
        <v>60</v>
      </c>
      <c r="G113" s="71">
        <v>8.4</v>
      </c>
      <c r="H113" s="71">
        <v>1.7</v>
      </c>
      <c r="I113" s="71">
        <v>26</v>
      </c>
      <c r="J113" s="71">
        <v>8.4</v>
      </c>
      <c r="K113" s="6">
        <f t="shared" si="3"/>
        <v>6.48</v>
      </c>
      <c r="L113" s="6">
        <f t="shared" si="4"/>
        <v>7.2</v>
      </c>
      <c r="M113" s="10">
        <v>36</v>
      </c>
      <c r="N113" s="3" t="str">
        <f t="shared" si="5"/>
        <v>NNE</v>
      </c>
      <c r="O113" s="11">
        <v>0</v>
      </c>
      <c r="P113" s="12">
        <v>0</v>
      </c>
      <c r="Q113" s="3">
        <v>1</v>
      </c>
      <c r="R113" s="13">
        <v>15784</v>
      </c>
      <c r="S113" s="14">
        <v>124.69360000000002</v>
      </c>
      <c r="T113" s="15">
        <v>1.8</v>
      </c>
      <c r="U113" s="15">
        <v>2</v>
      </c>
    </row>
    <row r="114" spans="1:21" x14ac:dyDescent="0.25">
      <c r="A114" s="1">
        <v>45312</v>
      </c>
      <c r="B114" s="2">
        <v>0.3888888888888889</v>
      </c>
      <c r="C114" s="7">
        <v>1021</v>
      </c>
      <c r="D114" s="7">
        <v>1025</v>
      </c>
      <c r="E114" s="71">
        <v>9.1999999999999993</v>
      </c>
      <c r="F114" s="9">
        <v>60</v>
      </c>
      <c r="G114" s="71">
        <v>7.4</v>
      </c>
      <c r="H114" s="71">
        <v>1.8</v>
      </c>
      <c r="I114" s="71">
        <v>26</v>
      </c>
      <c r="J114" s="71">
        <v>7.4</v>
      </c>
      <c r="K114" s="6">
        <f t="shared" si="3"/>
        <v>11.52</v>
      </c>
      <c r="L114" s="6">
        <f t="shared" si="4"/>
        <v>12.96</v>
      </c>
      <c r="M114" s="10">
        <v>0</v>
      </c>
      <c r="N114" s="3" t="str">
        <f t="shared" si="5"/>
        <v>N</v>
      </c>
      <c r="O114" s="11">
        <v>0</v>
      </c>
      <c r="P114" s="12">
        <v>0</v>
      </c>
      <c r="Q114" s="3">
        <v>1</v>
      </c>
      <c r="R114" s="13">
        <v>17537</v>
      </c>
      <c r="S114" s="14">
        <v>138.54230000000001</v>
      </c>
      <c r="T114" s="15">
        <v>3.2</v>
      </c>
      <c r="U114" s="15">
        <v>3.6</v>
      </c>
    </row>
    <row r="115" spans="1:21" x14ac:dyDescent="0.25">
      <c r="A115" s="1">
        <v>45312</v>
      </c>
      <c r="B115" s="2">
        <v>0.3923611111111111</v>
      </c>
      <c r="C115" s="7">
        <v>1021</v>
      </c>
      <c r="D115" s="7">
        <v>1025</v>
      </c>
      <c r="E115" s="71">
        <v>9</v>
      </c>
      <c r="F115" s="9">
        <v>60</v>
      </c>
      <c r="G115" s="71">
        <v>7</v>
      </c>
      <c r="H115" s="71">
        <v>1.6</v>
      </c>
      <c r="I115" s="71">
        <v>26</v>
      </c>
      <c r="J115" s="71">
        <v>7</v>
      </c>
      <c r="K115" s="6">
        <f t="shared" si="3"/>
        <v>12.6</v>
      </c>
      <c r="L115" s="6">
        <f t="shared" si="4"/>
        <v>14.4</v>
      </c>
      <c r="M115" s="10">
        <v>210</v>
      </c>
      <c r="N115" s="3" t="str">
        <f t="shared" si="5"/>
        <v>SSW</v>
      </c>
      <c r="O115" s="11">
        <v>0</v>
      </c>
      <c r="P115" s="12">
        <v>0</v>
      </c>
      <c r="Q115" s="3">
        <v>1</v>
      </c>
      <c r="R115" s="13">
        <v>17968</v>
      </c>
      <c r="S115" s="14">
        <v>141.94720000000001</v>
      </c>
      <c r="T115" s="15">
        <v>3.5</v>
      </c>
      <c r="U115" s="15">
        <v>4</v>
      </c>
    </row>
    <row r="116" spans="1:21" x14ac:dyDescent="0.25">
      <c r="A116" s="1">
        <v>45312</v>
      </c>
      <c r="B116" s="2">
        <v>0.39583333333333331</v>
      </c>
      <c r="C116" s="7">
        <v>1021</v>
      </c>
      <c r="D116" s="7">
        <v>1025</v>
      </c>
      <c r="E116" s="71">
        <v>9</v>
      </c>
      <c r="F116" s="9">
        <v>59</v>
      </c>
      <c r="G116" s="71">
        <v>7.3</v>
      </c>
      <c r="H116" s="71">
        <v>1.3</v>
      </c>
      <c r="I116" s="71">
        <v>26</v>
      </c>
      <c r="J116" s="71">
        <v>7.3</v>
      </c>
      <c r="K116" s="6">
        <f t="shared" si="3"/>
        <v>10.8</v>
      </c>
      <c r="L116" s="6">
        <f t="shared" si="4"/>
        <v>11.88</v>
      </c>
      <c r="M116" s="10">
        <v>72</v>
      </c>
      <c r="N116" s="3" t="str">
        <f t="shared" si="5"/>
        <v>ENE</v>
      </c>
      <c r="O116" s="11">
        <v>0</v>
      </c>
      <c r="P116" s="12">
        <v>0</v>
      </c>
      <c r="Q116" s="3">
        <v>1.1000000000000001</v>
      </c>
      <c r="R116" s="13">
        <v>19187</v>
      </c>
      <c r="S116" s="14">
        <v>151.57730000000001</v>
      </c>
      <c r="T116" s="15">
        <v>3</v>
      </c>
      <c r="U116" s="15">
        <v>3.3</v>
      </c>
    </row>
    <row r="117" spans="1:21" x14ac:dyDescent="0.25">
      <c r="A117" s="1">
        <v>45312</v>
      </c>
      <c r="B117" s="2">
        <v>0.39930555555555558</v>
      </c>
      <c r="C117" s="7">
        <v>1021</v>
      </c>
      <c r="D117" s="7">
        <v>1025</v>
      </c>
      <c r="E117" s="71">
        <v>9.1</v>
      </c>
      <c r="F117" s="9">
        <v>61</v>
      </c>
      <c r="G117" s="71">
        <v>6.8</v>
      </c>
      <c r="H117" s="71">
        <v>1.9</v>
      </c>
      <c r="I117" s="71">
        <v>26</v>
      </c>
      <c r="J117" s="71">
        <v>6.8</v>
      </c>
      <c r="K117" s="6">
        <f t="shared" si="3"/>
        <v>14.4</v>
      </c>
      <c r="L117" s="6">
        <f t="shared" si="4"/>
        <v>16.920000000000002</v>
      </c>
      <c r="M117" s="10">
        <v>354</v>
      </c>
      <c r="N117" s="3" t="str">
        <f t="shared" si="5"/>
        <v>N</v>
      </c>
      <c r="O117" s="11">
        <v>0</v>
      </c>
      <c r="P117" s="12">
        <v>0</v>
      </c>
      <c r="Q117" s="3">
        <v>1.2</v>
      </c>
      <c r="R117" s="13">
        <v>21955</v>
      </c>
      <c r="S117" s="14">
        <v>173.44450000000001</v>
      </c>
      <c r="T117" s="15">
        <v>4</v>
      </c>
      <c r="U117" s="15">
        <v>4.7</v>
      </c>
    </row>
    <row r="118" spans="1:21" x14ac:dyDescent="0.25">
      <c r="A118" s="1">
        <v>45312</v>
      </c>
      <c r="B118" s="2">
        <v>0.40277777777777773</v>
      </c>
      <c r="C118" s="7">
        <v>1021</v>
      </c>
      <c r="D118" s="7">
        <v>1025</v>
      </c>
      <c r="E118" s="71">
        <v>9.3000000000000007</v>
      </c>
      <c r="F118" s="9">
        <v>60</v>
      </c>
      <c r="G118" s="71">
        <v>6.9</v>
      </c>
      <c r="H118" s="71">
        <v>1.9</v>
      </c>
      <c r="I118" s="71">
        <v>26</v>
      </c>
      <c r="J118" s="71">
        <v>6.9</v>
      </c>
      <c r="K118" s="6">
        <f t="shared" si="3"/>
        <v>15.48</v>
      </c>
      <c r="L118" s="6">
        <f t="shared" si="4"/>
        <v>20.16</v>
      </c>
      <c r="M118" s="10">
        <v>192</v>
      </c>
      <c r="N118" s="3" t="str">
        <f t="shared" si="5"/>
        <v>S</v>
      </c>
      <c r="O118" s="11">
        <v>0</v>
      </c>
      <c r="P118" s="12">
        <v>0</v>
      </c>
      <c r="Q118" s="3">
        <v>1.2</v>
      </c>
      <c r="R118" s="13">
        <v>23053</v>
      </c>
      <c r="S118" s="14">
        <v>182.11870000000002</v>
      </c>
      <c r="T118" s="15">
        <v>4.3</v>
      </c>
      <c r="U118" s="15">
        <v>5.6</v>
      </c>
    </row>
    <row r="119" spans="1:21" x14ac:dyDescent="0.25">
      <c r="A119" s="1">
        <v>45312</v>
      </c>
      <c r="B119" s="2">
        <v>0.40625</v>
      </c>
      <c r="C119" s="7">
        <v>1021</v>
      </c>
      <c r="D119" s="7">
        <v>1025</v>
      </c>
      <c r="E119" s="71">
        <v>9.1999999999999993</v>
      </c>
      <c r="F119" s="9">
        <v>62</v>
      </c>
      <c r="G119" s="71">
        <v>7.4</v>
      </c>
      <c r="H119" s="71">
        <v>2.2000000000000002</v>
      </c>
      <c r="I119" s="71">
        <v>26</v>
      </c>
      <c r="J119" s="71">
        <v>7.4</v>
      </c>
      <c r="K119" s="6">
        <f t="shared" si="3"/>
        <v>11.52</v>
      </c>
      <c r="L119" s="6">
        <f t="shared" si="4"/>
        <v>12.6</v>
      </c>
      <c r="M119" s="10">
        <v>108</v>
      </c>
      <c r="N119" s="3" t="str">
        <f t="shared" si="5"/>
        <v>E</v>
      </c>
      <c r="O119" s="11">
        <v>0</v>
      </c>
      <c r="P119" s="12">
        <v>0</v>
      </c>
      <c r="Q119" s="3">
        <v>1.2</v>
      </c>
      <c r="R119" s="13">
        <v>28524</v>
      </c>
      <c r="S119" s="14">
        <v>225.33960000000002</v>
      </c>
      <c r="T119" s="15">
        <v>3.2</v>
      </c>
      <c r="U119" s="15">
        <v>3.5</v>
      </c>
    </row>
    <row r="120" spans="1:21" x14ac:dyDescent="0.25">
      <c r="A120" s="1">
        <v>45312</v>
      </c>
      <c r="B120" s="2">
        <v>0.40972222222222227</v>
      </c>
      <c r="C120" s="7">
        <v>1021</v>
      </c>
      <c r="D120" s="7">
        <v>1025</v>
      </c>
      <c r="E120" s="71">
        <v>9.3000000000000007</v>
      </c>
      <c r="F120" s="9">
        <v>62</v>
      </c>
      <c r="G120" s="71">
        <v>6.1</v>
      </c>
      <c r="H120" s="71">
        <v>2.2999999999999998</v>
      </c>
      <c r="I120" s="71">
        <v>26</v>
      </c>
      <c r="J120" s="71">
        <v>6.1</v>
      </c>
      <c r="K120" s="6">
        <f t="shared" si="3"/>
        <v>22.32</v>
      </c>
      <c r="L120" s="6">
        <f t="shared" si="4"/>
        <v>26.28</v>
      </c>
      <c r="M120" s="10">
        <v>342</v>
      </c>
      <c r="N120" s="3" t="str">
        <f t="shared" si="5"/>
        <v>NNW</v>
      </c>
      <c r="O120" s="11">
        <v>0</v>
      </c>
      <c r="P120" s="12">
        <v>0</v>
      </c>
      <c r="Q120" s="3">
        <v>1.3</v>
      </c>
      <c r="R120" s="13">
        <v>22762</v>
      </c>
      <c r="S120" s="14">
        <v>179.81980000000001</v>
      </c>
      <c r="T120" s="15">
        <v>6.2</v>
      </c>
      <c r="U120" s="15">
        <v>7.3</v>
      </c>
    </row>
    <row r="121" spans="1:21" x14ac:dyDescent="0.25">
      <c r="A121" s="1">
        <v>45312</v>
      </c>
      <c r="B121" s="2">
        <v>0.41319444444444442</v>
      </c>
      <c r="C121" s="7">
        <v>1021</v>
      </c>
      <c r="D121" s="7">
        <v>1025</v>
      </c>
      <c r="E121" s="71">
        <v>9.4</v>
      </c>
      <c r="F121" s="9">
        <v>62</v>
      </c>
      <c r="G121" s="71">
        <v>7.6</v>
      </c>
      <c r="H121" s="71">
        <v>2.4</v>
      </c>
      <c r="I121" s="71">
        <v>26</v>
      </c>
      <c r="J121" s="71">
        <v>7.6</v>
      </c>
      <c r="K121" s="6">
        <f t="shared" si="3"/>
        <v>11.88</v>
      </c>
      <c r="L121" s="6">
        <f t="shared" si="4"/>
        <v>12.6</v>
      </c>
      <c r="M121" s="10">
        <v>350</v>
      </c>
      <c r="N121" s="3" t="str">
        <f t="shared" si="5"/>
        <v>N</v>
      </c>
      <c r="O121" s="11">
        <v>0</v>
      </c>
      <c r="P121" s="12">
        <v>0</v>
      </c>
      <c r="Q121" s="3">
        <v>1.6</v>
      </c>
      <c r="R121" s="13">
        <v>29293</v>
      </c>
      <c r="S121" s="14">
        <v>231.41470000000001</v>
      </c>
      <c r="T121" s="15">
        <v>3.3</v>
      </c>
      <c r="U121" s="15">
        <v>3.5</v>
      </c>
    </row>
    <row r="122" spans="1:21" x14ac:dyDescent="0.25">
      <c r="A122" s="1">
        <v>45312</v>
      </c>
      <c r="B122" s="2">
        <v>0.41666666666666669</v>
      </c>
      <c r="C122" s="7">
        <v>1021</v>
      </c>
      <c r="D122" s="7">
        <v>1025</v>
      </c>
      <c r="E122" s="71">
        <v>9.3000000000000007</v>
      </c>
      <c r="F122" s="9">
        <v>62</v>
      </c>
      <c r="G122" s="71">
        <v>8.3000000000000007</v>
      </c>
      <c r="H122" s="71">
        <v>2.2999999999999998</v>
      </c>
      <c r="I122" s="71">
        <v>26</v>
      </c>
      <c r="J122" s="71">
        <v>8.3000000000000007</v>
      </c>
      <c r="K122" s="6">
        <f t="shared" si="3"/>
        <v>7.9200000000000008</v>
      </c>
      <c r="L122" s="6">
        <f t="shared" si="4"/>
        <v>7.9200000000000008</v>
      </c>
      <c r="M122" s="10">
        <v>13</v>
      </c>
      <c r="N122" s="3" t="str">
        <f t="shared" si="5"/>
        <v>N</v>
      </c>
      <c r="O122" s="11">
        <v>0</v>
      </c>
      <c r="P122" s="12">
        <v>0</v>
      </c>
      <c r="Q122" s="3">
        <v>1.6</v>
      </c>
      <c r="R122" s="13">
        <v>30444</v>
      </c>
      <c r="S122" s="14">
        <v>240.50760000000002</v>
      </c>
      <c r="T122" s="15">
        <v>2.2000000000000002</v>
      </c>
      <c r="U122" s="15">
        <v>2.2000000000000002</v>
      </c>
    </row>
    <row r="123" spans="1:21" x14ac:dyDescent="0.25">
      <c r="A123" s="1">
        <v>45312</v>
      </c>
      <c r="B123" s="2">
        <v>0.4201388888888889</v>
      </c>
      <c r="C123" s="7">
        <v>1021</v>
      </c>
      <c r="D123" s="7">
        <v>1025</v>
      </c>
      <c r="E123" s="71">
        <v>9.4</v>
      </c>
      <c r="F123" s="9">
        <v>61</v>
      </c>
      <c r="G123" s="71">
        <v>8</v>
      </c>
      <c r="H123" s="71">
        <v>2.2000000000000002</v>
      </c>
      <c r="I123" s="71">
        <v>26</v>
      </c>
      <c r="J123" s="71">
        <v>8</v>
      </c>
      <c r="K123" s="6">
        <f t="shared" si="3"/>
        <v>9.36</v>
      </c>
      <c r="L123" s="6">
        <f t="shared" si="4"/>
        <v>9.7200000000000006</v>
      </c>
      <c r="M123" s="10">
        <v>102</v>
      </c>
      <c r="N123" s="3" t="str">
        <f t="shared" si="5"/>
        <v>E</v>
      </c>
      <c r="O123" s="11">
        <v>0</v>
      </c>
      <c r="P123" s="12">
        <v>0</v>
      </c>
      <c r="Q123" s="3">
        <v>1.7</v>
      </c>
      <c r="R123" s="13">
        <v>32072</v>
      </c>
      <c r="S123" s="14">
        <v>253.36880000000002</v>
      </c>
      <c r="T123" s="15">
        <v>2.6</v>
      </c>
      <c r="U123" s="15">
        <v>2.7</v>
      </c>
    </row>
    <row r="124" spans="1:21" x14ac:dyDescent="0.25">
      <c r="A124" s="1">
        <v>45312</v>
      </c>
      <c r="B124" s="2">
        <v>0.4236111111111111</v>
      </c>
      <c r="C124" s="7">
        <v>1021</v>
      </c>
      <c r="D124" s="7">
        <v>1025</v>
      </c>
      <c r="E124" s="71">
        <v>9.6</v>
      </c>
      <c r="F124" s="9">
        <v>60</v>
      </c>
      <c r="G124" s="71">
        <v>8.6999999999999993</v>
      </c>
      <c r="H124" s="71">
        <v>2.1</v>
      </c>
      <c r="I124" s="71">
        <v>26</v>
      </c>
      <c r="J124" s="71">
        <v>8.6999999999999993</v>
      </c>
      <c r="K124" s="6">
        <f t="shared" si="3"/>
        <v>7.5600000000000005</v>
      </c>
      <c r="L124" s="6">
        <f t="shared" si="4"/>
        <v>7.5600000000000005</v>
      </c>
      <c r="M124" s="10">
        <v>324</v>
      </c>
      <c r="N124" s="3" t="str">
        <f t="shared" si="5"/>
        <v>NW</v>
      </c>
      <c r="O124" s="11">
        <v>0</v>
      </c>
      <c r="P124" s="12">
        <v>0</v>
      </c>
      <c r="Q124" s="3">
        <v>1.5</v>
      </c>
      <c r="R124" s="13">
        <v>34244</v>
      </c>
      <c r="S124" s="14">
        <v>270.52760000000001</v>
      </c>
      <c r="T124" s="15">
        <v>2.1</v>
      </c>
      <c r="U124" s="15">
        <v>2.1</v>
      </c>
    </row>
    <row r="125" spans="1:21" x14ac:dyDescent="0.25">
      <c r="A125" s="1">
        <v>45312</v>
      </c>
      <c r="B125" s="2">
        <v>0.42708333333333331</v>
      </c>
      <c r="C125" s="7">
        <v>1021</v>
      </c>
      <c r="D125" s="7">
        <v>1025</v>
      </c>
      <c r="E125" s="71">
        <v>9.6</v>
      </c>
      <c r="F125" s="9">
        <v>59</v>
      </c>
      <c r="G125" s="71">
        <v>7.4</v>
      </c>
      <c r="H125" s="71">
        <v>1.9</v>
      </c>
      <c r="I125" s="71">
        <v>26</v>
      </c>
      <c r="J125" s="71">
        <v>7.4</v>
      </c>
      <c r="K125" s="6">
        <f t="shared" si="3"/>
        <v>14.4</v>
      </c>
      <c r="L125" s="6">
        <f t="shared" si="4"/>
        <v>18.72</v>
      </c>
      <c r="M125" s="10">
        <v>226</v>
      </c>
      <c r="N125" s="3" t="str">
        <f t="shared" si="5"/>
        <v>SW</v>
      </c>
      <c r="O125" s="11">
        <v>0</v>
      </c>
      <c r="P125" s="12">
        <v>0</v>
      </c>
      <c r="Q125" s="3">
        <v>1.7</v>
      </c>
      <c r="R125" s="13">
        <v>35715</v>
      </c>
      <c r="S125" s="14">
        <v>282.14850000000001</v>
      </c>
      <c r="T125" s="15">
        <v>4</v>
      </c>
      <c r="U125" s="15">
        <v>5.2</v>
      </c>
    </row>
    <row r="126" spans="1:21" x14ac:dyDescent="0.25">
      <c r="A126" s="1">
        <v>45312</v>
      </c>
      <c r="B126" s="2">
        <v>0.43055555555555558</v>
      </c>
      <c r="C126" s="7">
        <v>1021</v>
      </c>
      <c r="D126" s="7">
        <v>1025</v>
      </c>
      <c r="E126" s="71">
        <v>9.8000000000000007</v>
      </c>
      <c r="F126" s="9">
        <v>58</v>
      </c>
      <c r="G126" s="71">
        <v>8.9</v>
      </c>
      <c r="H126" s="71">
        <v>1.8</v>
      </c>
      <c r="I126" s="71">
        <v>26</v>
      </c>
      <c r="J126" s="71">
        <v>8.9</v>
      </c>
      <c r="K126" s="6">
        <f t="shared" si="3"/>
        <v>7.9200000000000008</v>
      </c>
      <c r="L126" s="6">
        <f t="shared" si="4"/>
        <v>9</v>
      </c>
      <c r="M126" s="10">
        <v>132</v>
      </c>
      <c r="N126" s="3" t="str">
        <f t="shared" si="5"/>
        <v>SE</v>
      </c>
      <c r="O126" s="11">
        <v>0</v>
      </c>
      <c r="P126" s="12">
        <v>0</v>
      </c>
      <c r="Q126" s="3">
        <v>1.7</v>
      </c>
      <c r="R126" s="13">
        <v>37561</v>
      </c>
      <c r="S126" s="14">
        <v>296.73190000000005</v>
      </c>
      <c r="T126" s="15">
        <v>2.2000000000000002</v>
      </c>
      <c r="U126" s="15">
        <v>2.5</v>
      </c>
    </row>
    <row r="127" spans="1:21" x14ac:dyDescent="0.25">
      <c r="A127" s="1">
        <v>45312</v>
      </c>
      <c r="B127" s="2">
        <v>0.43402777777777773</v>
      </c>
      <c r="C127" s="7">
        <v>1021</v>
      </c>
      <c r="D127" s="7">
        <v>1025</v>
      </c>
      <c r="E127" s="71">
        <v>10</v>
      </c>
      <c r="F127" s="9">
        <v>58</v>
      </c>
      <c r="G127" s="71">
        <v>9.4</v>
      </c>
      <c r="H127" s="71">
        <v>2</v>
      </c>
      <c r="I127" s="71">
        <v>26</v>
      </c>
      <c r="J127" s="71">
        <v>9.4</v>
      </c>
      <c r="K127" s="6">
        <f t="shared" si="3"/>
        <v>6.48</v>
      </c>
      <c r="L127" s="6">
        <f t="shared" si="4"/>
        <v>7.5600000000000005</v>
      </c>
      <c r="M127" s="10">
        <v>48</v>
      </c>
      <c r="N127" s="3" t="str">
        <f t="shared" si="5"/>
        <v>NE</v>
      </c>
      <c r="O127" s="11">
        <v>0</v>
      </c>
      <c r="P127" s="12">
        <v>0</v>
      </c>
      <c r="Q127" s="3">
        <v>1.3</v>
      </c>
      <c r="R127" s="13">
        <v>26372</v>
      </c>
      <c r="S127" s="14">
        <v>208.33880000000002</v>
      </c>
      <c r="T127" s="15">
        <v>1.8</v>
      </c>
      <c r="U127" s="15">
        <v>2.1</v>
      </c>
    </row>
    <row r="128" spans="1:21" x14ac:dyDescent="0.25">
      <c r="A128" s="1">
        <v>45312</v>
      </c>
      <c r="B128" s="2">
        <v>0.4375</v>
      </c>
      <c r="C128" s="7">
        <v>1021</v>
      </c>
      <c r="D128" s="7">
        <v>1025</v>
      </c>
      <c r="E128" s="71">
        <v>9.9</v>
      </c>
      <c r="F128" s="9">
        <v>58</v>
      </c>
      <c r="G128" s="71">
        <v>9.3000000000000007</v>
      </c>
      <c r="H128" s="71">
        <v>1.9</v>
      </c>
      <c r="I128" s="71">
        <v>26</v>
      </c>
      <c r="J128" s="71">
        <v>9.3000000000000007</v>
      </c>
      <c r="K128" s="6">
        <f t="shared" si="3"/>
        <v>6.48</v>
      </c>
      <c r="L128" s="6">
        <f t="shared" si="4"/>
        <v>7.2</v>
      </c>
      <c r="M128" s="10">
        <v>247</v>
      </c>
      <c r="N128" s="3" t="str">
        <f t="shared" si="5"/>
        <v>WSW</v>
      </c>
      <c r="O128" s="11">
        <v>0</v>
      </c>
      <c r="P128" s="12">
        <v>0</v>
      </c>
      <c r="Q128" s="3">
        <v>1.8</v>
      </c>
      <c r="R128" s="13">
        <v>36307</v>
      </c>
      <c r="S128" s="14">
        <v>286.82530000000003</v>
      </c>
      <c r="T128" s="15">
        <v>1.8</v>
      </c>
      <c r="U128" s="15">
        <v>2</v>
      </c>
    </row>
    <row r="129" spans="1:21" x14ac:dyDescent="0.25">
      <c r="A129" s="1">
        <v>45312</v>
      </c>
      <c r="B129" s="2">
        <v>0.44097222222222227</v>
      </c>
      <c r="C129" s="7">
        <v>1021</v>
      </c>
      <c r="D129" s="7">
        <v>1025</v>
      </c>
      <c r="E129" s="71">
        <v>9.8000000000000007</v>
      </c>
      <c r="F129" s="9">
        <v>57</v>
      </c>
      <c r="G129" s="71">
        <v>7.6</v>
      </c>
      <c r="H129" s="71">
        <v>1.6</v>
      </c>
      <c r="I129" s="71">
        <v>26</v>
      </c>
      <c r="J129" s="71">
        <v>7.6</v>
      </c>
      <c r="K129" s="6">
        <f t="shared" si="3"/>
        <v>14.4</v>
      </c>
      <c r="L129" s="6">
        <f t="shared" si="4"/>
        <v>19.8</v>
      </c>
      <c r="M129" s="10">
        <v>18</v>
      </c>
      <c r="N129" s="3" t="str">
        <f t="shared" si="5"/>
        <v>N</v>
      </c>
      <c r="O129" s="11">
        <v>0</v>
      </c>
      <c r="P129" s="12">
        <v>0</v>
      </c>
      <c r="Q129" s="3">
        <v>1.6</v>
      </c>
      <c r="R129" s="13">
        <v>34957</v>
      </c>
      <c r="S129" s="14">
        <v>276.16030000000001</v>
      </c>
      <c r="T129" s="15">
        <v>4</v>
      </c>
      <c r="U129" s="15">
        <v>5.5</v>
      </c>
    </row>
    <row r="130" spans="1:21" x14ac:dyDescent="0.25">
      <c r="A130" s="1">
        <v>45312</v>
      </c>
      <c r="B130" s="2">
        <v>0.44444444444444442</v>
      </c>
      <c r="C130" s="7">
        <v>1022</v>
      </c>
      <c r="D130" s="7">
        <v>1026</v>
      </c>
      <c r="E130" s="71">
        <v>9.6999999999999993</v>
      </c>
      <c r="F130" s="9">
        <v>59</v>
      </c>
      <c r="G130" s="71">
        <v>8.1</v>
      </c>
      <c r="H130" s="71">
        <v>2</v>
      </c>
      <c r="I130" s="71">
        <v>26</v>
      </c>
      <c r="J130" s="71">
        <v>8.1</v>
      </c>
      <c r="K130" s="6">
        <f t="shared" si="3"/>
        <v>10.08</v>
      </c>
      <c r="L130" s="6">
        <f t="shared" si="4"/>
        <v>11.16</v>
      </c>
      <c r="M130" s="10">
        <v>23</v>
      </c>
      <c r="N130" s="3" t="str">
        <f t="shared" si="5"/>
        <v>NNE</v>
      </c>
      <c r="O130" s="11">
        <v>0</v>
      </c>
      <c r="P130" s="12">
        <v>0</v>
      </c>
      <c r="Q130" s="3">
        <v>2.2000000000000002</v>
      </c>
      <c r="R130" s="13">
        <v>49807</v>
      </c>
      <c r="S130" s="14">
        <v>393.47530000000006</v>
      </c>
      <c r="T130" s="15">
        <v>2.8</v>
      </c>
      <c r="U130" s="15">
        <v>3.1</v>
      </c>
    </row>
    <row r="131" spans="1:21" x14ac:dyDescent="0.25">
      <c r="A131" s="1">
        <v>45312</v>
      </c>
      <c r="B131" s="2">
        <v>0.44791666666666669</v>
      </c>
      <c r="C131" s="7">
        <v>1022</v>
      </c>
      <c r="D131" s="7">
        <v>1026</v>
      </c>
      <c r="E131" s="71">
        <v>9.6999999999999993</v>
      </c>
      <c r="F131" s="9">
        <v>58</v>
      </c>
      <c r="G131" s="71">
        <v>7.3</v>
      </c>
      <c r="H131" s="71">
        <v>1.8</v>
      </c>
      <c r="I131" s="71">
        <v>26</v>
      </c>
      <c r="J131" s="71">
        <v>7.3</v>
      </c>
      <c r="K131" s="6">
        <f t="shared" ref="K131:K194" si="6">CONVERT(T131,"m/s","km/h")</f>
        <v>16.559999999999999</v>
      </c>
      <c r="L131" s="6">
        <f t="shared" ref="L131:L194" si="7">CONVERT(U131,"m/s","km/h")</f>
        <v>18.72</v>
      </c>
      <c r="M131" s="10">
        <v>23</v>
      </c>
      <c r="N131" s="3" t="str">
        <f t="shared" ref="N131:N194" si="8">LOOKUP(M131,$V$4:$V$40,$W$4:$W$40)</f>
        <v>NNE</v>
      </c>
      <c r="O131" s="11">
        <v>0</v>
      </c>
      <c r="P131" s="12">
        <v>0</v>
      </c>
      <c r="Q131" s="3">
        <v>1.2</v>
      </c>
      <c r="R131" s="13">
        <v>13125</v>
      </c>
      <c r="S131" s="14">
        <v>103.68750000000001</v>
      </c>
      <c r="T131" s="15">
        <v>4.5999999999999996</v>
      </c>
      <c r="U131" s="15">
        <v>5.2</v>
      </c>
    </row>
    <row r="132" spans="1:21" x14ac:dyDescent="0.25">
      <c r="A132" s="1">
        <v>45312</v>
      </c>
      <c r="B132" s="2">
        <v>0.4513888888888889</v>
      </c>
      <c r="C132" s="7">
        <v>1022</v>
      </c>
      <c r="D132" s="7">
        <v>1026</v>
      </c>
      <c r="E132" s="71">
        <v>9.8000000000000007</v>
      </c>
      <c r="F132" s="9">
        <v>59</v>
      </c>
      <c r="G132" s="71">
        <v>7.4</v>
      </c>
      <c r="H132" s="71">
        <v>2.1</v>
      </c>
      <c r="I132" s="71">
        <v>26</v>
      </c>
      <c r="J132" s="71">
        <v>7.4</v>
      </c>
      <c r="K132" s="6">
        <f t="shared" si="6"/>
        <v>16.920000000000002</v>
      </c>
      <c r="L132" s="6">
        <f t="shared" si="7"/>
        <v>19.080000000000002</v>
      </c>
      <c r="M132" s="10">
        <v>97</v>
      </c>
      <c r="N132" s="3" t="str">
        <f t="shared" si="8"/>
        <v>E</v>
      </c>
      <c r="O132" s="11">
        <v>0</v>
      </c>
      <c r="P132" s="12">
        <v>0</v>
      </c>
      <c r="Q132" s="3">
        <v>2.2000000000000002</v>
      </c>
      <c r="R132" s="13">
        <v>46447</v>
      </c>
      <c r="S132" s="14">
        <v>366.93130000000002</v>
      </c>
      <c r="T132" s="15">
        <v>4.7</v>
      </c>
      <c r="U132" s="15">
        <v>5.3</v>
      </c>
    </row>
    <row r="133" spans="1:21" x14ac:dyDescent="0.25">
      <c r="A133" s="1">
        <v>45312</v>
      </c>
      <c r="B133" s="2">
        <v>0.4548611111111111</v>
      </c>
      <c r="C133" s="7">
        <v>1021</v>
      </c>
      <c r="D133" s="7">
        <v>1025</v>
      </c>
      <c r="E133" s="71">
        <v>9.6</v>
      </c>
      <c r="F133" s="9">
        <v>57</v>
      </c>
      <c r="G133" s="71">
        <v>6.7</v>
      </c>
      <c r="H133" s="71">
        <v>1.4</v>
      </c>
      <c r="I133" s="71">
        <v>26</v>
      </c>
      <c r="J133" s="71">
        <v>6.7</v>
      </c>
      <c r="K133" s="6">
        <f t="shared" si="6"/>
        <v>20.52</v>
      </c>
      <c r="L133" s="6">
        <f t="shared" si="7"/>
        <v>21.6</v>
      </c>
      <c r="M133" s="10">
        <v>348</v>
      </c>
      <c r="N133" s="3" t="str">
        <f t="shared" si="8"/>
        <v>NNW</v>
      </c>
      <c r="O133" s="11">
        <v>0</v>
      </c>
      <c r="P133" s="12">
        <v>0</v>
      </c>
      <c r="Q133" s="3">
        <v>2.2999999999999998</v>
      </c>
      <c r="R133" s="13">
        <v>42505</v>
      </c>
      <c r="S133" s="14">
        <v>335.78950000000003</v>
      </c>
      <c r="T133" s="15">
        <v>5.7</v>
      </c>
      <c r="U133" s="15">
        <v>6</v>
      </c>
    </row>
    <row r="134" spans="1:21" x14ac:dyDescent="0.25">
      <c r="A134" s="1">
        <v>45312</v>
      </c>
      <c r="B134" s="2">
        <v>0.45833333333333331</v>
      </c>
      <c r="C134" s="7">
        <v>1022</v>
      </c>
      <c r="D134" s="7">
        <v>1026</v>
      </c>
      <c r="E134" s="71">
        <v>9.6999999999999993</v>
      </c>
      <c r="F134" s="9">
        <v>55</v>
      </c>
      <c r="G134" s="71">
        <v>8</v>
      </c>
      <c r="H134" s="71">
        <v>1</v>
      </c>
      <c r="I134" s="71">
        <v>26</v>
      </c>
      <c r="J134" s="71">
        <v>8</v>
      </c>
      <c r="K134" s="6">
        <f t="shared" si="6"/>
        <v>11.52</v>
      </c>
      <c r="L134" s="6">
        <f t="shared" si="7"/>
        <v>11.88</v>
      </c>
      <c r="M134" s="10">
        <v>132</v>
      </c>
      <c r="N134" s="3" t="str">
        <f t="shared" si="8"/>
        <v>SE</v>
      </c>
      <c r="O134" s="11">
        <v>0</v>
      </c>
      <c r="P134" s="12">
        <v>0</v>
      </c>
      <c r="Q134" s="3">
        <v>2.4</v>
      </c>
      <c r="R134" s="13">
        <v>41792</v>
      </c>
      <c r="S134" s="14">
        <v>330.15680000000003</v>
      </c>
      <c r="T134" s="15">
        <v>3.2</v>
      </c>
      <c r="U134" s="15">
        <v>3.3</v>
      </c>
    </row>
    <row r="135" spans="1:21" x14ac:dyDescent="0.25">
      <c r="A135" s="1">
        <v>45312</v>
      </c>
      <c r="B135" s="2">
        <v>0.46180555555555558</v>
      </c>
      <c r="C135" s="7">
        <v>1022</v>
      </c>
      <c r="D135" s="7">
        <v>1026</v>
      </c>
      <c r="E135" s="71">
        <v>9.8000000000000007</v>
      </c>
      <c r="F135" s="9">
        <v>55</v>
      </c>
      <c r="G135" s="71">
        <v>8.9</v>
      </c>
      <c r="H135" s="71">
        <v>1.1000000000000001</v>
      </c>
      <c r="I135" s="71">
        <v>26</v>
      </c>
      <c r="J135" s="71">
        <v>8.9</v>
      </c>
      <c r="K135" s="6">
        <f t="shared" si="6"/>
        <v>7.9200000000000008</v>
      </c>
      <c r="L135" s="6">
        <f t="shared" si="7"/>
        <v>9</v>
      </c>
      <c r="M135" s="10">
        <v>246</v>
      </c>
      <c r="N135" s="3" t="str">
        <f t="shared" si="8"/>
        <v>WSW</v>
      </c>
      <c r="O135" s="11">
        <v>0</v>
      </c>
      <c r="P135" s="12">
        <v>0</v>
      </c>
      <c r="Q135" s="3">
        <v>2.2999999999999998</v>
      </c>
      <c r="R135" s="13">
        <v>41012</v>
      </c>
      <c r="S135" s="14">
        <v>323.99480000000005</v>
      </c>
      <c r="T135" s="15">
        <v>2.2000000000000002</v>
      </c>
      <c r="U135" s="15">
        <v>2.5</v>
      </c>
    </row>
    <row r="136" spans="1:21" x14ac:dyDescent="0.25">
      <c r="A136" s="1">
        <v>45312</v>
      </c>
      <c r="B136" s="2">
        <v>0.46527777777777773</v>
      </c>
      <c r="C136" s="7">
        <v>1021</v>
      </c>
      <c r="D136" s="7">
        <v>1025</v>
      </c>
      <c r="E136" s="71">
        <v>9.8000000000000007</v>
      </c>
      <c r="F136" s="9">
        <v>54</v>
      </c>
      <c r="G136" s="71">
        <v>7.8</v>
      </c>
      <c r="H136" s="71">
        <v>0.8</v>
      </c>
      <c r="I136" s="71">
        <v>26</v>
      </c>
      <c r="J136" s="71">
        <v>7.8</v>
      </c>
      <c r="K136" s="6">
        <f t="shared" si="6"/>
        <v>13.32</v>
      </c>
      <c r="L136" s="6">
        <f t="shared" si="7"/>
        <v>16.920000000000002</v>
      </c>
      <c r="M136" s="10">
        <v>348</v>
      </c>
      <c r="N136" s="3" t="str">
        <f t="shared" si="8"/>
        <v>NNW</v>
      </c>
      <c r="O136" s="11">
        <v>0</v>
      </c>
      <c r="P136" s="12">
        <v>0</v>
      </c>
      <c r="Q136" s="3">
        <v>2.2000000000000002</v>
      </c>
      <c r="R136" s="13">
        <v>41379</v>
      </c>
      <c r="S136" s="14">
        <v>326.89410000000004</v>
      </c>
      <c r="T136" s="15">
        <v>3.7</v>
      </c>
      <c r="U136" s="15">
        <v>4.7</v>
      </c>
    </row>
    <row r="137" spans="1:21" x14ac:dyDescent="0.25">
      <c r="A137" s="1">
        <v>45312</v>
      </c>
      <c r="B137" s="2">
        <v>0.46875</v>
      </c>
      <c r="C137" s="7">
        <v>1021</v>
      </c>
      <c r="D137" s="7">
        <v>1025</v>
      </c>
      <c r="E137" s="71">
        <v>9.8000000000000007</v>
      </c>
      <c r="F137" s="9">
        <v>54</v>
      </c>
      <c r="G137" s="71">
        <v>8.1</v>
      </c>
      <c r="H137" s="71">
        <v>0.8</v>
      </c>
      <c r="I137" s="71">
        <v>26</v>
      </c>
      <c r="J137" s="71">
        <v>8.1</v>
      </c>
      <c r="K137" s="6">
        <f t="shared" si="6"/>
        <v>11.88</v>
      </c>
      <c r="L137" s="6">
        <f t="shared" si="7"/>
        <v>12.6</v>
      </c>
      <c r="M137" s="10">
        <v>120</v>
      </c>
      <c r="N137" s="3" t="str">
        <f t="shared" si="8"/>
        <v>ESE</v>
      </c>
      <c r="O137" s="11">
        <v>0</v>
      </c>
      <c r="P137" s="12">
        <v>0</v>
      </c>
      <c r="Q137" s="3">
        <v>2.2000000000000002</v>
      </c>
      <c r="R137" s="13">
        <v>42184</v>
      </c>
      <c r="S137" s="14">
        <v>333.25360000000001</v>
      </c>
      <c r="T137" s="15">
        <v>3.3</v>
      </c>
      <c r="U137" s="15">
        <v>3.5</v>
      </c>
    </row>
    <row r="138" spans="1:21" x14ac:dyDescent="0.25">
      <c r="A138" s="1">
        <v>45312</v>
      </c>
      <c r="B138" s="2">
        <v>0.47222222222222227</v>
      </c>
      <c r="C138" s="7">
        <v>1021</v>
      </c>
      <c r="D138" s="7">
        <v>1025</v>
      </c>
      <c r="E138" s="71">
        <v>9.9</v>
      </c>
      <c r="F138" s="9">
        <v>54</v>
      </c>
      <c r="G138" s="71">
        <v>8.1999999999999993</v>
      </c>
      <c r="H138" s="71">
        <v>0.9</v>
      </c>
      <c r="I138" s="71">
        <v>26</v>
      </c>
      <c r="J138" s="71">
        <v>8.1999999999999993</v>
      </c>
      <c r="K138" s="6">
        <f t="shared" si="6"/>
        <v>11.16</v>
      </c>
      <c r="L138" s="6">
        <f t="shared" si="7"/>
        <v>11.52</v>
      </c>
      <c r="M138" s="10">
        <v>86</v>
      </c>
      <c r="N138" s="3" t="str">
        <f t="shared" si="8"/>
        <v>E</v>
      </c>
      <c r="O138" s="11">
        <v>0</v>
      </c>
      <c r="P138" s="12">
        <v>0</v>
      </c>
      <c r="Q138" s="3">
        <v>1.9</v>
      </c>
      <c r="R138" s="13">
        <v>43394</v>
      </c>
      <c r="S138" s="14">
        <v>342.81260000000003</v>
      </c>
      <c r="T138" s="15">
        <v>3.1</v>
      </c>
      <c r="U138" s="15">
        <v>3.2</v>
      </c>
    </row>
    <row r="139" spans="1:21" x14ac:dyDescent="0.25">
      <c r="A139" s="1">
        <v>45312</v>
      </c>
      <c r="B139" s="2">
        <v>0.47569444444444442</v>
      </c>
      <c r="C139" s="7">
        <v>1021</v>
      </c>
      <c r="D139" s="7">
        <v>1025</v>
      </c>
      <c r="E139" s="71">
        <v>10</v>
      </c>
      <c r="F139" s="9">
        <v>54</v>
      </c>
      <c r="G139" s="71">
        <v>8.3000000000000007</v>
      </c>
      <c r="H139" s="71">
        <v>1</v>
      </c>
      <c r="I139" s="71">
        <v>26</v>
      </c>
      <c r="J139" s="71">
        <v>8.3000000000000007</v>
      </c>
      <c r="K139" s="6">
        <f t="shared" si="6"/>
        <v>11.52</v>
      </c>
      <c r="L139" s="6">
        <f t="shared" si="7"/>
        <v>12.96</v>
      </c>
      <c r="M139" s="10">
        <v>254</v>
      </c>
      <c r="N139" s="3" t="str">
        <f t="shared" si="8"/>
        <v>WSW</v>
      </c>
      <c r="O139" s="11">
        <v>0</v>
      </c>
      <c r="P139" s="12">
        <v>0</v>
      </c>
      <c r="Q139" s="3">
        <v>2.4</v>
      </c>
      <c r="R139" s="13">
        <v>43593</v>
      </c>
      <c r="S139" s="14">
        <v>344.38470000000001</v>
      </c>
      <c r="T139" s="15">
        <v>3.2</v>
      </c>
      <c r="U139" s="15">
        <v>3.6</v>
      </c>
    </row>
    <row r="140" spans="1:21" x14ac:dyDescent="0.25">
      <c r="A140" s="1">
        <v>45312</v>
      </c>
      <c r="B140" s="2">
        <v>0.47916666666666669</v>
      </c>
      <c r="C140" s="7">
        <v>1022</v>
      </c>
      <c r="D140" s="7">
        <v>1026</v>
      </c>
      <c r="E140" s="71">
        <v>10</v>
      </c>
      <c r="F140" s="9">
        <v>56</v>
      </c>
      <c r="G140" s="71">
        <v>8.3000000000000007</v>
      </c>
      <c r="H140" s="71">
        <v>1.5</v>
      </c>
      <c r="I140" s="71">
        <v>26</v>
      </c>
      <c r="J140" s="71">
        <v>8.3000000000000007</v>
      </c>
      <c r="K140" s="6">
        <f t="shared" si="6"/>
        <v>11.88</v>
      </c>
      <c r="L140" s="6">
        <f t="shared" si="7"/>
        <v>12.96</v>
      </c>
      <c r="M140" s="10">
        <v>253</v>
      </c>
      <c r="N140" s="3" t="str">
        <f t="shared" si="8"/>
        <v>WSW</v>
      </c>
      <c r="O140" s="11">
        <v>0</v>
      </c>
      <c r="P140" s="12">
        <v>0</v>
      </c>
      <c r="Q140" s="3">
        <v>2.2000000000000002</v>
      </c>
      <c r="R140" s="13">
        <v>44861</v>
      </c>
      <c r="S140" s="14">
        <v>354.40190000000001</v>
      </c>
      <c r="T140" s="15">
        <v>3.3</v>
      </c>
      <c r="U140" s="15">
        <v>3.6</v>
      </c>
    </row>
    <row r="141" spans="1:21" x14ac:dyDescent="0.25">
      <c r="A141" s="1">
        <v>45312</v>
      </c>
      <c r="B141" s="2">
        <v>0.4826388888888889</v>
      </c>
      <c r="C141" s="7">
        <v>1022</v>
      </c>
      <c r="D141" s="7">
        <v>1026</v>
      </c>
      <c r="E141" s="71">
        <v>10</v>
      </c>
      <c r="F141" s="9">
        <v>55</v>
      </c>
      <c r="G141" s="71">
        <v>8</v>
      </c>
      <c r="H141" s="71">
        <v>1.3</v>
      </c>
      <c r="I141" s="71">
        <v>26</v>
      </c>
      <c r="J141" s="71">
        <v>8</v>
      </c>
      <c r="K141" s="6">
        <f t="shared" si="6"/>
        <v>13.32</v>
      </c>
      <c r="L141" s="6">
        <f t="shared" si="7"/>
        <v>17.28</v>
      </c>
      <c r="M141" s="10">
        <v>66</v>
      </c>
      <c r="N141" s="3" t="str">
        <f t="shared" si="8"/>
        <v>ENE</v>
      </c>
      <c r="O141" s="11">
        <v>0</v>
      </c>
      <c r="P141" s="12">
        <v>0</v>
      </c>
      <c r="Q141" s="3">
        <v>2</v>
      </c>
      <c r="R141" s="13">
        <v>44291</v>
      </c>
      <c r="S141" s="14">
        <v>349.89890000000003</v>
      </c>
      <c r="T141" s="15">
        <v>3.7</v>
      </c>
      <c r="U141" s="15">
        <v>4.8</v>
      </c>
    </row>
    <row r="142" spans="1:21" x14ac:dyDescent="0.25">
      <c r="A142" s="1">
        <v>45312</v>
      </c>
      <c r="B142" s="2">
        <v>0.4861111111111111</v>
      </c>
      <c r="C142" s="7">
        <v>1021</v>
      </c>
      <c r="D142" s="7">
        <v>1025</v>
      </c>
      <c r="E142" s="71">
        <v>9.9</v>
      </c>
      <c r="F142" s="9">
        <v>55</v>
      </c>
      <c r="G142" s="71">
        <v>8.1999999999999993</v>
      </c>
      <c r="H142" s="71">
        <v>1.2</v>
      </c>
      <c r="I142" s="71">
        <v>26</v>
      </c>
      <c r="J142" s="71">
        <v>8.1999999999999993</v>
      </c>
      <c r="K142" s="6">
        <f t="shared" si="6"/>
        <v>11.88</v>
      </c>
      <c r="L142" s="6">
        <f t="shared" si="7"/>
        <v>14.759999999999998</v>
      </c>
      <c r="M142" s="10">
        <v>150</v>
      </c>
      <c r="N142" s="3" t="str">
        <f t="shared" si="8"/>
        <v>SSE</v>
      </c>
      <c r="O142" s="11">
        <v>0</v>
      </c>
      <c r="P142" s="12">
        <v>0</v>
      </c>
      <c r="Q142" s="3">
        <v>2.2999999999999998</v>
      </c>
      <c r="R142" s="13">
        <v>44564</v>
      </c>
      <c r="S142" s="14">
        <v>352.05560000000003</v>
      </c>
      <c r="T142" s="15">
        <v>3.3</v>
      </c>
      <c r="U142" s="15">
        <v>4.0999999999999996</v>
      </c>
    </row>
    <row r="143" spans="1:21" x14ac:dyDescent="0.25">
      <c r="A143" s="1">
        <v>45312</v>
      </c>
      <c r="B143" s="2">
        <v>0.48958333333333331</v>
      </c>
      <c r="C143" s="7">
        <v>1021</v>
      </c>
      <c r="D143" s="7">
        <v>1025</v>
      </c>
      <c r="E143" s="71">
        <v>9.8000000000000007</v>
      </c>
      <c r="F143" s="9">
        <v>56</v>
      </c>
      <c r="G143" s="71">
        <v>7.8</v>
      </c>
      <c r="H143" s="71">
        <v>1.4</v>
      </c>
      <c r="I143" s="71">
        <v>26</v>
      </c>
      <c r="J143" s="71">
        <v>7.8</v>
      </c>
      <c r="K143" s="6">
        <f t="shared" si="6"/>
        <v>13.32</v>
      </c>
      <c r="L143" s="6">
        <f t="shared" si="7"/>
        <v>14.4</v>
      </c>
      <c r="M143" s="10">
        <v>282</v>
      </c>
      <c r="N143" s="3" t="str">
        <f t="shared" si="8"/>
        <v>W</v>
      </c>
      <c r="O143" s="11">
        <v>0</v>
      </c>
      <c r="P143" s="12">
        <v>0</v>
      </c>
      <c r="Q143" s="3">
        <v>2.1</v>
      </c>
      <c r="R143" s="13">
        <v>45333</v>
      </c>
      <c r="S143" s="14">
        <v>358.13070000000005</v>
      </c>
      <c r="T143" s="15">
        <v>3.7</v>
      </c>
      <c r="U143" s="15">
        <v>4</v>
      </c>
    </row>
    <row r="144" spans="1:21" x14ac:dyDescent="0.25">
      <c r="A144" s="1">
        <v>45312</v>
      </c>
      <c r="B144" s="2">
        <v>0.49305555555555558</v>
      </c>
      <c r="C144" s="7">
        <v>1022</v>
      </c>
      <c r="D144" s="7">
        <v>1026</v>
      </c>
      <c r="E144" s="71">
        <v>10</v>
      </c>
      <c r="F144" s="9">
        <v>56</v>
      </c>
      <c r="G144" s="71">
        <v>8.1999999999999993</v>
      </c>
      <c r="H144" s="71">
        <v>1.5</v>
      </c>
      <c r="I144" s="71">
        <v>26</v>
      </c>
      <c r="J144" s="71">
        <v>8.1999999999999993</v>
      </c>
      <c r="K144" s="6">
        <f t="shared" si="6"/>
        <v>12.6</v>
      </c>
      <c r="L144" s="6">
        <f t="shared" si="7"/>
        <v>12.6</v>
      </c>
      <c r="M144" s="10">
        <v>86</v>
      </c>
      <c r="N144" s="3" t="str">
        <f t="shared" si="8"/>
        <v>E</v>
      </c>
      <c r="O144" s="11">
        <v>0</v>
      </c>
      <c r="P144" s="12">
        <v>0</v>
      </c>
      <c r="Q144" s="3">
        <v>1.2</v>
      </c>
      <c r="R144" s="13">
        <v>16697</v>
      </c>
      <c r="S144" s="14">
        <v>131.90630000000002</v>
      </c>
      <c r="T144" s="15">
        <v>3.5</v>
      </c>
      <c r="U144" s="15">
        <v>3.5</v>
      </c>
    </row>
    <row r="145" spans="1:21" x14ac:dyDescent="0.25">
      <c r="A145" s="1">
        <v>45312</v>
      </c>
      <c r="B145" s="2">
        <v>0.49652777777777773</v>
      </c>
      <c r="C145" s="7">
        <v>1022</v>
      </c>
      <c r="D145" s="7">
        <v>1026</v>
      </c>
      <c r="E145" s="71">
        <v>10.1</v>
      </c>
      <c r="F145" s="9">
        <v>55</v>
      </c>
      <c r="G145" s="71">
        <v>8.4</v>
      </c>
      <c r="H145" s="71">
        <v>1.4</v>
      </c>
      <c r="I145" s="71">
        <v>26</v>
      </c>
      <c r="J145" s="71">
        <v>8.4</v>
      </c>
      <c r="K145" s="6">
        <f t="shared" si="6"/>
        <v>11.52</v>
      </c>
      <c r="L145" s="6">
        <f t="shared" si="7"/>
        <v>12.6</v>
      </c>
      <c r="M145" s="10">
        <v>226</v>
      </c>
      <c r="N145" s="3" t="str">
        <f t="shared" si="8"/>
        <v>SW</v>
      </c>
      <c r="O145" s="11">
        <v>0</v>
      </c>
      <c r="P145" s="12">
        <v>0</v>
      </c>
      <c r="Q145" s="3">
        <v>2.2999999999999998</v>
      </c>
      <c r="R145" s="13">
        <v>45812</v>
      </c>
      <c r="S145" s="14">
        <v>361.91480000000001</v>
      </c>
      <c r="T145" s="15">
        <v>3.2</v>
      </c>
      <c r="U145" s="15">
        <v>3.5</v>
      </c>
    </row>
    <row r="146" spans="1:21" x14ac:dyDescent="0.25">
      <c r="A146" s="1">
        <v>45312</v>
      </c>
      <c r="B146" s="2">
        <v>0.5</v>
      </c>
      <c r="C146" s="7">
        <v>1022</v>
      </c>
      <c r="D146" s="7">
        <v>1026</v>
      </c>
      <c r="E146" s="71">
        <v>10.1</v>
      </c>
      <c r="F146" s="9">
        <v>55</v>
      </c>
      <c r="G146" s="71">
        <v>8.6</v>
      </c>
      <c r="H146" s="71">
        <v>1.4</v>
      </c>
      <c r="I146" s="71">
        <v>26</v>
      </c>
      <c r="J146" s="71">
        <v>8.6</v>
      </c>
      <c r="K146" s="6">
        <f t="shared" si="6"/>
        <v>10.08</v>
      </c>
      <c r="L146" s="6">
        <f t="shared" si="7"/>
        <v>11.16</v>
      </c>
      <c r="M146" s="10">
        <v>252</v>
      </c>
      <c r="N146" s="3" t="str">
        <f t="shared" si="8"/>
        <v>WSW</v>
      </c>
      <c r="O146" s="11">
        <v>0</v>
      </c>
      <c r="P146" s="12">
        <v>0</v>
      </c>
      <c r="Q146" s="3">
        <v>2.2000000000000002</v>
      </c>
      <c r="R146" s="13">
        <v>44680</v>
      </c>
      <c r="S146" s="14">
        <v>352.97200000000004</v>
      </c>
      <c r="T146" s="15">
        <v>2.8</v>
      </c>
      <c r="U146" s="15">
        <v>3.1</v>
      </c>
    </row>
    <row r="147" spans="1:21" x14ac:dyDescent="0.25">
      <c r="A147" s="1">
        <v>45312</v>
      </c>
      <c r="B147" s="2">
        <v>0.50347222222222221</v>
      </c>
      <c r="C147" s="7">
        <v>1022</v>
      </c>
      <c r="D147" s="7">
        <v>1026</v>
      </c>
      <c r="E147" s="71">
        <v>10.4</v>
      </c>
      <c r="F147" s="9">
        <v>54</v>
      </c>
      <c r="G147" s="71">
        <v>9.4</v>
      </c>
      <c r="H147" s="71">
        <v>1.4</v>
      </c>
      <c r="I147" s="71">
        <v>26</v>
      </c>
      <c r="J147" s="71">
        <v>9.4</v>
      </c>
      <c r="K147" s="6">
        <f t="shared" si="6"/>
        <v>8.2799999999999994</v>
      </c>
      <c r="L147" s="6">
        <f t="shared" si="7"/>
        <v>9</v>
      </c>
      <c r="M147" s="10">
        <v>354</v>
      </c>
      <c r="N147" s="3" t="str">
        <f t="shared" si="8"/>
        <v>N</v>
      </c>
      <c r="O147" s="11">
        <v>0</v>
      </c>
      <c r="P147" s="12">
        <v>0</v>
      </c>
      <c r="Q147" s="3">
        <v>2.5</v>
      </c>
      <c r="R147" s="13">
        <v>45764</v>
      </c>
      <c r="S147" s="14">
        <v>361.53560000000004</v>
      </c>
      <c r="T147" s="15">
        <v>2.2999999999999998</v>
      </c>
      <c r="U147" s="15">
        <v>2.5</v>
      </c>
    </row>
    <row r="148" spans="1:21" x14ac:dyDescent="0.25">
      <c r="A148" s="1">
        <v>45312</v>
      </c>
      <c r="B148" s="2">
        <v>0.50694444444444442</v>
      </c>
      <c r="C148" s="7">
        <v>1021</v>
      </c>
      <c r="D148" s="7">
        <v>1025</v>
      </c>
      <c r="E148" s="71">
        <v>10.3</v>
      </c>
      <c r="F148" s="9">
        <v>56</v>
      </c>
      <c r="G148" s="71">
        <v>8.9</v>
      </c>
      <c r="H148" s="71">
        <v>1.8</v>
      </c>
      <c r="I148" s="71">
        <v>26</v>
      </c>
      <c r="J148" s="71">
        <v>8.9</v>
      </c>
      <c r="K148" s="6">
        <f t="shared" si="6"/>
        <v>10.08</v>
      </c>
      <c r="L148" s="6">
        <f t="shared" si="7"/>
        <v>11.16</v>
      </c>
      <c r="M148" s="10">
        <v>294</v>
      </c>
      <c r="N148" s="3" t="str">
        <f t="shared" si="8"/>
        <v>WNW</v>
      </c>
      <c r="O148" s="11">
        <v>0</v>
      </c>
      <c r="P148" s="12">
        <v>0</v>
      </c>
      <c r="Q148" s="3">
        <v>2.2000000000000002</v>
      </c>
      <c r="R148" s="13">
        <v>44300</v>
      </c>
      <c r="S148" s="14">
        <v>349.97</v>
      </c>
      <c r="T148" s="15">
        <v>2.8</v>
      </c>
      <c r="U148" s="15">
        <v>3.1</v>
      </c>
    </row>
    <row r="149" spans="1:21" x14ac:dyDescent="0.25">
      <c r="A149" s="1">
        <v>45312</v>
      </c>
      <c r="B149" s="2">
        <v>0.51041666666666663</v>
      </c>
      <c r="C149" s="7">
        <v>1021</v>
      </c>
      <c r="D149" s="7">
        <v>1025</v>
      </c>
      <c r="E149" s="71">
        <v>10.199999999999999</v>
      </c>
      <c r="F149" s="9">
        <v>54</v>
      </c>
      <c r="G149" s="71">
        <v>8.6999999999999993</v>
      </c>
      <c r="H149" s="71">
        <v>1.2</v>
      </c>
      <c r="I149" s="71">
        <v>26</v>
      </c>
      <c r="J149" s="71">
        <v>8.6999999999999993</v>
      </c>
      <c r="K149" s="6">
        <f t="shared" si="6"/>
        <v>10.08</v>
      </c>
      <c r="L149" s="6">
        <f t="shared" si="7"/>
        <v>11.52</v>
      </c>
      <c r="M149" s="10">
        <v>332</v>
      </c>
      <c r="N149" s="3" t="str">
        <f t="shared" si="8"/>
        <v>NNW</v>
      </c>
      <c r="O149" s="11">
        <v>0</v>
      </c>
      <c r="P149" s="12">
        <v>0</v>
      </c>
      <c r="Q149" s="3">
        <v>2</v>
      </c>
      <c r="R149" s="13">
        <v>44617</v>
      </c>
      <c r="S149" s="14">
        <v>352.47430000000003</v>
      </c>
      <c r="T149" s="15">
        <v>2.8</v>
      </c>
      <c r="U149" s="15">
        <v>3.2</v>
      </c>
    </row>
    <row r="150" spans="1:21" x14ac:dyDescent="0.25">
      <c r="A150" s="1">
        <v>45312</v>
      </c>
      <c r="B150" s="2">
        <v>0.51388888888888895</v>
      </c>
      <c r="C150" s="7">
        <v>1022</v>
      </c>
      <c r="D150" s="7">
        <v>1026</v>
      </c>
      <c r="E150" s="71">
        <v>10.3</v>
      </c>
      <c r="F150" s="9">
        <v>55</v>
      </c>
      <c r="G150" s="71">
        <v>8.9</v>
      </c>
      <c r="H150" s="71">
        <v>1.6</v>
      </c>
      <c r="I150" s="71">
        <v>26</v>
      </c>
      <c r="J150" s="71">
        <v>8.9</v>
      </c>
      <c r="K150" s="6">
        <f t="shared" si="6"/>
        <v>10.8</v>
      </c>
      <c r="L150" s="6">
        <f t="shared" si="7"/>
        <v>11.16</v>
      </c>
      <c r="M150" s="10">
        <v>42</v>
      </c>
      <c r="N150" s="3" t="str">
        <f t="shared" si="8"/>
        <v>NE</v>
      </c>
      <c r="O150" s="11">
        <v>0</v>
      </c>
      <c r="P150" s="12">
        <v>0</v>
      </c>
      <c r="Q150" s="3">
        <v>2.2999999999999998</v>
      </c>
      <c r="R150" s="13">
        <v>45326</v>
      </c>
      <c r="S150" s="14">
        <v>358.07540000000006</v>
      </c>
      <c r="T150" s="15">
        <v>3</v>
      </c>
      <c r="U150" s="15">
        <v>3.1</v>
      </c>
    </row>
    <row r="151" spans="1:21" x14ac:dyDescent="0.25">
      <c r="A151" s="1">
        <v>45312</v>
      </c>
      <c r="B151" s="2">
        <v>0.51736111111111105</v>
      </c>
      <c r="C151" s="7">
        <v>1022</v>
      </c>
      <c r="D151" s="7">
        <v>1026</v>
      </c>
      <c r="E151" s="71">
        <v>10.6</v>
      </c>
      <c r="F151" s="9">
        <v>55</v>
      </c>
      <c r="G151" s="71">
        <v>10.6</v>
      </c>
      <c r="H151" s="71">
        <v>1.8</v>
      </c>
      <c r="I151" s="71">
        <v>26</v>
      </c>
      <c r="J151" s="71">
        <v>10.6</v>
      </c>
      <c r="K151" s="6">
        <f t="shared" si="6"/>
        <v>2.88</v>
      </c>
      <c r="L151" s="6">
        <f t="shared" si="7"/>
        <v>2.88</v>
      </c>
      <c r="M151" s="10">
        <v>348</v>
      </c>
      <c r="N151" s="3" t="str">
        <f t="shared" si="8"/>
        <v>NNW</v>
      </c>
      <c r="O151" s="11">
        <v>0</v>
      </c>
      <c r="P151" s="12">
        <v>0</v>
      </c>
      <c r="Q151" s="3">
        <v>2.2999999999999998</v>
      </c>
      <c r="R151" s="13">
        <v>44756</v>
      </c>
      <c r="S151" s="14">
        <v>353.57240000000002</v>
      </c>
      <c r="T151" s="15">
        <v>0.8</v>
      </c>
      <c r="U151" s="15">
        <v>0.8</v>
      </c>
    </row>
    <row r="152" spans="1:21" x14ac:dyDescent="0.25">
      <c r="A152" s="1">
        <v>45312</v>
      </c>
      <c r="B152" s="2">
        <v>0.52083333333333337</v>
      </c>
      <c r="C152" s="7">
        <v>1021</v>
      </c>
      <c r="D152" s="7">
        <v>1025</v>
      </c>
      <c r="E152" s="71">
        <v>10.4</v>
      </c>
      <c r="F152" s="9">
        <v>54</v>
      </c>
      <c r="G152" s="71">
        <v>8.5</v>
      </c>
      <c r="H152" s="71">
        <v>1.4</v>
      </c>
      <c r="I152" s="71">
        <v>26</v>
      </c>
      <c r="J152" s="71">
        <v>8.5</v>
      </c>
      <c r="K152" s="6">
        <f t="shared" si="6"/>
        <v>13.68</v>
      </c>
      <c r="L152" s="6">
        <f t="shared" si="7"/>
        <v>16.559999999999999</v>
      </c>
      <c r="M152" s="10">
        <v>12</v>
      </c>
      <c r="N152" s="3" t="str">
        <f t="shared" si="8"/>
        <v>N</v>
      </c>
      <c r="O152" s="11">
        <v>0</v>
      </c>
      <c r="P152" s="12">
        <v>0</v>
      </c>
      <c r="Q152" s="3">
        <v>1</v>
      </c>
      <c r="R152" s="13">
        <v>11680</v>
      </c>
      <c r="S152" s="14">
        <v>92.272000000000006</v>
      </c>
      <c r="T152" s="15">
        <v>3.8</v>
      </c>
      <c r="U152" s="15">
        <v>4.5999999999999996</v>
      </c>
    </row>
    <row r="153" spans="1:21" x14ac:dyDescent="0.25">
      <c r="A153" s="1">
        <v>45312</v>
      </c>
      <c r="B153" s="2">
        <v>0.52430555555555558</v>
      </c>
      <c r="C153" s="7">
        <v>1022</v>
      </c>
      <c r="D153" s="7">
        <v>1026</v>
      </c>
      <c r="E153" s="71">
        <v>10.5</v>
      </c>
      <c r="F153" s="9">
        <v>54</v>
      </c>
      <c r="G153" s="71">
        <v>10.199999999999999</v>
      </c>
      <c r="H153" s="71">
        <v>1.5</v>
      </c>
      <c r="I153" s="71">
        <v>26</v>
      </c>
      <c r="J153" s="71">
        <v>10.199999999999999</v>
      </c>
      <c r="K153" s="6">
        <f t="shared" si="6"/>
        <v>5.76</v>
      </c>
      <c r="L153" s="6">
        <f t="shared" si="7"/>
        <v>5.76</v>
      </c>
      <c r="M153" s="10">
        <v>271</v>
      </c>
      <c r="N153" s="3" t="str">
        <f t="shared" si="8"/>
        <v>W</v>
      </c>
      <c r="O153" s="11">
        <v>0</v>
      </c>
      <c r="P153" s="12">
        <v>0</v>
      </c>
      <c r="Q153" s="3">
        <v>1.3</v>
      </c>
      <c r="R153" s="13">
        <v>13792</v>
      </c>
      <c r="S153" s="14">
        <v>108.95680000000002</v>
      </c>
      <c r="T153" s="15">
        <v>1.6</v>
      </c>
      <c r="U153" s="15">
        <v>1.6</v>
      </c>
    </row>
    <row r="154" spans="1:21" x14ac:dyDescent="0.25">
      <c r="A154" s="1">
        <v>45312</v>
      </c>
      <c r="B154" s="2">
        <v>0.52777777777777779</v>
      </c>
      <c r="C154" s="7">
        <v>1022</v>
      </c>
      <c r="D154" s="7">
        <v>1026</v>
      </c>
      <c r="E154" s="71">
        <v>10.3</v>
      </c>
      <c r="F154" s="9">
        <v>53</v>
      </c>
      <c r="G154" s="71">
        <v>8.6999999999999993</v>
      </c>
      <c r="H154" s="71">
        <v>1</v>
      </c>
      <c r="I154" s="71">
        <v>26</v>
      </c>
      <c r="J154" s="71">
        <v>8.6999999999999993</v>
      </c>
      <c r="K154" s="6">
        <f t="shared" si="6"/>
        <v>11.88</v>
      </c>
      <c r="L154" s="6">
        <f t="shared" si="7"/>
        <v>12.96</v>
      </c>
      <c r="M154" s="10">
        <v>124</v>
      </c>
      <c r="N154" s="3" t="str">
        <f t="shared" si="8"/>
        <v>ESE</v>
      </c>
      <c r="O154" s="11">
        <v>0</v>
      </c>
      <c r="P154" s="12">
        <v>0</v>
      </c>
      <c r="Q154" s="3">
        <v>2.2000000000000002</v>
      </c>
      <c r="R154" s="13">
        <v>42738</v>
      </c>
      <c r="S154" s="14">
        <v>337.63020000000006</v>
      </c>
      <c r="T154" s="15">
        <v>3.3</v>
      </c>
      <c r="U154" s="15">
        <v>3.6</v>
      </c>
    </row>
    <row r="155" spans="1:21" x14ac:dyDescent="0.25">
      <c r="A155" s="1">
        <v>45312</v>
      </c>
      <c r="B155" s="2">
        <v>0.53125</v>
      </c>
      <c r="C155" s="7">
        <v>1022</v>
      </c>
      <c r="D155" s="7">
        <v>1026</v>
      </c>
      <c r="E155" s="71">
        <v>10.3</v>
      </c>
      <c r="F155" s="9">
        <v>54</v>
      </c>
      <c r="G155" s="71">
        <v>8.4</v>
      </c>
      <c r="H155" s="71">
        <v>1.3</v>
      </c>
      <c r="I155" s="71">
        <v>26</v>
      </c>
      <c r="J155" s="71">
        <v>8.4</v>
      </c>
      <c r="K155" s="6">
        <f t="shared" si="6"/>
        <v>13.68</v>
      </c>
      <c r="L155" s="6">
        <f t="shared" si="7"/>
        <v>17.28</v>
      </c>
      <c r="M155" s="10">
        <v>318</v>
      </c>
      <c r="N155" s="3" t="str">
        <f t="shared" si="8"/>
        <v>NW</v>
      </c>
      <c r="O155" s="11">
        <v>0</v>
      </c>
      <c r="P155" s="12">
        <v>0</v>
      </c>
      <c r="Q155" s="3">
        <v>1.9</v>
      </c>
      <c r="R155" s="13">
        <v>36828</v>
      </c>
      <c r="S155" s="14">
        <v>290.94120000000004</v>
      </c>
      <c r="T155" s="15">
        <v>3.8</v>
      </c>
      <c r="U155" s="15">
        <v>4.8</v>
      </c>
    </row>
    <row r="156" spans="1:21" x14ac:dyDescent="0.25">
      <c r="A156" s="1">
        <v>45312</v>
      </c>
      <c r="B156" s="2">
        <v>0.53472222222222221</v>
      </c>
      <c r="C156" s="7">
        <v>1021</v>
      </c>
      <c r="D156" s="7">
        <v>1025</v>
      </c>
      <c r="E156" s="71">
        <v>10.1</v>
      </c>
      <c r="F156" s="9">
        <v>54</v>
      </c>
      <c r="G156" s="71">
        <v>7.5</v>
      </c>
      <c r="H156" s="71">
        <v>1.1000000000000001</v>
      </c>
      <c r="I156" s="71">
        <v>26</v>
      </c>
      <c r="J156" s="71">
        <v>7.5</v>
      </c>
      <c r="K156" s="6">
        <f t="shared" si="6"/>
        <v>18.72</v>
      </c>
      <c r="L156" s="6">
        <f t="shared" si="7"/>
        <v>22.68</v>
      </c>
      <c r="M156" s="10">
        <v>66</v>
      </c>
      <c r="N156" s="3" t="str">
        <f t="shared" si="8"/>
        <v>ENE</v>
      </c>
      <c r="O156" s="11">
        <v>0</v>
      </c>
      <c r="P156" s="12">
        <v>0</v>
      </c>
      <c r="Q156" s="3">
        <v>2.2999999999999998</v>
      </c>
      <c r="R156" s="13">
        <v>42317</v>
      </c>
      <c r="S156" s="14">
        <v>334.30430000000001</v>
      </c>
      <c r="T156" s="15">
        <v>5.2</v>
      </c>
      <c r="U156" s="15">
        <v>6.3</v>
      </c>
    </row>
    <row r="157" spans="1:21" x14ac:dyDescent="0.25">
      <c r="A157" s="1">
        <v>45312</v>
      </c>
      <c r="B157" s="2">
        <v>0.53819444444444442</v>
      </c>
      <c r="C157" s="7">
        <v>1021</v>
      </c>
      <c r="D157" s="7">
        <v>1025</v>
      </c>
      <c r="E157" s="71">
        <v>10.4</v>
      </c>
      <c r="F157" s="9">
        <v>53</v>
      </c>
      <c r="G157" s="71">
        <v>7.9</v>
      </c>
      <c r="H157" s="71">
        <v>1.1000000000000001</v>
      </c>
      <c r="I157" s="71">
        <v>26</v>
      </c>
      <c r="J157" s="71">
        <v>7.9</v>
      </c>
      <c r="K157" s="6">
        <f t="shared" si="6"/>
        <v>18.72</v>
      </c>
      <c r="L157" s="6">
        <f t="shared" si="7"/>
        <v>21.96</v>
      </c>
      <c r="M157" s="10">
        <v>0</v>
      </c>
      <c r="N157" s="3" t="str">
        <f t="shared" si="8"/>
        <v>N</v>
      </c>
      <c r="O157" s="11">
        <v>0</v>
      </c>
      <c r="P157" s="12">
        <v>0</v>
      </c>
      <c r="Q157" s="3">
        <v>2.2000000000000002</v>
      </c>
      <c r="R157" s="13">
        <v>41948</v>
      </c>
      <c r="S157" s="14">
        <v>331.38920000000002</v>
      </c>
      <c r="T157" s="15">
        <v>5.2</v>
      </c>
      <c r="U157" s="15">
        <v>6.1</v>
      </c>
    </row>
    <row r="158" spans="1:21" x14ac:dyDescent="0.25">
      <c r="A158" s="1">
        <v>45312</v>
      </c>
      <c r="B158" s="2">
        <v>0.54166666666666663</v>
      </c>
      <c r="C158" s="7">
        <v>1021</v>
      </c>
      <c r="D158" s="7">
        <v>1025</v>
      </c>
      <c r="E158" s="71">
        <v>10.7</v>
      </c>
      <c r="F158" s="9">
        <v>53</v>
      </c>
      <c r="G158" s="71">
        <v>9.1999999999999993</v>
      </c>
      <c r="H158" s="71">
        <v>1.4</v>
      </c>
      <c r="I158" s="71">
        <v>26</v>
      </c>
      <c r="J158" s="71">
        <v>9.1999999999999993</v>
      </c>
      <c r="K158" s="6">
        <f t="shared" si="6"/>
        <v>11.88</v>
      </c>
      <c r="L158" s="6">
        <f t="shared" si="7"/>
        <v>12.96</v>
      </c>
      <c r="M158" s="10">
        <v>150</v>
      </c>
      <c r="N158" s="3" t="str">
        <f t="shared" si="8"/>
        <v>SSE</v>
      </c>
      <c r="O158" s="11">
        <v>0</v>
      </c>
      <c r="P158" s="12">
        <v>0</v>
      </c>
      <c r="Q158" s="3">
        <v>1.9</v>
      </c>
      <c r="R158" s="13">
        <v>40229</v>
      </c>
      <c r="S158" s="14">
        <v>317.80910000000006</v>
      </c>
      <c r="T158" s="15">
        <v>3.3</v>
      </c>
      <c r="U158" s="15">
        <v>3.6</v>
      </c>
    </row>
    <row r="159" spans="1:21" x14ac:dyDescent="0.25">
      <c r="A159" s="1">
        <v>45312</v>
      </c>
      <c r="B159" s="2">
        <v>0.54513888888888895</v>
      </c>
      <c r="C159" s="7">
        <v>1022</v>
      </c>
      <c r="D159" s="7">
        <v>1026</v>
      </c>
      <c r="E159" s="71">
        <v>10.5</v>
      </c>
      <c r="F159" s="9">
        <v>50</v>
      </c>
      <c r="G159" s="71">
        <v>9.6999999999999993</v>
      </c>
      <c r="H159" s="71">
        <v>0.4</v>
      </c>
      <c r="I159" s="71">
        <v>26</v>
      </c>
      <c r="J159" s="71">
        <v>9.6999999999999993</v>
      </c>
      <c r="K159" s="6">
        <f t="shared" si="6"/>
        <v>7.2</v>
      </c>
      <c r="L159" s="6">
        <f t="shared" si="7"/>
        <v>7.9200000000000008</v>
      </c>
      <c r="M159" s="10">
        <v>6</v>
      </c>
      <c r="N159" s="3" t="str">
        <f t="shared" si="8"/>
        <v>N</v>
      </c>
      <c r="O159" s="11">
        <v>0</v>
      </c>
      <c r="P159" s="12">
        <v>0</v>
      </c>
      <c r="Q159" s="3">
        <v>1.7</v>
      </c>
      <c r="R159" s="13">
        <v>40573</v>
      </c>
      <c r="S159" s="14">
        <v>320.52670000000001</v>
      </c>
      <c r="T159" s="15">
        <v>2</v>
      </c>
      <c r="U159" s="15">
        <v>2.2000000000000002</v>
      </c>
    </row>
    <row r="160" spans="1:21" x14ac:dyDescent="0.25">
      <c r="A160" s="1">
        <v>45312</v>
      </c>
      <c r="B160" s="2">
        <v>0.54861111111111105</v>
      </c>
      <c r="C160" s="7">
        <v>1022</v>
      </c>
      <c r="D160" s="7">
        <v>1026</v>
      </c>
      <c r="E160" s="71">
        <v>10.3</v>
      </c>
      <c r="F160" s="9">
        <v>46</v>
      </c>
      <c r="G160" s="71">
        <v>8.1</v>
      </c>
      <c r="H160" s="71">
        <v>-0.9</v>
      </c>
      <c r="I160" s="71">
        <v>26</v>
      </c>
      <c r="J160" s="71">
        <v>8.1</v>
      </c>
      <c r="K160" s="6">
        <f t="shared" si="6"/>
        <v>15.120000000000001</v>
      </c>
      <c r="L160" s="6">
        <f t="shared" si="7"/>
        <v>18</v>
      </c>
      <c r="M160" s="10">
        <v>336</v>
      </c>
      <c r="N160" s="3" t="str">
        <f t="shared" si="8"/>
        <v>NNW</v>
      </c>
      <c r="O160" s="11">
        <v>0</v>
      </c>
      <c r="P160" s="12">
        <v>0</v>
      </c>
      <c r="Q160" s="3">
        <v>1.6</v>
      </c>
      <c r="R160" s="13">
        <v>40160</v>
      </c>
      <c r="S160" s="14">
        <v>317.26400000000001</v>
      </c>
      <c r="T160" s="15">
        <v>4.2</v>
      </c>
      <c r="U160" s="15">
        <v>5</v>
      </c>
    </row>
    <row r="161" spans="1:21" x14ac:dyDescent="0.25">
      <c r="A161" s="1">
        <v>45312</v>
      </c>
      <c r="B161" s="2">
        <v>0.55208333333333337</v>
      </c>
      <c r="C161" s="7">
        <v>1022</v>
      </c>
      <c r="D161" s="7">
        <v>1026</v>
      </c>
      <c r="E161" s="71">
        <v>10.5</v>
      </c>
      <c r="F161" s="9">
        <v>46</v>
      </c>
      <c r="G161" s="71">
        <v>8.9</v>
      </c>
      <c r="H161" s="71">
        <v>-0.7</v>
      </c>
      <c r="I161" s="71">
        <v>26</v>
      </c>
      <c r="J161" s="71">
        <v>8.9</v>
      </c>
      <c r="K161" s="6">
        <f t="shared" si="6"/>
        <v>11.16</v>
      </c>
      <c r="L161" s="6">
        <f t="shared" si="7"/>
        <v>11.52</v>
      </c>
      <c r="M161" s="10">
        <v>118</v>
      </c>
      <c r="N161" s="3" t="str">
        <f t="shared" si="8"/>
        <v>ESE</v>
      </c>
      <c r="O161" s="11">
        <v>0</v>
      </c>
      <c r="P161" s="12">
        <v>0</v>
      </c>
      <c r="Q161" s="3">
        <v>1.7</v>
      </c>
      <c r="R161" s="13">
        <v>39609</v>
      </c>
      <c r="S161" s="14">
        <v>312.91110000000003</v>
      </c>
      <c r="T161" s="15">
        <v>3.1</v>
      </c>
      <c r="U161" s="15">
        <v>3.2</v>
      </c>
    </row>
    <row r="162" spans="1:21" x14ac:dyDescent="0.25">
      <c r="A162" s="1">
        <v>45312</v>
      </c>
      <c r="B162" s="2">
        <v>0.55555555555555558</v>
      </c>
      <c r="C162" s="7">
        <v>1022</v>
      </c>
      <c r="D162" s="7">
        <v>1026</v>
      </c>
      <c r="E162" s="71">
        <v>10.4</v>
      </c>
      <c r="F162" s="9">
        <v>44</v>
      </c>
      <c r="G162" s="71">
        <v>8.5</v>
      </c>
      <c r="H162" s="71">
        <v>-1.4</v>
      </c>
      <c r="I162" s="71">
        <v>26</v>
      </c>
      <c r="J162" s="71">
        <v>8.5</v>
      </c>
      <c r="K162" s="6">
        <f t="shared" si="6"/>
        <v>13.32</v>
      </c>
      <c r="L162" s="6">
        <f t="shared" si="7"/>
        <v>14.759999999999998</v>
      </c>
      <c r="M162" s="10">
        <v>305</v>
      </c>
      <c r="N162" s="3" t="str">
        <f t="shared" si="8"/>
        <v>WNW</v>
      </c>
      <c r="O162" s="11">
        <v>0</v>
      </c>
      <c r="P162" s="12">
        <v>0</v>
      </c>
      <c r="Q162" s="3">
        <v>1.9</v>
      </c>
      <c r="R162" s="13">
        <v>38800</v>
      </c>
      <c r="S162" s="14">
        <v>306.52000000000004</v>
      </c>
      <c r="T162" s="15">
        <v>3.7</v>
      </c>
      <c r="U162" s="15">
        <v>4.0999999999999996</v>
      </c>
    </row>
    <row r="163" spans="1:21" x14ac:dyDescent="0.25">
      <c r="A163" s="1">
        <v>45312</v>
      </c>
      <c r="B163" s="2">
        <v>0.55902777777777779</v>
      </c>
      <c r="C163" s="7">
        <v>1021</v>
      </c>
      <c r="D163" s="7">
        <v>1025</v>
      </c>
      <c r="E163" s="71">
        <v>10.5</v>
      </c>
      <c r="F163" s="9">
        <v>45</v>
      </c>
      <c r="G163" s="71">
        <v>9.3000000000000007</v>
      </c>
      <c r="H163" s="71">
        <v>-1</v>
      </c>
      <c r="I163" s="71">
        <v>26</v>
      </c>
      <c r="J163" s="71">
        <v>9.3000000000000007</v>
      </c>
      <c r="K163" s="6">
        <f t="shared" si="6"/>
        <v>9</v>
      </c>
      <c r="L163" s="6">
        <f t="shared" si="7"/>
        <v>9</v>
      </c>
      <c r="M163" s="10">
        <v>72</v>
      </c>
      <c r="N163" s="3" t="str">
        <f t="shared" si="8"/>
        <v>ENE</v>
      </c>
      <c r="O163" s="11">
        <v>0</v>
      </c>
      <c r="P163" s="12">
        <v>0</v>
      </c>
      <c r="Q163" s="3">
        <v>2</v>
      </c>
      <c r="R163" s="13">
        <v>37687</v>
      </c>
      <c r="S163" s="14">
        <v>297.72730000000001</v>
      </c>
      <c r="T163" s="15">
        <v>2.5</v>
      </c>
      <c r="U163" s="15">
        <v>2.5</v>
      </c>
    </row>
    <row r="164" spans="1:21" x14ac:dyDescent="0.25">
      <c r="A164" s="1">
        <v>45312</v>
      </c>
      <c r="B164" s="2">
        <v>0.5625</v>
      </c>
      <c r="C164" s="7">
        <v>1022</v>
      </c>
      <c r="D164" s="7">
        <v>1026</v>
      </c>
      <c r="E164" s="71">
        <v>10.5</v>
      </c>
      <c r="F164" s="9">
        <v>45</v>
      </c>
      <c r="G164" s="71">
        <v>8.9</v>
      </c>
      <c r="H164" s="71">
        <v>-1</v>
      </c>
      <c r="I164" s="71">
        <v>26</v>
      </c>
      <c r="J164" s="71">
        <v>8.9</v>
      </c>
      <c r="K164" s="6">
        <f t="shared" si="6"/>
        <v>11.88</v>
      </c>
      <c r="L164" s="6">
        <f t="shared" si="7"/>
        <v>12.96</v>
      </c>
      <c r="M164" s="10">
        <v>60</v>
      </c>
      <c r="N164" s="3" t="str">
        <f t="shared" si="8"/>
        <v>ENE</v>
      </c>
      <c r="O164" s="11">
        <v>0</v>
      </c>
      <c r="P164" s="12">
        <v>0</v>
      </c>
      <c r="Q164" s="3">
        <v>1.6</v>
      </c>
      <c r="R164" s="13">
        <v>36837</v>
      </c>
      <c r="S164" s="14">
        <v>291.01230000000004</v>
      </c>
      <c r="T164" s="15">
        <v>3.3</v>
      </c>
      <c r="U164" s="15">
        <v>3.6</v>
      </c>
    </row>
    <row r="165" spans="1:21" x14ac:dyDescent="0.25">
      <c r="A165" s="1">
        <v>45312</v>
      </c>
      <c r="B165" s="2">
        <v>0.56597222222222221</v>
      </c>
      <c r="C165" s="7">
        <v>1022</v>
      </c>
      <c r="D165" s="7">
        <v>1026</v>
      </c>
      <c r="E165" s="71">
        <v>10.4</v>
      </c>
      <c r="F165" s="9">
        <v>45</v>
      </c>
      <c r="G165" s="71">
        <v>9.4</v>
      </c>
      <c r="H165" s="71">
        <v>-1.1000000000000001</v>
      </c>
      <c r="I165" s="71">
        <v>26</v>
      </c>
      <c r="J165" s="71">
        <v>9.4</v>
      </c>
      <c r="K165" s="6">
        <f t="shared" si="6"/>
        <v>8.2799999999999994</v>
      </c>
      <c r="L165" s="6">
        <f t="shared" si="7"/>
        <v>9</v>
      </c>
      <c r="M165" s="10">
        <v>69</v>
      </c>
      <c r="N165" s="3" t="str">
        <f t="shared" si="8"/>
        <v>ENE</v>
      </c>
      <c r="O165" s="11">
        <v>0</v>
      </c>
      <c r="P165" s="12">
        <v>0</v>
      </c>
      <c r="Q165" s="3">
        <v>1.9</v>
      </c>
      <c r="R165" s="13">
        <v>35799</v>
      </c>
      <c r="S165" s="14">
        <v>282.81210000000004</v>
      </c>
      <c r="T165" s="15">
        <v>2.2999999999999998</v>
      </c>
      <c r="U165" s="15">
        <v>2.5</v>
      </c>
    </row>
    <row r="166" spans="1:21" x14ac:dyDescent="0.25">
      <c r="A166" s="1">
        <v>45312</v>
      </c>
      <c r="B166" s="2">
        <v>0.56944444444444442</v>
      </c>
      <c r="C166" s="7">
        <v>1022</v>
      </c>
      <c r="D166" s="7">
        <v>1026</v>
      </c>
      <c r="E166" s="71">
        <v>10.6</v>
      </c>
      <c r="F166" s="9">
        <v>43</v>
      </c>
      <c r="G166" s="71">
        <v>9.8000000000000007</v>
      </c>
      <c r="H166" s="71">
        <v>-1.5</v>
      </c>
      <c r="I166" s="71">
        <v>26</v>
      </c>
      <c r="J166" s="71">
        <v>9.8000000000000007</v>
      </c>
      <c r="K166" s="6">
        <f t="shared" si="6"/>
        <v>7.9200000000000008</v>
      </c>
      <c r="L166" s="6">
        <f t="shared" si="7"/>
        <v>7.9200000000000008</v>
      </c>
      <c r="M166" s="10">
        <v>252</v>
      </c>
      <c r="N166" s="3" t="str">
        <f t="shared" si="8"/>
        <v>WSW</v>
      </c>
      <c r="O166" s="11">
        <v>0</v>
      </c>
      <c r="P166" s="12">
        <v>0</v>
      </c>
      <c r="Q166" s="3">
        <v>1.4</v>
      </c>
      <c r="R166" s="13">
        <v>35097</v>
      </c>
      <c r="S166" s="14">
        <v>277.2663</v>
      </c>
      <c r="T166" s="15">
        <v>2.2000000000000002</v>
      </c>
      <c r="U166" s="15">
        <v>2.2000000000000002</v>
      </c>
    </row>
    <row r="167" spans="1:21" x14ac:dyDescent="0.25">
      <c r="A167" s="1">
        <v>45312</v>
      </c>
      <c r="B167" s="2">
        <v>0.57291666666666663</v>
      </c>
      <c r="C167" s="7">
        <v>1022</v>
      </c>
      <c r="D167" s="7">
        <v>1026</v>
      </c>
      <c r="E167" s="71">
        <v>10.5</v>
      </c>
      <c r="F167" s="9">
        <v>44</v>
      </c>
      <c r="G167" s="71">
        <v>8.1</v>
      </c>
      <c r="H167" s="71">
        <v>-1.3</v>
      </c>
      <c r="I167" s="71">
        <v>26</v>
      </c>
      <c r="J167" s="71">
        <v>8.1</v>
      </c>
      <c r="K167" s="6">
        <f t="shared" si="6"/>
        <v>17.28</v>
      </c>
      <c r="L167" s="6">
        <f t="shared" si="7"/>
        <v>20.16</v>
      </c>
      <c r="M167" s="10">
        <v>174</v>
      </c>
      <c r="N167" s="3" t="str">
        <f t="shared" si="8"/>
        <v>S</v>
      </c>
      <c r="O167" s="11">
        <v>0</v>
      </c>
      <c r="P167" s="12">
        <v>0</v>
      </c>
      <c r="Q167" s="3">
        <v>1.6</v>
      </c>
      <c r="R167" s="13">
        <v>33902</v>
      </c>
      <c r="S167" s="14">
        <v>267.82580000000002</v>
      </c>
      <c r="T167" s="15">
        <v>4.8</v>
      </c>
      <c r="U167" s="15">
        <v>5.6</v>
      </c>
    </row>
    <row r="168" spans="1:21" x14ac:dyDescent="0.25">
      <c r="A168" s="1">
        <v>45312</v>
      </c>
      <c r="B168" s="2">
        <v>0.57638888888888895</v>
      </c>
      <c r="C168" s="7">
        <v>1021</v>
      </c>
      <c r="D168" s="7">
        <v>1025</v>
      </c>
      <c r="E168" s="71">
        <v>10.5</v>
      </c>
      <c r="F168" s="9">
        <v>43</v>
      </c>
      <c r="G168" s="71">
        <v>8.6</v>
      </c>
      <c r="H168" s="71">
        <v>-1.6</v>
      </c>
      <c r="I168" s="71">
        <v>26</v>
      </c>
      <c r="J168" s="71">
        <v>8.6</v>
      </c>
      <c r="K168" s="6">
        <f t="shared" si="6"/>
        <v>13.32</v>
      </c>
      <c r="L168" s="6">
        <f t="shared" si="7"/>
        <v>18</v>
      </c>
      <c r="M168" s="10">
        <v>324</v>
      </c>
      <c r="N168" s="3" t="str">
        <f t="shared" si="8"/>
        <v>NW</v>
      </c>
      <c r="O168" s="11">
        <v>0</v>
      </c>
      <c r="P168" s="12">
        <v>0</v>
      </c>
      <c r="Q168" s="3">
        <v>1.6</v>
      </c>
      <c r="R168" s="13">
        <v>32958</v>
      </c>
      <c r="S168" s="14">
        <v>260.3682</v>
      </c>
      <c r="T168" s="15">
        <v>3.7</v>
      </c>
      <c r="U168" s="15">
        <v>5</v>
      </c>
    </row>
    <row r="169" spans="1:21" x14ac:dyDescent="0.25">
      <c r="A169" s="1">
        <v>45312</v>
      </c>
      <c r="B169" s="2">
        <v>0.57986111111111105</v>
      </c>
      <c r="C169" s="7">
        <v>1022</v>
      </c>
      <c r="D169" s="7">
        <v>1026</v>
      </c>
      <c r="E169" s="71">
        <v>10.7</v>
      </c>
      <c r="F169" s="9">
        <v>45</v>
      </c>
      <c r="G169" s="71">
        <v>8.6999999999999993</v>
      </c>
      <c r="H169" s="71">
        <v>-0.8</v>
      </c>
      <c r="I169" s="71">
        <v>26</v>
      </c>
      <c r="J169" s="71">
        <v>8.6999999999999993</v>
      </c>
      <c r="K169" s="6">
        <f t="shared" si="6"/>
        <v>14.759999999999998</v>
      </c>
      <c r="L169" s="6">
        <f t="shared" si="7"/>
        <v>20.52</v>
      </c>
      <c r="M169" s="10">
        <v>239</v>
      </c>
      <c r="N169" s="3" t="str">
        <f t="shared" si="8"/>
        <v>SW</v>
      </c>
      <c r="O169" s="11">
        <v>0</v>
      </c>
      <c r="P169" s="12">
        <v>0</v>
      </c>
      <c r="Q169" s="3">
        <v>1.7</v>
      </c>
      <c r="R169" s="13">
        <v>31440</v>
      </c>
      <c r="S169" s="14">
        <v>248.37600000000003</v>
      </c>
      <c r="T169" s="15">
        <v>4.0999999999999996</v>
      </c>
      <c r="U169" s="15">
        <v>5.7</v>
      </c>
    </row>
    <row r="170" spans="1:21" x14ac:dyDescent="0.25">
      <c r="A170" s="1">
        <v>45312</v>
      </c>
      <c r="B170" s="2">
        <v>0.58333333333333337</v>
      </c>
      <c r="C170" s="7">
        <v>1022</v>
      </c>
      <c r="D170" s="7">
        <v>1026</v>
      </c>
      <c r="E170" s="71">
        <v>10.7</v>
      </c>
      <c r="F170" s="9">
        <v>43</v>
      </c>
      <c r="G170" s="71">
        <v>9.3000000000000007</v>
      </c>
      <c r="H170" s="71">
        <v>-1.4</v>
      </c>
      <c r="I170" s="71">
        <v>26</v>
      </c>
      <c r="J170" s="71">
        <v>9.3000000000000007</v>
      </c>
      <c r="K170" s="6">
        <f t="shared" si="6"/>
        <v>10.08</v>
      </c>
      <c r="L170" s="6">
        <f t="shared" si="7"/>
        <v>10.8</v>
      </c>
      <c r="M170" s="10">
        <v>129</v>
      </c>
      <c r="N170" s="3" t="str">
        <f t="shared" si="8"/>
        <v>ESE</v>
      </c>
      <c r="O170" s="11">
        <v>0</v>
      </c>
      <c r="P170" s="12">
        <v>0</v>
      </c>
      <c r="Q170" s="3">
        <v>1.8</v>
      </c>
      <c r="R170" s="13">
        <v>30523</v>
      </c>
      <c r="S170" s="14">
        <v>241.13170000000002</v>
      </c>
      <c r="T170" s="15">
        <v>2.8</v>
      </c>
      <c r="U170" s="15">
        <v>3</v>
      </c>
    </row>
    <row r="171" spans="1:21" x14ac:dyDescent="0.25">
      <c r="A171" s="1">
        <v>45312</v>
      </c>
      <c r="B171" s="2">
        <v>0.58680555555555558</v>
      </c>
      <c r="C171" s="7">
        <v>1022</v>
      </c>
      <c r="D171" s="7">
        <v>1026</v>
      </c>
      <c r="E171" s="71">
        <v>10.7</v>
      </c>
      <c r="F171" s="9">
        <v>43</v>
      </c>
      <c r="G171" s="71">
        <v>9.6999999999999993</v>
      </c>
      <c r="H171" s="71">
        <v>-1.4</v>
      </c>
      <c r="I171" s="71">
        <v>26</v>
      </c>
      <c r="J171" s="71">
        <v>9.6999999999999993</v>
      </c>
      <c r="K171" s="6">
        <f t="shared" si="6"/>
        <v>8.2799999999999994</v>
      </c>
      <c r="L171" s="6">
        <f t="shared" si="7"/>
        <v>9</v>
      </c>
      <c r="M171" s="10">
        <v>321</v>
      </c>
      <c r="N171" s="3" t="str">
        <f t="shared" si="8"/>
        <v>NW</v>
      </c>
      <c r="O171" s="11">
        <v>0</v>
      </c>
      <c r="P171" s="12">
        <v>0</v>
      </c>
      <c r="Q171" s="3">
        <v>1.6</v>
      </c>
      <c r="R171" s="13">
        <v>29353</v>
      </c>
      <c r="S171" s="14">
        <v>231.88870000000003</v>
      </c>
      <c r="T171" s="15">
        <v>2.2999999999999998</v>
      </c>
      <c r="U171" s="15">
        <v>2.5</v>
      </c>
    </row>
    <row r="172" spans="1:21" x14ac:dyDescent="0.25">
      <c r="A172" s="1">
        <v>45312</v>
      </c>
      <c r="B172" s="2">
        <v>0.59027777777777779</v>
      </c>
      <c r="C172" s="7">
        <v>1021</v>
      </c>
      <c r="D172" s="7">
        <v>1025</v>
      </c>
      <c r="E172" s="71">
        <v>10.7</v>
      </c>
      <c r="F172" s="9">
        <v>40</v>
      </c>
      <c r="G172" s="71">
        <v>8.9</v>
      </c>
      <c r="H172" s="71">
        <v>-2.4</v>
      </c>
      <c r="I172" s="71">
        <v>26</v>
      </c>
      <c r="J172" s="71">
        <v>8.9</v>
      </c>
      <c r="K172" s="6">
        <f t="shared" si="6"/>
        <v>13.68</v>
      </c>
      <c r="L172" s="6">
        <f t="shared" si="7"/>
        <v>18.72</v>
      </c>
      <c r="M172" s="10">
        <v>311</v>
      </c>
      <c r="N172" s="3" t="str">
        <f t="shared" si="8"/>
        <v>NW</v>
      </c>
      <c r="O172" s="11">
        <v>0</v>
      </c>
      <c r="P172" s="12">
        <v>0</v>
      </c>
      <c r="Q172" s="3">
        <v>1.6</v>
      </c>
      <c r="R172" s="13">
        <v>28420</v>
      </c>
      <c r="S172" s="14">
        <v>224.51800000000003</v>
      </c>
      <c r="T172" s="15">
        <v>3.8</v>
      </c>
      <c r="U172" s="15">
        <v>5.2</v>
      </c>
    </row>
    <row r="173" spans="1:21" x14ac:dyDescent="0.25">
      <c r="A173" s="1">
        <v>45312</v>
      </c>
      <c r="B173" s="2">
        <v>0.59375</v>
      </c>
      <c r="C173" s="7">
        <v>1022</v>
      </c>
      <c r="D173" s="7">
        <v>1026</v>
      </c>
      <c r="E173" s="71">
        <v>10.8</v>
      </c>
      <c r="F173" s="9">
        <v>39</v>
      </c>
      <c r="G173" s="71">
        <v>9.6</v>
      </c>
      <c r="H173" s="71">
        <v>-2.7</v>
      </c>
      <c r="I173" s="71">
        <v>26</v>
      </c>
      <c r="J173" s="71">
        <v>9.6</v>
      </c>
      <c r="K173" s="6">
        <f t="shared" si="6"/>
        <v>9.36</v>
      </c>
      <c r="L173" s="6">
        <f t="shared" si="7"/>
        <v>9.7200000000000006</v>
      </c>
      <c r="M173" s="10">
        <v>130</v>
      </c>
      <c r="N173" s="3" t="str">
        <f t="shared" si="8"/>
        <v>SE</v>
      </c>
      <c r="O173" s="11">
        <v>0</v>
      </c>
      <c r="P173" s="12">
        <v>0</v>
      </c>
      <c r="Q173" s="3">
        <v>1.5</v>
      </c>
      <c r="R173" s="13">
        <v>27020</v>
      </c>
      <c r="S173" s="14">
        <v>213.45800000000003</v>
      </c>
      <c r="T173" s="15">
        <v>2.6</v>
      </c>
      <c r="U173" s="15">
        <v>2.7</v>
      </c>
    </row>
    <row r="174" spans="1:21" x14ac:dyDescent="0.25">
      <c r="A174" s="1">
        <v>45312</v>
      </c>
      <c r="B174" s="2">
        <v>0.59722222222222221</v>
      </c>
      <c r="C174" s="7">
        <v>1022</v>
      </c>
      <c r="D174" s="7">
        <v>1026</v>
      </c>
      <c r="E174" s="71">
        <v>10.8</v>
      </c>
      <c r="F174" s="9">
        <v>39</v>
      </c>
      <c r="G174" s="71">
        <v>10</v>
      </c>
      <c r="H174" s="71">
        <v>-2.7</v>
      </c>
      <c r="I174" s="71">
        <v>26</v>
      </c>
      <c r="J174" s="71">
        <v>10</v>
      </c>
      <c r="K174" s="6">
        <f t="shared" si="6"/>
        <v>7.9200000000000008</v>
      </c>
      <c r="L174" s="6">
        <f t="shared" si="7"/>
        <v>7.9200000000000008</v>
      </c>
      <c r="M174" s="10">
        <v>244</v>
      </c>
      <c r="N174" s="3" t="str">
        <f t="shared" si="8"/>
        <v>WSW</v>
      </c>
      <c r="O174" s="11">
        <v>0</v>
      </c>
      <c r="P174" s="12">
        <v>0</v>
      </c>
      <c r="Q174" s="3">
        <v>1.2</v>
      </c>
      <c r="R174" s="13">
        <v>25740</v>
      </c>
      <c r="S174" s="14">
        <v>203.34600000000003</v>
      </c>
      <c r="T174" s="15">
        <v>2.2000000000000002</v>
      </c>
      <c r="U174" s="15">
        <v>2.2000000000000002</v>
      </c>
    </row>
    <row r="175" spans="1:21" x14ac:dyDescent="0.25">
      <c r="A175" s="1">
        <v>45312</v>
      </c>
      <c r="B175" s="2">
        <v>0.60069444444444442</v>
      </c>
      <c r="C175" s="7">
        <v>1022</v>
      </c>
      <c r="D175" s="7">
        <v>1026</v>
      </c>
      <c r="E175" s="71">
        <v>10.9</v>
      </c>
      <c r="F175" s="9">
        <v>41</v>
      </c>
      <c r="G175" s="71">
        <v>8.3000000000000007</v>
      </c>
      <c r="H175" s="71">
        <v>-1.9</v>
      </c>
      <c r="I175" s="71">
        <v>26</v>
      </c>
      <c r="J175" s="71">
        <v>8.3000000000000007</v>
      </c>
      <c r="K175" s="6">
        <f t="shared" si="6"/>
        <v>20.16</v>
      </c>
      <c r="L175" s="6">
        <f t="shared" si="7"/>
        <v>22.32</v>
      </c>
      <c r="M175" s="10">
        <v>311</v>
      </c>
      <c r="N175" s="3" t="str">
        <f t="shared" si="8"/>
        <v>NW</v>
      </c>
      <c r="O175" s="11">
        <v>0</v>
      </c>
      <c r="P175" s="12">
        <v>0</v>
      </c>
      <c r="Q175" s="3">
        <v>1.2</v>
      </c>
      <c r="R175" s="13">
        <v>24380</v>
      </c>
      <c r="S175" s="14">
        <v>192.60200000000003</v>
      </c>
      <c r="T175" s="15">
        <v>5.6</v>
      </c>
      <c r="U175" s="15">
        <v>6.2</v>
      </c>
    </row>
    <row r="176" spans="1:21" x14ac:dyDescent="0.25">
      <c r="A176" s="1">
        <v>45312</v>
      </c>
      <c r="B176" s="2">
        <v>0.60416666666666663</v>
      </c>
      <c r="C176" s="7">
        <v>1022</v>
      </c>
      <c r="D176" s="7">
        <v>1026</v>
      </c>
      <c r="E176" s="71">
        <v>10.9</v>
      </c>
      <c r="F176" s="9">
        <v>41</v>
      </c>
      <c r="G176" s="71">
        <v>10.199999999999999</v>
      </c>
      <c r="H176" s="71">
        <v>-1.9</v>
      </c>
      <c r="I176" s="71">
        <v>26</v>
      </c>
      <c r="J176" s="71">
        <v>10.199999999999999</v>
      </c>
      <c r="K176" s="6">
        <f t="shared" si="6"/>
        <v>7.5600000000000005</v>
      </c>
      <c r="L176" s="6">
        <f t="shared" si="7"/>
        <v>7.9200000000000008</v>
      </c>
      <c r="M176" s="10">
        <v>87</v>
      </c>
      <c r="N176" s="3" t="str">
        <f t="shared" si="8"/>
        <v>E</v>
      </c>
      <c r="O176" s="11">
        <v>0</v>
      </c>
      <c r="P176" s="12">
        <v>0</v>
      </c>
      <c r="Q176" s="3">
        <v>1.2</v>
      </c>
      <c r="R176" s="13">
        <v>22955</v>
      </c>
      <c r="S176" s="14">
        <v>181.34450000000001</v>
      </c>
      <c r="T176" s="15">
        <v>2.1</v>
      </c>
      <c r="U176" s="15">
        <v>2.2000000000000002</v>
      </c>
    </row>
    <row r="177" spans="1:21" x14ac:dyDescent="0.25">
      <c r="A177" s="1">
        <v>45312</v>
      </c>
      <c r="B177" s="2">
        <v>0.60763888888888895</v>
      </c>
      <c r="C177" s="7">
        <v>1022</v>
      </c>
      <c r="D177" s="7">
        <v>1026</v>
      </c>
      <c r="E177" s="71">
        <v>10.9</v>
      </c>
      <c r="F177" s="9">
        <v>42</v>
      </c>
      <c r="G177" s="71">
        <v>9.1</v>
      </c>
      <c r="H177" s="71">
        <v>-1.6</v>
      </c>
      <c r="I177" s="71">
        <v>26</v>
      </c>
      <c r="J177" s="71">
        <v>9.1</v>
      </c>
      <c r="K177" s="6">
        <f t="shared" si="6"/>
        <v>13.32</v>
      </c>
      <c r="L177" s="6">
        <f t="shared" si="7"/>
        <v>14.4</v>
      </c>
      <c r="M177" s="10">
        <v>1</v>
      </c>
      <c r="N177" s="3" t="str">
        <f t="shared" si="8"/>
        <v>N</v>
      </c>
      <c r="O177" s="11">
        <v>0</v>
      </c>
      <c r="P177" s="12">
        <v>0</v>
      </c>
      <c r="Q177" s="3">
        <v>1.1000000000000001</v>
      </c>
      <c r="R177" s="13">
        <v>21656</v>
      </c>
      <c r="S177" s="14">
        <v>171.08240000000001</v>
      </c>
      <c r="T177" s="15">
        <v>3.7</v>
      </c>
      <c r="U177" s="15">
        <v>4</v>
      </c>
    </row>
    <row r="178" spans="1:21" x14ac:dyDescent="0.25">
      <c r="A178" s="1">
        <v>45312</v>
      </c>
      <c r="B178" s="2">
        <v>0.61111111111111105</v>
      </c>
      <c r="C178" s="7">
        <v>1021</v>
      </c>
      <c r="D178" s="7">
        <v>1025</v>
      </c>
      <c r="E178" s="71">
        <v>10.8</v>
      </c>
      <c r="F178" s="9">
        <v>42</v>
      </c>
      <c r="G178" s="71">
        <v>8.1</v>
      </c>
      <c r="H178" s="71">
        <v>-1.7</v>
      </c>
      <c r="I178" s="71">
        <v>26</v>
      </c>
      <c r="J178" s="71">
        <v>8.1</v>
      </c>
      <c r="K178" s="6">
        <f t="shared" si="6"/>
        <v>21.96</v>
      </c>
      <c r="L178" s="6">
        <f t="shared" si="7"/>
        <v>25.92</v>
      </c>
      <c r="M178" s="10">
        <v>90</v>
      </c>
      <c r="N178" s="3" t="str">
        <f t="shared" si="8"/>
        <v>E</v>
      </c>
      <c r="O178" s="11">
        <v>0</v>
      </c>
      <c r="P178" s="12">
        <v>0</v>
      </c>
      <c r="Q178" s="3">
        <v>1.3</v>
      </c>
      <c r="R178" s="13">
        <v>19976</v>
      </c>
      <c r="S178" s="14">
        <v>157.81040000000002</v>
      </c>
      <c r="T178" s="15">
        <v>6.1</v>
      </c>
      <c r="U178" s="15">
        <v>7.2</v>
      </c>
    </row>
    <row r="179" spans="1:21" x14ac:dyDescent="0.25">
      <c r="A179" s="1">
        <v>45312</v>
      </c>
      <c r="B179" s="2">
        <v>0.61458333333333337</v>
      </c>
      <c r="C179" s="7">
        <v>1022</v>
      </c>
      <c r="D179" s="7">
        <v>1026</v>
      </c>
      <c r="E179" s="71">
        <v>10.9</v>
      </c>
      <c r="F179" s="9">
        <v>42</v>
      </c>
      <c r="G179" s="71">
        <v>8.8000000000000007</v>
      </c>
      <c r="H179" s="71">
        <v>-1.6</v>
      </c>
      <c r="I179" s="71">
        <v>26</v>
      </c>
      <c r="J179" s="71">
        <v>8.8000000000000007</v>
      </c>
      <c r="K179" s="6">
        <f t="shared" si="6"/>
        <v>15.120000000000001</v>
      </c>
      <c r="L179" s="6">
        <f t="shared" si="7"/>
        <v>19.080000000000002</v>
      </c>
      <c r="M179" s="10">
        <v>66</v>
      </c>
      <c r="N179" s="3" t="str">
        <f t="shared" si="8"/>
        <v>ENE</v>
      </c>
      <c r="O179" s="11">
        <v>0</v>
      </c>
      <c r="P179" s="12">
        <v>0</v>
      </c>
      <c r="Q179" s="3">
        <v>1.1000000000000001</v>
      </c>
      <c r="R179" s="13">
        <v>18417</v>
      </c>
      <c r="S179" s="14">
        <v>145.49430000000001</v>
      </c>
      <c r="T179" s="15">
        <v>4.2</v>
      </c>
      <c r="U179" s="15">
        <v>5.3</v>
      </c>
    </row>
    <row r="180" spans="1:21" x14ac:dyDescent="0.25">
      <c r="A180" s="1">
        <v>45312</v>
      </c>
      <c r="B180" s="2">
        <v>0.61805555555555558</v>
      </c>
      <c r="C180" s="7">
        <v>1022</v>
      </c>
      <c r="D180" s="7">
        <v>1026</v>
      </c>
      <c r="E180" s="71">
        <v>10.8</v>
      </c>
      <c r="F180" s="9">
        <v>41</v>
      </c>
      <c r="G180" s="71">
        <v>8.9</v>
      </c>
      <c r="H180" s="71">
        <v>-2</v>
      </c>
      <c r="I180" s="71">
        <v>26</v>
      </c>
      <c r="J180" s="71">
        <v>8.9</v>
      </c>
      <c r="K180" s="6">
        <f t="shared" si="6"/>
        <v>14.4</v>
      </c>
      <c r="L180" s="6">
        <f t="shared" si="7"/>
        <v>17.28</v>
      </c>
      <c r="M180" s="10">
        <v>348</v>
      </c>
      <c r="N180" s="3" t="str">
        <f t="shared" si="8"/>
        <v>NNW</v>
      </c>
      <c r="O180" s="11">
        <v>0</v>
      </c>
      <c r="P180" s="12">
        <v>0</v>
      </c>
      <c r="Q180" s="3">
        <v>1</v>
      </c>
      <c r="R180" s="13">
        <v>16814</v>
      </c>
      <c r="S180" s="14">
        <v>132.8306</v>
      </c>
      <c r="T180" s="15">
        <v>4</v>
      </c>
      <c r="U180" s="15">
        <v>4.8</v>
      </c>
    </row>
    <row r="181" spans="1:21" x14ac:dyDescent="0.25">
      <c r="A181" s="1">
        <v>45312</v>
      </c>
      <c r="B181" s="2">
        <v>0.62152777777777779</v>
      </c>
      <c r="C181" s="7">
        <v>1022</v>
      </c>
      <c r="D181" s="7">
        <v>1026</v>
      </c>
      <c r="E181" s="71">
        <v>11</v>
      </c>
      <c r="F181" s="9">
        <v>42</v>
      </c>
      <c r="G181" s="71">
        <v>10.3</v>
      </c>
      <c r="H181" s="71">
        <v>-1.5</v>
      </c>
      <c r="I181" s="71">
        <v>26</v>
      </c>
      <c r="J181" s="71">
        <v>10.3</v>
      </c>
      <c r="K181" s="6">
        <f t="shared" si="6"/>
        <v>7.9200000000000008</v>
      </c>
      <c r="L181" s="6">
        <f t="shared" si="7"/>
        <v>7.9200000000000008</v>
      </c>
      <c r="M181" s="10">
        <v>149</v>
      </c>
      <c r="N181" s="3" t="str">
        <f t="shared" si="8"/>
        <v>SE</v>
      </c>
      <c r="O181" s="11">
        <v>0</v>
      </c>
      <c r="P181" s="12">
        <v>0</v>
      </c>
      <c r="Q181" s="3">
        <v>1</v>
      </c>
      <c r="R181" s="13">
        <v>15270</v>
      </c>
      <c r="S181" s="14">
        <v>120.63300000000001</v>
      </c>
      <c r="T181" s="15">
        <v>2.2000000000000002</v>
      </c>
      <c r="U181" s="15">
        <v>2.2000000000000002</v>
      </c>
    </row>
    <row r="182" spans="1:21" x14ac:dyDescent="0.25">
      <c r="A182" s="1">
        <v>45312</v>
      </c>
      <c r="B182" s="2">
        <v>0.625</v>
      </c>
      <c r="C182" s="7">
        <v>1022</v>
      </c>
      <c r="D182" s="7">
        <v>1026</v>
      </c>
      <c r="E182" s="71">
        <v>10.9</v>
      </c>
      <c r="F182" s="9">
        <v>41</v>
      </c>
      <c r="G182" s="71">
        <v>9.6</v>
      </c>
      <c r="H182" s="71">
        <v>-1.9</v>
      </c>
      <c r="I182" s="71">
        <v>26</v>
      </c>
      <c r="J182" s="71">
        <v>9.6</v>
      </c>
      <c r="K182" s="6">
        <f t="shared" si="6"/>
        <v>10.08</v>
      </c>
      <c r="L182" s="6">
        <f t="shared" si="7"/>
        <v>10.8</v>
      </c>
      <c r="M182" s="10">
        <v>54</v>
      </c>
      <c r="N182" s="3" t="str">
        <f t="shared" si="8"/>
        <v>NE</v>
      </c>
      <c r="O182" s="11">
        <v>0</v>
      </c>
      <c r="P182" s="12">
        <v>0</v>
      </c>
      <c r="Q182" s="3">
        <v>0.9</v>
      </c>
      <c r="R182" s="13">
        <v>13665</v>
      </c>
      <c r="S182" s="14">
        <v>107.95350000000001</v>
      </c>
      <c r="T182" s="15">
        <v>2.8</v>
      </c>
      <c r="U182" s="15">
        <v>3</v>
      </c>
    </row>
    <row r="183" spans="1:21" x14ac:dyDescent="0.25">
      <c r="A183" s="1">
        <v>45312</v>
      </c>
      <c r="B183" s="2">
        <v>0.62847222222222221</v>
      </c>
      <c r="C183" s="7">
        <v>1022</v>
      </c>
      <c r="D183" s="7">
        <v>1026</v>
      </c>
      <c r="E183" s="71">
        <v>11</v>
      </c>
      <c r="F183" s="9">
        <v>41</v>
      </c>
      <c r="G183" s="71">
        <v>8.8000000000000007</v>
      </c>
      <c r="H183" s="71">
        <v>-1.8</v>
      </c>
      <c r="I183" s="71">
        <v>26</v>
      </c>
      <c r="J183" s="71">
        <v>8.8000000000000007</v>
      </c>
      <c r="K183" s="6">
        <f t="shared" si="6"/>
        <v>16.559999999999999</v>
      </c>
      <c r="L183" s="6">
        <f t="shared" si="7"/>
        <v>19.080000000000002</v>
      </c>
      <c r="M183" s="10">
        <v>102</v>
      </c>
      <c r="N183" s="3" t="str">
        <f t="shared" si="8"/>
        <v>E</v>
      </c>
      <c r="O183" s="11">
        <v>0</v>
      </c>
      <c r="P183" s="12">
        <v>0</v>
      </c>
      <c r="Q183" s="3">
        <v>1</v>
      </c>
      <c r="R183" s="13">
        <v>12242</v>
      </c>
      <c r="S183" s="14">
        <v>96.711800000000011</v>
      </c>
      <c r="T183" s="15">
        <v>4.5999999999999996</v>
      </c>
      <c r="U183" s="15">
        <v>5.3</v>
      </c>
    </row>
    <row r="184" spans="1:21" x14ac:dyDescent="0.25">
      <c r="A184" s="1">
        <v>45312</v>
      </c>
      <c r="B184" s="2">
        <v>0.63194444444444442</v>
      </c>
      <c r="C184" s="7">
        <v>1022</v>
      </c>
      <c r="D184" s="7">
        <v>1026</v>
      </c>
      <c r="E184" s="71">
        <v>11</v>
      </c>
      <c r="F184" s="9">
        <v>42</v>
      </c>
      <c r="G184" s="71">
        <v>9.9</v>
      </c>
      <c r="H184" s="71">
        <v>-1.5</v>
      </c>
      <c r="I184" s="71">
        <v>26</v>
      </c>
      <c r="J184" s="71">
        <v>9.9</v>
      </c>
      <c r="K184" s="6">
        <f t="shared" si="6"/>
        <v>9</v>
      </c>
      <c r="L184" s="6">
        <f t="shared" si="7"/>
        <v>9.36</v>
      </c>
      <c r="M184" s="10">
        <v>18</v>
      </c>
      <c r="N184" s="3" t="str">
        <f t="shared" si="8"/>
        <v>N</v>
      </c>
      <c r="O184" s="11">
        <v>0</v>
      </c>
      <c r="P184" s="12">
        <v>0</v>
      </c>
      <c r="Q184" s="3">
        <v>0.9</v>
      </c>
      <c r="R184" s="13">
        <v>10892</v>
      </c>
      <c r="S184" s="14">
        <v>86.046800000000005</v>
      </c>
      <c r="T184" s="15">
        <v>2.5</v>
      </c>
      <c r="U184" s="15">
        <v>2.6</v>
      </c>
    </row>
    <row r="185" spans="1:21" x14ac:dyDescent="0.25">
      <c r="A185" s="1">
        <v>45312</v>
      </c>
      <c r="B185" s="2">
        <v>0.63541666666666663</v>
      </c>
      <c r="C185" s="7">
        <v>1022</v>
      </c>
      <c r="D185" s="7">
        <v>1026</v>
      </c>
      <c r="E185" s="71">
        <v>10.9</v>
      </c>
      <c r="F185" s="9">
        <v>42</v>
      </c>
      <c r="G185" s="71">
        <v>9.6</v>
      </c>
      <c r="H185" s="71">
        <v>-1.6</v>
      </c>
      <c r="I185" s="71">
        <v>26</v>
      </c>
      <c r="J185" s="71">
        <v>9.6</v>
      </c>
      <c r="K185" s="6">
        <f t="shared" si="6"/>
        <v>10.8</v>
      </c>
      <c r="L185" s="6">
        <f t="shared" si="7"/>
        <v>12.6</v>
      </c>
      <c r="M185" s="10">
        <v>84</v>
      </c>
      <c r="N185" s="3" t="str">
        <f t="shared" si="8"/>
        <v>E</v>
      </c>
      <c r="O185" s="11">
        <v>0</v>
      </c>
      <c r="P185" s="12">
        <v>0</v>
      </c>
      <c r="Q185" s="3">
        <v>1</v>
      </c>
      <c r="R185" s="13">
        <v>9782</v>
      </c>
      <c r="S185" s="14">
        <v>77.277800000000013</v>
      </c>
      <c r="T185" s="15">
        <v>3</v>
      </c>
      <c r="U185" s="15">
        <v>3.5</v>
      </c>
    </row>
    <row r="186" spans="1:21" x14ac:dyDescent="0.25">
      <c r="A186" s="1">
        <v>45312</v>
      </c>
      <c r="B186" s="2">
        <v>0.63888888888888895</v>
      </c>
      <c r="C186" s="7">
        <v>1022</v>
      </c>
      <c r="D186" s="7">
        <v>1026</v>
      </c>
      <c r="E186" s="71">
        <v>11</v>
      </c>
      <c r="F186" s="9">
        <v>43</v>
      </c>
      <c r="G186" s="71">
        <v>8.8000000000000007</v>
      </c>
      <c r="H186" s="71">
        <v>-1.2</v>
      </c>
      <c r="I186" s="71">
        <v>26</v>
      </c>
      <c r="J186" s="71">
        <v>8.8000000000000007</v>
      </c>
      <c r="K186" s="6">
        <f t="shared" si="6"/>
        <v>16.2</v>
      </c>
      <c r="L186" s="6">
        <f t="shared" si="7"/>
        <v>20.52</v>
      </c>
      <c r="M186" s="10">
        <v>78</v>
      </c>
      <c r="N186" s="3" t="str">
        <f t="shared" si="8"/>
        <v>ENE</v>
      </c>
      <c r="O186" s="11">
        <v>0</v>
      </c>
      <c r="P186" s="12">
        <v>0</v>
      </c>
      <c r="Q186" s="3">
        <v>0.9</v>
      </c>
      <c r="R186" s="13">
        <v>8796</v>
      </c>
      <c r="S186" s="14">
        <v>69.488400000000013</v>
      </c>
      <c r="T186" s="15">
        <v>4.5</v>
      </c>
      <c r="U186" s="15">
        <v>5.7</v>
      </c>
    </row>
    <row r="187" spans="1:21" x14ac:dyDescent="0.25">
      <c r="A187" s="1">
        <v>45312</v>
      </c>
      <c r="B187" s="2">
        <v>0.64236111111111105</v>
      </c>
      <c r="C187" s="7">
        <v>1022</v>
      </c>
      <c r="D187" s="7">
        <v>1026</v>
      </c>
      <c r="E187" s="71">
        <v>10.9</v>
      </c>
      <c r="F187" s="9">
        <v>42</v>
      </c>
      <c r="G187" s="71">
        <v>10.199999999999999</v>
      </c>
      <c r="H187" s="71">
        <v>-1.6</v>
      </c>
      <c r="I187" s="71">
        <v>26</v>
      </c>
      <c r="J187" s="71">
        <v>10.199999999999999</v>
      </c>
      <c r="K187" s="6">
        <f t="shared" si="6"/>
        <v>7.5600000000000005</v>
      </c>
      <c r="L187" s="6">
        <f t="shared" si="7"/>
        <v>7.5600000000000005</v>
      </c>
      <c r="M187" s="10">
        <v>120</v>
      </c>
      <c r="N187" s="3" t="str">
        <f t="shared" si="8"/>
        <v>ESE</v>
      </c>
      <c r="O187" s="11">
        <v>0</v>
      </c>
      <c r="P187" s="12">
        <v>0</v>
      </c>
      <c r="Q187" s="3">
        <v>0.9</v>
      </c>
      <c r="R187" s="13">
        <v>8035</v>
      </c>
      <c r="S187" s="14">
        <v>63.476500000000009</v>
      </c>
      <c r="T187" s="15">
        <v>2.1</v>
      </c>
      <c r="U187" s="15">
        <v>2.1</v>
      </c>
    </row>
    <row r="188" spans="1:21" x14ac:dyDescent="0.25">
      <c r="A188" s="1">
        <v>45312</v>
      </c>
      <c r="B188" s="2">
        <v>0.64583333333333337</v>
      </c>
      <c r="C188" s="7">
        <v>1022</v>
      </c>
      <c r="D188" s="7">
        <v>1026</v>
      </c>
      <c r="E188" s="71">
        <v>11</v>
      </c>
      <c r="F188" s="9">
        <v>42</v>
      </c>
      <c r="G188" s="71">
        <v>10.8</v>
      </c>
      <c r="H188" s="71">
        <v>-1.5</v>
      </c>
      <c r="I188" s="71">
        <v>26</v>
      </c>
      <c r="J188" s="71">
        <v>10.8</v>
      </c>
      <c r="K188" s="6">
        <f t="shared" si="6"/>
        <v>5.76</v>
      </c>
      <c r="L188" s="6">
        <f t="shared" si="7"/>
        <v>5.76</v>
      </c>
      <c r="M188" s="10">
        <v>72</v>
      </c>
      <c r="N188" s="3" t="str">
        <f t="shared" si="8"/>
        <v>ENE</v>
      </c>
      <c r="O188" s="11">
        <v>0</v>
      </c>
      <c r="P188" s="12">
        <v>0</v>
      </c>
      <c r="Q188" s="3">
        <v>0</v>
      </c>
      <c r="R188" s="13">
        <v>7414</v>
      </c>
      <c r="S188" s="14">
        <v>58.570600000000006</v>
      </c>
      <c r="T188" s="15">
        <v>1.6</v>
      </c>
      <c r="U188" s="15">
        <v>1.6</v>
      </c>
    </row>
    <row r="189" spans="1:21" x14ac:dyDescent="0.25">
      <c r="A189" s="1">
        <v>45312</v>
      </c>
      <c r="B189" s="2">
        <v>0.64930555555555558</v>
      </c>
      <c r="C189" s="7">
        <v>1022</v>
      </c>
      <c r="D189" s="7">
        <v>1026</v>
      </c>
      <c r="E189" s="71">
        <v>10.9</v>
      </c>
      <c r="F189" s="9">
        <v>40</v>
      </c>
      <c r="G189" s="71">
        <v>8.6999999999999993</v>
      </c>
      <c r="H189" s="71">
        <v>-2.2000000000000002</v>
      </c>
      <c r="I189" s="71">
        <v>26</v>
      </c>
      <c r="J189" s="71">
        <v>8.6999999999999993</v>
      </c>
      <c r="K189" s="6">
        <f t="shared" si="6"/>
        <v>16.2</v>
      </c>
      <c r="L189" s="6">
        <f t="shared" si="7"/>
        <v>20.52</v>
      </c>
      <c r="M189" s="10">
        <v>68</v>
      </c>
      <c r="N189" s="3" t="str">
        <f t="shared" si="8"/>
        <v>ENE</v>
      </c>
      <c r="O189" s="11">
        <v>0</v>
      </c>
      <c r="P189" s="12">
        <v>0</v>
      </c>
      <c r="Q189" s="3">
        <v>0</v>
      </c>
      <c r="R189" s="13">
        <v>6854</v>
      </c>
      <c r="S189" s="14">
        <v>54.146600000000007</v>
      </c>
      <c r="T189" s="15">
        <v>4.5</v>
      </c>
      <c r="U189" s="15">
        <v>5.7</v>
      </c>
    </row>
    <row r="190" spans="1:21" x14ac:dyDescent="0.25">
      <c r="A190" s="1">
        <v>45312</v>
      </c>
      <c r="B190" s="2">
        <v>0.65277777777777779</v>
      </c>
      <c r="C190" s="7">
        <v>1022</v>
      </c>
      <c r="D190" s="7">
        <v>1026</v>
      </c>
      <c r="E190" s="71">
        <v>10.9</v>
      </c>
      <c r="F190" s="9">
        <v>41</v>
      </c>
      <c r="G190" s="71">
        <v>10.199999999999999</v>
      </c>
      <c r="H190" s="71">
        <v>-1.9</v>
      </c>
      <c r="I190" s="71">
        <v>26</v>
      </c>
      <c r="J190" s="71">
        <v>10.199999999999999</v>
      </c>
      <c r="K190" s="6">
        <f t="shared" si="6"/>
        <v>7.9200000000000008</v>
      </c>
      <c r="L190" s="6">
        <f t="shared" si="7"/>
        <v>9</v>
      </c>
      <c r="M190" s="10">
        <v>30</v>
      </c>
      <c r="N190" s="3" t="str">
        <f t="shared" si="8"/>
        <v>NNE</v>
      </c>
      <c r="O190" s="11">
        <v>0</v>
      </c>
      <c r="P190" s="12">
        <v>0</v>
      </c>
      <c r="Q190" s="3">
        <v>0</v>
      </c>
      <c r="R190" s="13">
        <v>6417</v>
      </c>
      <c r="S190" s="14">
        <v>50.694300000000005</v>
      </c>
      <c r="T190" s="15">
        <v>2.2000000000000002</v>
      </c>
      <c r="U190" s="15">
        <v>2.5</v>
      </c>
    </row>
    <row r="191" spans="1:21" x14ac:dyDescent="0.25">
      <c r="A191" s="1">
        <v>45312</v>
      </c>
      <c r="B191" s="2">
        <v>0.65625</v>
      </c>
      <c r="C191" s="7">
        <v>1022</v>
      </c>
      <c r="D191" s="7">
        <v>1026</v>
      </c>
      <c r="E191" s="71">
        <v>11</v>
      </c>
      <c r="F191" s="9">
        <v>42</v>
      </c>
      <c r="G191" s="71">
        <v>10.1</v>
      </c>
      <c r="H191" s="71">
        <v>-1.5</v>
      </c>
      <c r="I191" s="71">
        <v>26</v>
      </c>
      <c r="J191" s="71">
        <v>10.1</v>
      </c>
      <c r="K191" s="6">
        <f t="shared" si="6"/>
        <v>8.2799999999999994</v>
      </c>
      <c r="L191" s="6">
        <f t="shared" si="7"/>
        <v>9</v>
      </c>
      <c r="M191" s="10">
        <v>107</v>
      </c>
      <c r="N191" s="3" t="str">
        <f t="shared" si="8"/>
        <v>E</v>
      </c>
      <c r="O191" s="11">
        <v>0</v>
      </c>
      <c r="P191" s="12">
        <v>0</v>
      </c>
      <c r="Q191" s="3">
        <v>0</v>
      </c>
      <c r="R191" s="13">
        <v>5926</v>
      </c>
      <c r="S191" s="14">
        <v>46.815400000000004</v>
      </c>
      <c r="T191" s="15">
        <v>2.2999999999999998</v>
      </c>
      <c r="U191" s="15">
        <v>2.5</v>
      </c>
    </row>
    <row r="192" spans="1:21" x14ac:dyDescent="0.25">
      <c r="A192" s="1">
        <v>45312</v>
      </c>
      <c r="B192" s="2">
        <v>0.65972222222222221</v>
      </c>
      <c r="C192" s="7">
        <v>1022</v>
      </c>
      <c r="D192" s="7">
        <v>1026</v>
      </c>
      <c r="E192" s="71">
        <v>10.9</v>
      </c>
      <c r="F192" s="9">
        <v>41</v>
      </c>
      <c r="G192" s="71">
        <v>9.1</v>
      </c>
      <c r="H192" s="71">
        <v>-1.9</v>
      </c>
      <c r="I192" s="71">
        <v>26</v>
      </c>
      <c r="J192" s="71">
        <v>9.1</v>
      </c>
      <c r="K192" s="6">
        <f t="shared" si="6"/>
        <v>13.32</v>
      </c>
      <c r="L192" s="6">
        <f t="shared" si="7"/>
        <v>15.120000000000001</v>
      </c>
      <c r="M192" s="10">
        <v>54</v>
      </c>
      <c r="N192" s="3" t="str">
        <f t="shared" si="8"/>
        <v>NE</v>
      </c>
      <c r="O192" s="11">
        <v>0</v>
      </c>
      <c r="P192" s="12">
        <v>0</v>
      </c>
      <c r="Q192" s="3">
        <v>0</v>
      </c>
      <c r="R192" s="13">
        <v>5516</v>
      </c>
      <c r="S192" s="14">
        <v>43.576400000000007</v>
      </c>
      <c r="T192" s="15">
        <v>3.7</v>
      </c>
      <c r="U192" s="15">
        <v>4.2</v>
      </c>
    </row>
    <row r="193" spans="1:21" x14ac:dyDescent="0.25">
      <c r="A193" s="1">
        <v>45312</v>
      </c>
      <c r="B193" s="2">
        <v>0.66319444444444442</v>
      </c>
      <c r="C193" s="7">
        <v>1022</v>
      </c>
      <c r="D193" s="7">
        <v>1026</v>
      </c>
      <c r="E193" s="71">
        <v>10.8</v>
      </c>
      <c r="F193" s="9">
        <v>41</v>
      </c>
      <c r="G193" s="71">
        <v>8.9</v>
      </c>
      <c r="H193" s="71">
        <v>-2</v>
      </c>
      <c r="I193" s="71">
        <v>26</v>
      </c>
      <c r="J193" s="71">
        <v>8.9</v>
      </c>
      <c r="K193" s="6">
        <f t="shared" si="6"/>
        <v>14.759999999999998</v>
      </c>
      <c r="L193" s="6">
        <f t="shared" si="7"/>
        <v>20.16</v>
      </c>
      <c r="M193" s="10">
        <v>142</v>
      </c>
      <c r="N193" s="3" t="str">
        <f t="shared" si="8"/>
        <v>SE</v>
      </c>
      <c r="O193" s="11">
        <v>0</v>
      </c>
      <c r="P193" s="12">
        <v>0</v>
      </c>
      <c r="Q193" s="3">
        <v>0</v>
      </c>
      <c r="R193" s="13">
        <v>5132</v>
      </c>
      <c r="S193" s="14">
        <v>40.542800000000007</v>
      </c>
      <c r="T193" s="15">
        <v>4.0999999999999996</v>
      </c>
      <c r="U193" s="15">
        <v>5.6</v>
      </c>
    </row>
    <row r="194" spans="1:21" x14ac:dyDescent="0.25">
      <c r="A194" s="1">
        <v>45312</v>
      </c>
      <c r="B194" s="2">
        <v>0.66666666666666663</v>
      </c>
      <c r="C194" s="7">
        <v>1022</v>
      </c>
      <c r="D194" s="7">
        <v>1026</v>
      </c>
      <c r="E194" s="71">
        <v>10.9</v>
      </c>
      <c r="F194" s="9">
        <v>40</v>
      </c>
      <c r="G194" s="71">
        <v>9.1</v>
      </c>
      <c r="H194" s="71">
        <v>-2.2000000000000002</v>
      </c>
      <c r="I194" s="71">
        <v>26</v>
      </c>
      <c r="J194" s="71">
        <v>9.1</v>
      </c>
      <c r="K194" s="6">
        <f t="shared" si="6"/>
        <v>13.32</v>
      </c>
      <c r="L194" s="6">
        <f t="shared" si="7"/>
        <v>18</v>
      </c>
      <c r="M194" s="10">
        <v>78</v>
      </c>
      <c r="N194" s="3" t="str">
        <f t="shared" si="8"/>
        <v>ENE</v>
      </c>
      <c r="O194" s="11">
        <v>0</v>
      </c>
      <c r="P194" s="12">
        <v>0</v>
      </c>
      <c r="Q194" s="3">
        <v>0</v>
      </c>
      <c r="R194" s="13">
        <v>4691</v>
      </c>
      <c r="S194" s="14">
        <v>37.058900000000001</v>
      </c>
      <c r="T194" s="15">
        <v>3.7</v>
      </c>
      <c r="U194" s="15">
        <v>5</v>
      </c>
    </row>
    <row r="195" spans="1:21" x14ac:dyDescent="0.25">
      <c r="A195" s="1">
        <v>45312</v>
      </c>
      <c r="B195" s="2">
        <v>0.67013888888888884</v>
      </c>
      <c r="C195" s="7">
        <v>1022</v>
      </c>
      <c r="D195" s="7">
        <v>1026</v>
      </c>
      <c r="E195" s="71">
        <v>10.8</v>
      </c>
      <c r="F195" s="9">
        <v>41</v>
      </c>
      <c r="G195" s="71">
        <v>9.1</v>
      </c>
      <c r="H195" s="71">
        <v>-2</v>
      </c>
      <c r="I195" s="71">
        <v>26</v>
      </c>
      <c r="J195" s="71">
        <v>9.1</v>
      </c>
      <c r="K195" s="6">
        <f t="shared" ref="K195:K258" si="9">CONVERT(T195,"m/s","km/h")</f>
        <v>12.96</v>
      </c>
      <c r="L195" s="6">
        <f t="shared" ref="L195:L258" si="10">CONVERT(U195,"m/s","km/h")</f>
        <v>14.4</v>
      </c>
      <c r="M195" s="10">
        <v>321</v>
      </c>
      <c r="N195" s="3" t="str">
        <f t="shared" ref="N195:N258" si="11">LOOKUP(M195,$V$4:$V$40,$W$4:$W$40)</f>
        <v>NW</v>
      </c>
      <c r="O195" s="11">
        <v>0</v>
      </c>
      <c r="P195" s="12">
        <v>0</v>
      </c>
      <c r="Q195" s="3">
        <v>0</v>
      </c>
      <c r="R195" s="13">
        <v>4308</v>
      </c>
      <c r="S195" s="14">
        <v>34.033200000000001</v>
      </c>
      <c r="T195" s="15">
        <v>3.6</v>
      </c>
      <c r="U195" s="15">
        <v>4</v>
      </c>
    </row>
    <row r="196" spans="1:21" x14ac:dyDescent="0.25">
      <c r="A196" s="1">
        <v>45312</v>
      </c>
      <c r="B196" s="2">
        <v>0.67361111111111116</v>
      </c>
      <c r="C196" s="7">
        <v>1022</v>
      </c>
      <c r="D196" s="7">
        <v>1026</v>
      </c>
      <c r="E196" s="71">
        <v>10.9</v>
      </c>
      <c r="F196" s="9">
        <v>40</v>
      </c>
      <c r="G196" s="71">
        <v>9.1999999999999993</v>
      </c>
      <c r="H196" s="71">
        <v>-2.2000000000000002</v>
      </c>
      <c r="I196" s="71">
        <v>26</v>
      </c>
      <c r="J196" s="71">
        <v>9.1999999999999993</v>
      </c>
      <c r="K196" s="6">
        <f t="shared" si="9"/>
        <v>12.6</v>
      </c>
      <c r="L196" s="6">
        <f t="shared" si="10"/>
        <v>13.32</v>
      </c>
      <c r="M196" s="10">
        <v>93</v>
      </c>
      <c r="N196" s="3" t="str">
        <f t="shared" si="11"/>
        <v>E</v>
      </c>
      <c r="O196" s="11">
        <v>0</v>
      </c>
      <c r="P196" s="12">
        <v>0</v>
      </c>
      <c r="Q196" s="3">
        <v>0</v>
      </c>
      <c r="R196" s="13">
        <v>3900</v>
      </c>
      <c r="S196" s="14">
        <v>30.810000000000002</v>
      </c>
      <c r="T196" s="15">
        <v>3.5</v>
      </c>
      <c r="U196" s="15">
        <v>3.7</v>
      </c>
    </row>
    <row r="197" spans="1:21" x14ac:dyDescent="0.25">
      <c r="A197" s="1">
        <v>45312</v>
      </c>
      <c r="B197" s="2">
        <v>0.67708333333333337</v>
      </c>
      <c r="C197" s="7">
        <v>1022</v>
      </c>
      <c r="D197" s="7">
        <v>1026</v>
      </c>
      <c r="E197" s="71">
        <v>10.9</v>
      </c>
      <c r="F197" s="9">
        <v>39</v>
      </c>
      <c r="G197" s="71">
        <v>10.7</v>
      </c>
      <c r="H197" s="71">
        <v>-2.6</v>
      </c>
      <c r="I197" s="71">
        <v>26</v>
      </c>
      <c r="J197" s="71">
        <v>10.7</v>
      </c>
      <c r="K197" s="6">
        <f t="shared" si="9"/>
        <v>5.76</v>
      </c>
      <c r="L197" s="6">
        <f t="shared" si="10"/>
        <v>5.76</v>
      </c>
      <c r="M197" s="10">
        <v>81</v>
      </c>
      <c r="N197" s="3" t="str">
        <f t="shared" si="11"/>
        <v>E</v>
      </c>
      <c r="O197" s="11">
        <v>0</v>
      </c>
      <c r="P197" s="12">
        <v>0</v>
      </c>
      <c r="Q197" s="3">
        <v>0</v>
      </c>
      <c r="R197" s="13">
        <v>3460</v>
      </c>
      <c r="S197" s="14">
        <v>27.334000000000003</v>
      </c>
      <c r="T197" s="15">
        <v>1.6</v>
      </c>
      <c r="U197" s="15">
        <v>1.6</v>
      </c>
    </row>
    <row r="198" spans="1:21" x14ac:dyDescent="0.25">
      <c r="A198" s="1">
        <v>45312</v>
      </c>
      <c r="B198" s="2">
        <v>0.68055555555555547</v>
      </c>
      <c r="C198" s="7">
        <v>1022</v>
      </c>
      <c r="D198" s="7">
        <v>1026</v>
      </c>
      <c r="E198" s="71">
        <v>10.8</v>
      </c>
      <c r="F198" s="9">
        <v>39</v>
      </c>
      <c r="G198" s="71">
        <v>9.4</v>
      </c>
      <c r="H198" s="71">
        <v>-2.7</v>
      </c>
      <c r="I198" s="71">
        <v>26</v>
      </c>
      <c r="J198" s="71">
        <v>9.4</v>
      </c>
      <c r="K198" s="6">
        <f t="shared" si="9"/>
        <v>10.8</v>
      </c>
      <c r="L198" s="6">
        <f t="shared" si="10"/>
        <v>11.16</v>
      </c>
      <c r="M198" s="10">
        <v>18</v>
      </c>
      <c r="N198" s="3" t="str">
        <f t="shared" si="11"/>
        <v>N</v>
      </c>
      <c r="O198" s="11">
        <v>0</v>
      </c>
      <c r="P198" s="12">
        <v>0</v>
      </c>
      <c r="Q198" s="3">
        <v>0</v>
      </c>
      <c r="R198" s="13">
        <v>2977</v>
      </c>
      <c r="S198" s="14">
        <v>23.518300000000004</v>
      </c>
      <c r="T198" s="15">
        <v>3</v>
      </c>
      <c r="U198" s="15">
        <v>3.1</v>
      </c>
    </row>
    <row r="199" spans="1:21" x14ac:dyDescent="0.25">
      <c r="A199" s="1">
        <v>45312</v>
      </c>
      <c r="B199" s="2">
        <v>0.68402777777777779</v>
      </c>
      <c r="C199" s="7">
        <v>1022</v>
      </c>
      <c r="D199" s="7">
        <v>1026</v>
      </c>
      <c r="E199" s="71">
        <v>10.8</v>
      </c>
      <c r="F199" s="9">
        <v>38</v>
      </c>
      <c r="G199" s="71">
        <v>9.6</v>
      </c>
      <c r="H199" s="71">
        <v>-3</v>
      </c>
      <c r="I199" s="71">
        <v>26</v>
      </c>
      <c r="J199" s="71">
        <v>9.6</v>
      </c>
      <c r="K199" s="6">
        <f t="shared" si="9"/>
        <v>9.7200000000000006</v>
      </c>
      <c r="L199" s="6">
        <f t="shared" si="10"/>
        <v>10.08</v>
      </c>
      <c r="M199" s="10">
        <v>168</v>
      </c>
      <c r="N199" s="3" t="str">
        <f t="shared" si="11"/>
        <v>SSE</v>
      </c>
      <c r="O199" s="11">
        <v>0</v>
      </c>
      <c r="P199" s="12">
        <v>0</v>
      </c>
      <c r="Q199" s="3">
        <v>0</v>
      </c>
      <c r="R199" s="13">
        <v>2540</v>
      </c>
      <c r="S199" s="14">
        <v>20.066000000000003</v>
      </c>
      <c r="T199" s="15">
        <v>2.7</v>
      </c>
      <c r="U199" s="15">
        <v>2.8</v>
      </c>
    </row>
    <row r="200" spans="1:21" x14ac:dyDescent="0.25">
      <c r="A200" s="1">
        <v>45312</v>
      </c>
      <c r="B200" s="2">
        <v>0.6875</v>
      </c>
      <c r="C200" s="7">
        <v>1022</v>
      </c>
      <c r="D200" s="7">
        <v>1026</v>
      </c>
      <c r="E200" s="71">
        <v>10.8</v>
      </c>
      <c r="F200" s="9">
        <v>38</v>
      </c>
      <c r="G200" s="71">
        <v>8.4</v>
      </c>
      <c r="H200" s="71">
        <v>-3</v>
      </c>
      <c r="I200" s="71">
        <v>26</v>
      </c>
      <c r="J200" s="71">
        <v>8.4</v>
      </c>
      <c r="K200" s="6">
        <f t="shared" si="9"/>
        <v>18.36</v>
      </c>
      <c r="L200" s="6">
        <f t="shared" si="10"/>
        <v>22.68</v>
      </c>
      <c r="M200" s="10">
        <v>106</v>
      </c>
      <c r="N200" s="3" t="str">
        <f t="shared" si="11"/>
        <v>E</v>
      </c>
      <c r="O200" s="11">
        <v>0</v>
      </c>
      <c r="P200" s="12">
        <v>0</v>
      </c>
      <c r="Q200" s="3">
        <v>0</v>
      </c>
      <c r="R200" s="13">
        <v>2072</v>
      </c>
      <c r="S200" s="14">
        <v>16.3688</v>
      </c>
      <c r="T200" s="15">
        <v>5.0999999999999996</v>
      </c>
      <c r="U200" s="15">
        <v>6.3</v>
      </c>
    </row>
    <row r="201" spans="1:21" x14ac:dyDescent="0.25">
      <c r="A201" s="1">
        <v>45312</v>
      </c>
      <c r="B201" s="2">
        <v>0.69097222222222221</v>
      </c>
      <c r="C201" s="7">
        <v>1022</v>
      </c>
      <c r="D201" s="7">
        <v>1026</v>
      </c>
      <c r="E201" s="71">
        <v>10.7</v>
      </c>
      <c r="F201" s="9">
        <v>39</v>
      </c>
      <c r="G201" s="71">
        <v>9.1999999999999993</v>
      </c>
      <c r="H201" s="71">
        <v>-2.8</v>
      </c>
      <c r="I201" s="71">
        <v>26</v>
      </c>
      <c r="J201" s="71">
        <v>9.1999999999999993</v>
      </c>
      <c r="K201" s="6">
        <f t="shared" si="9"/>
        <v>11.52</v>
      </c>
      <c r="L201" s="6">
        <f t="shared" si="10"/>
        <v>11.88</v>
      </c>
      <c r="M201" s="10">
        <v>102</v>
      </c>
      <c r="N201" s="3" t="str">
        <f t="shared" si="11"/>
        <v>E</v>
      </c>
      <c r="O201" s="11">
        <v>0</v>
      </c>
      <c r="P201" s="12">
        <v>0</v>
      </c>
      <c r="Q201" s="3">
        <v>0</v>
      </c>
      <c r="R201" s="13">
        <v>1605</v>
      </c>
      <c r="S201" s="14">
        <v>12.679500000000001</v>
      </c>
      <c r="T201" s="15">
        <v>3.2</v>
      </c>
      <c r="U201" s="15">
        <v>3.3</v>
      </c>
    </row>
    <row r="202" spans="1:21" x14ac:dyDescent="0.25">
      <c r="A202" s="1">
        <v>45312</v>
      </c>
      <c r="B202" s="2">
        <v>0.69444444444444453</v>
      </c>
      <c r="C202" s="7">
        <v>1023</v>
      </c>
      <c r="D202" s="7">
        <v>1027</v>
      </c>
      <c r="E202" s="71">
        <v>10.7</v>
      </c>
      <c r="F202" s="9">
        <v>38</v>
      </c>
      <c r="G202" s="71">
        <v>9.6999999999999993</v>
      </c>
      <c r="H202" s="71">
        <v>-3.1</v>
      </c>
      <c r="I202" s="71">
        <v>26</v>
      </c>
      <c r="J202" s="71">
        <v>9.6999999999999993</v>
      </c>
      <c r="K202" s="6">
        <f t="shared" si="9"/>
        <v>8.2799999999999994</v>
      </c>
      <c r="L202" s="6">
        <f t="shared" si="10"/>
        <v>9</v>
      </c>
      <c r="M202" s="10">
        <v>180</v>
      </c>
      <c r="N202" s="3" t="str">
        <f t="shared" si="11"/>
        <v>S</v>
      </c>
      <c r="O202" s="11">
        <v>0</v>
      </c>
      <c r="P202" s="12">
        <v>0</v>
      </c>
      <c r="Q202" s="3">
        <v>0</v>
      </c>
      <c r="R202" s="13">
        <v>1163</v>
      </c>
      <c r="S202" s="14">
        <v>9.1877000000000013</v>
      </c>
      <c r="T202" s="15">
        <v>2.2999999999999998</v>
      </c>
      <c r="U202" s="15">
        <v>2.5</v>
      </c>
    </row>
    <row r="203" spans="1:21" x14ac:dyDescent="0.25">
      <c r="A203" s="1">
        <v>45312</v>
      </c>
      <c r="B203" s="2">
        <v>0.69791666666666663</v>
      </c>
      <c r="C203" s="7">
        <v>1023</v>
      </c>
      <c r="D203" s="7">
        <v>1027</v>
      </c>
      <c r="E203" s="71">
        <v>10.8</v>
      </c>
      <c r="F203" s="9">
        <v>38</v>
      </c>
      <c r="G203" s="71">
        <v>8.6</v>
      </c>
      <c r="H203" s="71">
        <v>-3</v>
      </c>
      <c r="I203" s="71">
        <v>26</v>
      </c>
      <c r="J203" s="71">
        <v>8.6</v>
      </c>
      <c r="K203" s="6">
        <f t="shared" si="9"/>
        <v>16.920000000000002</v>
      </c>
      <c r="L203" s="6">
        <f t="shared" si="10"/>
        <v>20.52</v>
      </c>
      <c r="M203" s="10">
        <v>138</v>
      </c>
      <c r="N203" s="3" t="str">
        <f t="shared" si="11"/>
        <v>SE</v>
      </c>
      <c r="O203" s="11">
        <v>0</v>
      </c>
      <c r="P203" s="12">
        <v>0</v>
      </c>
      <c r="Q203" s="3">
        <v>0</v>
      </c>
      <c r="R203" s="13">
        <v>0.77400000000000002</v>
      </c>
      <c r="S203" s="14">
        <v>6.1146000000000004E-3</v>
      </c>
      <c r="T203" s="15">
        <v>4.7</v>
      </c>
      <c r="U203" s="15">
        <v>5.7</v>
      </c>
    </row>
    <row r="204" spans="1:21" x14ac:dyDescent="0.25">
      <c r="A204" s="1">
        <v>45312</v>
      </c>
      <c r="B204" s="2">
        <v>0.70138888888888884</v>
      </c>
      <c r="C204" s="7">
        <v>1023</v>
      </c>
      <c r="D204" s="7">
        <v>1027</v>
      </c>
      <c r="E204" s="71">
        <v>10.6</v>
      </c>
      <c r="F204" s="9">
        <v>39</v>
      </c>
      <c r="G204" s="71">
        <v>9.6</v>
      </c>
      <c r="H204" s="71">
        <v>-2.8</v>
      </c>
      <c r="I204" s="71">
        <v>26</v>
      </c>
      <c r="J204" s="71">
        <v>9.6</v>
      </c>
      <c r="K204" s="6">
        <f t="shared" si="9"/>
        <v>8.2799999999999994</v>
      </c>
      <c r="L204" s="6">
        <f t="shared" si="10"/>
        <v>9</v>
      </c>
      <c r="M204" s="10">
        <v>48</v>
      </c>
      <c r="N204" s="3" t="str">
        <f t="shared" si="11"/>
        <v>NE</v>
      </c>
      <c r="O204" s="11">
        <v>0</v>
      </c>
      <c r="P204" s="12">
        <v>0</v>
      </c>
      <c r="Q204" s="3">
        <v>0</v>
      </c>
      <c r="R204" s="13">
        <v>0.54100000000000004</v>
      </c>
      <c r="S204" s="14">
        <v>4.2739000000000006E-3</v>
      </c>
      <c r="T204" s="15">
        <v>2.2999999999999998</v>
      </c>
      <c r="U204" s="15">
        <v>2.5</v>
      </c>
    </row>
    <row r="205" spans="1:21" x14ac:dyDescent="0.25">
      <c r="A205" s="1">
        <v>45312</v>
      </c>
      <c r="B205" s="2">
        <v>0.70486111111111116</v>
      </c>
      <c r="C205" s="7">
        <v>1023</v>
      </c>
      <c r="D205" s="7">
        <v>1027</v>
      </c>
      <c r="E205" s="71">
        <v>10.6</v>
      </c>
      <c r="F205" s="9">
        <v>40</v>
      </c>
      <c r="G205" s="71">
        <v>10.6</v>
      </c>
      <c r="H205" s="71">
        <v>-2.5</v>
      </c>
      <c r="I205" s="71">
        <v>26</v>
      </c>
      <c r="J205" s="71">
        <v>10.6</v>
      </c>
      <c r="K205" s="6">
        <f t="shared" si="9"/>
        <v>4.68</v>
      </c>
      <c r="L205" s="6">
        <f t="shared" si="10"/>
        <v>4.68</v>
      </c>
      <c r="M205" s="10">
        <v>42</v>
      </c>
      <c r="N205" s="3" t="str">
        <f t="shared" si="11"/>
        <v>NE</v>
      </c>
      <c r="O205" s="11">
        <v>0</v>
      </c>
      <c r="P205" s="12">
        <v>0</v>
      </c>
      <c r="Q205" s="3">
        <v>0</v>
      </c>
      <c r="R205" s="13">
        <v>0.36099999999999999</v>
      </c>
      <c r="S205" s="14">
        <v>2.8519000000000001E-3</v>
      </c>
      <c r="T205" s="15">
        <v>1.3</v>
      </c>
      <c r="U205" s="15">
        <v>1.3</v>
      </c>
    </row>
    <row r="206" spans="1:21" x14ac:dyDescent="0.25">
      <c r="A206" s="1">
        <v>45312</v>
      </c>
      <c r="B206" s="2">
        <v>0.70833333333333337</v>
      </c>
      <c r="C206" s="7">
        <v>1023</v>
      </c>
      <c r="D206" s="7">
        <v>1027</v>
      </c>
      <c r="E206" s="71">
        <v>10.6</v>
      </c>
      <c r="F206" s="9">
        <v>40</v>
      </c>
      <c r="G206" s="71">
        <v>9.8000000000000007</v>
      </c>
      <c r="H206" s="71">
        <v>-2.5</v>
      </c>
      <c r="I206" s="71">
        <v>26</v>
      </c>
      <c r="J206" s="71">
        <v>9.8000000000000007</v>
      </c>
      <c r="K206" s="6">
        <f t="shared" si="9"/>
        <v>7.2</v>
      </c>
      <c r="L206" s="6">
        <f t="shared" si="10"/>
        <v>7.9200000000000008</v>
      </c>
      <c r="M206" s="10">
        <v>66</v>
      </c>
      <c r="N206" s="3" t="str">
        <f t="shared" si="11"/>
        <v>ENE</v>
      </c>
      <c r="O206" s="11">
        <v>0</v>
      </c>
      <c r="P206" s="12">
        <v>0</v>
      </c>
      <c r="Q206" s="3">
        <v>0</v>
      </c>
      <c r="R206" s="13">
        <v>0.224</v>
      </c>
      <c r="S206" s="14">
        <v>1.7696000000000003E-3</v>
      </c>
      <c r="T206" s="15">
        <v>2</v>
      </c>
      <c r="U206" s="15">
        <v>2.2000000000000002</v>
      </c>
    </row>
    <row r="207" spans="1:21" x14ac:dyDescent="0.25">
      <c r="A207" s="1">
        <v>45312</v>
      </c>
      <c r="B207" s="2">
        <v>0.71180555555555547</v>
      </c>
      <c r="C207" s="7">
        <v>1023</v>
      </c>
      <c r="D207" s="7">
        <v>1027</v>
      </c>
      <c r="E207" s="71">
        <v>10.7</v>
      </c>
      <c r="F207" s="9">
        <v>39</v>
      </c>
      <c r="G207" s="71">
        <v>9.9</v>
      </c>
      <c r="H207" s="71">
        <v>-2.8</v>
      </c>
      <c r="I207" s="71">
        <v>26</v>
      </c>
      <c r="J207" s="71">
        <v>9.9</v>
      </c>
      <c r="K207" s="6">
        <f t="shared" si="9"/>
        <v>7.2</v>
      </c>
      <c r="L207" s="6">
        <f t="shared" si="10"/>
        <v>7.5600000000000005</v>
      </c>
      <c r="M207" s="10">
        <v>215</v>
      </c>
      <c r="N207" s="3" t="str">
        <f t="shared" si="11"/>
        <v>SSW</v>
      </c>
      <c r="O207" s="11">
        <v>0</v>
      </c>
      <c r="P207" s="12">
        <v>0</v>
      </c>
      <c r="Q207" s="3">
        <v>0</v>
      </c>
      <c r="R207" s="13">
        <v>0.124</v>
      </c>
      <c r="S207" s="14">
        <v>9.7960000000000018E-4</v>
      </c>
      <c r="T207" s="15">
        <v>2</v>
      </c>
      <c r="U207" s="15">
        <v>2.1</v>
      </c>
    </row>
    <row r="208" spans="1:21" x14ac:dyDescent="0.25">
      <c r="A208" s="1">
        <v>45312</v>
      </c>
      <c r="B208" s="2">
        <v>0.71527777777777779</v>
      </c>
      <c r="C208" s="7">
        <v>1023</v>
      </c>
      <c r="D208" s="7">
        <v>1027</v>
      </c>
      <c r="E208" s="71">
        <v>10.6</v>
      </c>
      <c r="F208" s="9">
        <v>44</v>
      </c>
      <c r="G208" s="71">
        <v>9.4</v>
      </c>
      <c r="H208" s="71">
        <v>-1.2</v>
      </c>
      <c r="I208" s="71">
        <v>26</v>
      </c>
      <c r="J208" s="71">
        <v>9.4</v>
      </c>
      <c r="K208" s="6">
        <f t="shared" si="9"/>
        <v>9.36</v>
      </c>
      <c r="L208" s="6">
        <f t="shared" si="10"/>
        <v>9.7200000000000006</v>
      </c>
      <c r="M208" s="10">
        <v>340</v>
      </c>
      <c r="N208" s="3" t="str">
        <f t="shared" si="11"/>
        <v>NNW</v>
      </c>
      <c r="O208" s="11">
        <v>0</v>
      </c>
      <c r="P208" s="12">
        <v>0</v>
      </c>
      <c r="Q208" s="3">
        <v>0</v>
      </c>
      <c r="R208" s="13">
        <v>4.2000000000000003E-2</v>
      </c>
      <c r="S208" s="14">
        <v>3.3180000000000004E-4</v>
      </c>
      <c r="T208" s="15">
        <v>2.6</v>
      </c>
      <c r="U208" s="15">
        <v>2.7</v>
      </c>
    </row>
    <row r="209" spans="1:21" x14ac:dyDescent="0.25">
      <c r="A209" s="1">
        <v>45312</v>
      </c>
      <c r="B209" s="2">
        <v>0.71875</v>
      </c>
      <c r="C209" s="7">
        <v>1023</v>
      </c>
      <c r="D209" s="7">
        <v>1027</v>
      </c>
      <c r="E209" s="71">
        <v>10.4</v>
      </c>
      <c r="F209" s="9">
        <v>48</v>
      </c>
      <c r="G209" s="71">
        <v>8.8000000000000007</v>
      </c>
      <c r="H209" s="71">
        <v>-0.2</v>
      </c>
      <c r="I209" s="71">
        <v>26</v>
      </c>
      <c r="J209" s="71">
        <v>8.8000000000000007</v>
      </c>
      <c r="K209" s="6">
        <f t="shared" si="9"/>
        <v>11.16</v>
      </c>
      <c r="L209" s="6">
        <f t="shared" si="10"/>
        <v>11.52</v>
      </c>
      <c r="M209" s="10">
        <v>318</v>
      </c>
      <c r="N209" s="3" t="str">
        <f t="shared" si="11"/>
        <v>NW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3.1</v>
      </c>
      <c r="U209" s="15">
        <v>3.2</v>
      </c>
    </row>
    <row r="210" spans="1:21" x14ac:dyDescent="0.25">
      <c r="A210" s="1">
        <v>45312</v>
      </c>
      <c r="B210" s="2">
        <v>0.72222222222222221</v>
      </c>
      <c r="C210" s="7">
        <v>1023</v>
      </c>
      <c r="D210" s="7">
        <v>1027</v>
      </c>
      <c r="E210" s="71">
        <v>10.4</v>
      </c>
      <c r="F210" s="9">
        <v>47</v>
      </c>
      <c r="G210" s="71">
        <v>7.7</v>
      </c>
      <c r="H210" s="71">
        <v>-0.5</v>
      </c>
      <c r="I210" s="71">
        <v>26</v>
      </c>
      <c r="J210" s="71">
        <v>7.7</v>
      </c>
      <c r="K210" s="6">
        <f t="shared" si="9"/>
        <v>20.16</v>
      </c>
      <c r="L210" s="6">
        <f t="shared" si="10"/>
        <v>22.32</v>
      </c>
      <c r="M210" s="10">
        <v>306</v>
      </c>
      <c r="N210" s="3" t="str">
        <f t="shared" si="11"/>
        <v>WNW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5.6</v>
      </c>
      <c r="U210" s="15">
        <v>6.2</v>
      </c>
    </row>
    <row r="211" spans="1:21" x14ac:dyDescent="0.25">
      <c r="A211" s="1">
        <v>45312</v>
      </c>
      <c r="B211" s="2">
        <v>0.72569444444444453</v>
      </c>
      <c r="C211" s="7">
        <v>1023</v>
      </c>
      <c r="D211" s="7">
        <v>1027</v>
      </c>
      <c r="E211" s="71">
        <v>10.4</v>
      </c>
      <c r="F211" s="9">
        <v>48</v>
      </c>
      <c r="G211" s="71">
        <v>8.1</v>
      </c>
      <c r="H211" s="71">
        <v>-0.2</v>
      </c>
      <c r="I211" s="71">
        <v>26</v>
      </c>
      <c r="J211" s="71">
        <v>8.1</v>
      </c>
      <c r="K211" s="6">
        <f t="shared" si="9"/>
        <v>16.2</v>
      </c>
      <c r="L211" s="6">
        <f t="shared" si="10"/>
        <v>19.8</v>
      </c>
      <c r="M211" s="10">
        <v>119</v>
      </c>
      <c r="N211" s="3" t="str">
        <f t="shared" si="11"/>
        <v>ESE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4.5</v>
      </c>
      <c r="U211" s="15">
        <v>5.5</v>
      </c>
    </row>
    <row r="212" spans="1:21" x14ac:dyDescent="0.25">
      <c r="A212" s="1">
        <v>45312</v>
      </c>
      <c r="B212" s="2">
        <v>0.72916666666666663</v>
      </c>
      <c r="C212" s="7">
        <v>1023</v>
      </c>
      <c r="D212" s="7">
        <v>1027</v>
      </c>
      <c r="E212" s="71">
        <v>10.3</v>
      </c>
      <c r="F212" s="9">
        <v>48</v>
      </c>
      <c r="G212" s="71">
        <v>8.9</v>
      </c>
      <c r="H212" s="71">
        <v>-0.3</v>
      </c>
      <c r="I212" s="71">
        <v>26</v>
      </c>
      <c r="J212" s="71">
        <v>8.9</v>
      </c>
      <c r="K212" s="6">
        <f t="shared" si="9"/>
        <v>10.08</v>
      </c>
      <c r="L212" s="6">
        <f t="shared" si="10"/>
        <v>11.16</v>
      </c>
      <c r="M212" s="10">
        <v>42</v>
      </c>
      <c r="N212" s="3" t="str">
        <f t="shared" si="11"/>
        <v>NE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2.8</v>
      </c>
      <c r="U212" s="15">
        <v>3.1</v>
      </c>
    </row>
    <row r="213" spans="1:21" x14ac:dyDescent="0.25">
      <c r="A213" s="1">
        <v>45312</v>
      </c>
      <c r="B213" s="2">
        <v>0.73263888888888884</v>
      </c>
      <c r="C213" s="7">
        <v>1023</v>
      </c>
      <c r="D213" s="7">
        <v>1027</v>
      </c>
      <c r="E213" s="71">
        <v>10.4</v>
      </c>
      <c r="F213" s="9">
        <v>47</v>
      </c>
      <c r="G213" s="71">
        <v>8.8000000000000007</v>
      </c>
      <c r="H213" s="71">
        <v>-0.5</v>
      </c>
      <c r="I213" s="71">
        <v>26</v>
      </c>
      <c r="J213" s="71">
        <v>8.8000000000000007</v>
      </c>
      <c r="K213" s="6">
        <f t="shared" si="9"/>
        <v>11.52</v>
      </c>
      <c r="L213" s="6">
        <f t="shared" si="10"/>
        <v>12.96</v>
      </c>
      <c r="M213" s="10">
        <v>22</v>
      </c>
      <c r="N213" s="3" t="str">
        <f t="shared" si="11"/>
        <v>NNE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3.2</v>
      </c>
      <c r="U213" s="15">
        <v>3.6</v>
      </c>
    </row>
    <row r="214" spans="1:21" x14ac:dyDescent="0.25">
      <c r="A214" s="1">
        <v>45312</v>
      </c>
      <c r="B214" s="2">
        <v>0.73611111111111116</v>
      </c>
      <c r="C214" s="7">
        <v>1024</v>
      </c>
      <c r="D214" s="7">
        <v>1028</v>
      </c>
      <c r="E214" s="71">
        <v>10.3</v>
      </c>
      <c r="F214" s="9">
        <v>48</v>
      </c>
      <c r="G214" s="71">
        <v>8.6999999999999993</v>
      </c>
      <c r="H214" s="71">
        <v>-0.3</v>
      </c>
      <c r="I214" s="71">
        <v>26</v>
      </c>
      <c r="J214" s="71">
        <v>8.6999999999999993</v>
      </c>
      <c r="K214" s="6">
        <f t="shared" si="9"/>
        <v>11.52</v>
      </c>
      <c r="L214" s="6">
        <f t="shared" si="10"/>
        <v>12.96</v>
      </c>
      <c r="M214" s="10">
        <v>300</v>
      </c>
      <c r="N214" s="3" t="str">
        <f t="shared" si="11"/>
        <v>WNW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3.2</v>
      </c>
      <c r="U214" s="15">
        <v>3.6</v>
      </c>
    </row>
    <row r="215" spans="1:21" x14ac:dyDescent="0.25">
      <c r="A215" s="1">
        <v>45312</v>
      </c>
      <c r="B215" s="2">
        <v>0.73958333333333337</v>
      </c>
      <c r="C215" s="7">
        <v>1024</v>
      </c>
      <c r="D215" s="7">
        <v>1028</v>
      </c>
      <c r="E215" s="71">
        <v>10.199999999999999</v>
      </c>
      <c r="F215" s="9">
        <v>48</v>
      </c>
      <c r="G215" s="71">
        <v>8.9</v>
      </c>
      <c r="H215" s="71">
        <v>-0.4</v>
      </c>
      <c r="I215" s="71">
        <v>26</v>
      </c>
      <c r="J215" s="71">
        <v>8.9</v>
      </c>
      <c r="K215" s="6">
        <f t="shared" si="9"/>
        <v>9.7200000000000006</v>
      </c>
      <c r="L215" s="6">
        <f t="shared" si="10"/>
        <v>11.52</v>
      </c>
      <c r="M215" s="10">
        <v>66</v>
      </c>
      <c r="N215" s="3" t="str">
        <f t="shared" si="11"/>
        <v>ENE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2.7</v>
      </c>
      <c r="U215" s="15">
        <v>3.2</v>
      </c>
    </row>
    <row r="216" spans="1:21" x14ac:dyDescent="0.25">
      <c r="A216" s="1">
        <v>45312</v>
      </c>
      <c r="B216" s="2">
        <v>0.74305555555555547</v>
      </c>
      <c r="C216" s="7">
        <v>1023</v>
      </c>
      <c r="D216" s="7">
        <v>1027</v>
      </c>
      <c r="E216" s="71">
        <v>10.3</v>
      </c>
      <c r="F216" s="9">
        <v>49</v>
      </c>
      <c r="G216" s="71">
        <v>8.5</v>
      </c>
      <c r="H216" s="71">
        <v>0</v>
      </c>
      <c r="I216" s="71">
        <v>26</v>
      </c>
      <c r="J216" s="71">
        <v>8.5</v>
      </c>
      <c r="K216" s="6">
        <f t="shared" si="9"/>
        <v>12.96</v>
      </c>
      <c r="L216" s="6">
        <f t="shared" si="10"/>
        <v>14.4</v>
      </c>
      <c r="M216" s="10">
        <v>0</v>
      </c>
      <c r="N216" s="3" t="str">
        <f t="shared" si="11"/>
        <v>N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3.6</v>
      </c>
      <c r="U216" s="15">
        <v>4</v>
      </c>
    </row>
    <row r="217" spans="1:21" x14ac:dyDescent="0.25">
      <c r="A217" s="1">
        <v>45312</v>
      </c>
      <c r="B217" s="2">
        <v>0.74652777777777779</v>
      </c>
      <c r="C217" s="7">
        <v>1024</v>
      </c>
      <c r="D217" s="7">
        <v>1028</v>
      </c>
      <c r="E217" s="71">
        <v>10.199999999999999</v>
      </c>
      <c r="F217" s="9">
        <v>49</v>
      </c>
      <c r="G217" s="71">
        <v>8.6</v>
      </c>
      <c r="H217" s="71">
        <v>-0.1</v>
      </c>
      <c r="I217" s="71">
        <v>26</v>
      </c>
      <c r="J217" s="71">
        <v>8.6</v>
      </c>
      <c r="K217" s="6">
        <f t="shared" si="9"/>
        <v>11.52</v>
      </c>
      <c r="L217" s="6">
        <f t="shared" si="10"/>
        <v>13.32</v>
      </c>
      <c r="M217" s="10">
        <v>74</v>
      </c>
      <c r="N217" s="3" t="str">
        <f t="shared" si="11"/>
        <v>ENE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3.2</v>
      </c>
      <c r="U217" s="15">
        <v>3.7</v>
      </c>
    </row>
    <row r="218" spans="1:21" x14ac:dyDescent="0.25">
      <c r="A218" s="1">
        <v>45312</v>
      </c>
      <c r="B218" s="2">
        <v>0.75</v>
      </c>
      <c r="C218" s="7">
        <v>1024</v>
      </c>
      <c r="D218" s="7">
        <v>1028</v>
      </c>
      <c r="E218" s="71">
        <v>10.199999999999999</v>
      </c>
      <c r="F218" s="9">
        <v>49</v>
      </c>
      <c r="G218" s="71">
        <v>8.4</v>
      </c>
      <c r="H218" s="71">
        <v>-0.1</v>
      </c>
      <c r="I218" s="71">
        <v>26</v>
      </c>
      <c r="J218" s="71">
        <v>8.4</v>
      </c>
      <c r="K218" s="6">
        <f t="shared" si="9"/>
        <v>12.6</v>
      </c>
      <c r="L218" s="6">
        <f t="shared" si="10"/>
        <v>13.68</v>
      </c>
      <c r="M218" s="10">
        <v>342</v>
      </c>
      <c r="N218" s="3" t="str">
        <f t="shared" si="11"/>
        <v>NNW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3.5</v>
      </c>
      <c r="U218" s="15">
        <v>3.8</v>
      </c>
    </row>
    <row r="219" spans="1:21" x14ac:dyDescent="0.25">
      <c r="A219" s="1">
        <v>45312</v>
      </c>
      <c r="B219" s="2">
        <v>0.75347222222222221</v>
      </c>
      <c r="C219" s="7">
        <v>1024</v>
      </c>
      <c r="D219" s="7">
        <v>1028</v>
      </c>
      <c r="E219" s="71">
        <v>10.199999999999999</v>
      </c>
      <c r="F219" s="9">
        <v>49</v>
      </c>
      <c r="G219" s="71">
        <v>7.4</v>
      </c>
      <c r="H219" s="71">
        <v>-0.1</v>
      </c>
      <c r="I219" s="71">
        <v>26</v>
      </c>
      <c r="J219" s="71">
        <v>7.4</v>
      </c>
      <c r="K219" s="6">
        <f t="shared" si="9"/>
        <v>20.52</v>
      </c>
      <c r="L219" s="6">
        <f t="shared" si="10"/>
        <v>20.52</v>
      </c>
      <c r="M219" s="10">
        <v>18</v>
      </c>
      <c r="N219" s="3" t="str">
        <f t="shared" si="11"/>
        <v>N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5.7</v>
      </c>
      <c r="U219" s="15">
        <v>5.7</v>
      </c>
    </row>
    <row r="220" spans="1:21" x14ac:dyDescent="0.25">
      <c r="A220" s="1">
        <v>45312</v>
      </c>
      <c r="B220" s="2">
        <v>0.75694444444444453</v>
      </c>
      <c r="C220" s="7">
        <v>1024</v>
      </c>
      <c r="D220" s="7">
        <v>1028</v>
      </c>
      <c r="E220" s="71">
        <v>10.199999999999999</v>
      </c>
      <c r="F220" s="9">
        <v>49</v>
      </c>
      <c r="G220" s="71">
        <v>8.6</v>
      </c>
      <c r="H220" s="71">
        <v>-0.1</v>
      </c>
      <c r="I220" s="71">
        <v>26</v>
      </c>
      <c r="J220" s="71">
        <v>8.6</v>
      </c>
      <c r="K220" s="6">
        <f t="shared" si="9"/>
        <v>11.52</v>
      </c>
      <c r="L220" s="6">
        <f t="shared" si="10"/>
        <v>12.96</v>
      </c>
      <c r="M220" s="10">
        <v>22</v>
      </c>
      <c r="N220" s="3" t="str">
        <f t="shared" si="11"/>
        <v>NNE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3.2</v>
      </c>
      <c r="U220" s="15">
        <v>3.6</v>
      </c>
    </row>
    <row r="221" spans="1:21" x14ac:dyDescent="0.25">
      <c r="A221" s="1">
        <v>45312</v>
      </c>
      <c r="B221" s="2">
        <v>0.76041666666666663</v>
      </c>
      <c r="C221" s="7">
        <v>1024</v>
      </c>
      <c r="D221" s="7">
        <v>1028</v>
      </c>
      <c r="E221" s="71">
        <v>10.3</v>
      </c>
      <c r="F221" s="9">
        <v>48</v>
      </c>
      <c r="G221" s="71">
        <v>8.4</v>
      </c>
      <c r="H221" s="71">
        <v>-0.3</v>
      </c>
      <c r="I221" s="71">
        <v>26</v>
      </c>
      <c r="J221" s="71">
        <v>8.4</v>
      </c>
      <c r="K221" s="6">
        <f t="shared" si="9"/>
        <v>13.68</v>
      </c>
      <c r="L221" s="6">
        <f t="shared" si="10"/>
        <v>17.28</v>
      </c>
      <c r="M221" s="10">
        <v>22</v>
      </c>
      <c r="N221" s="3" t="str">
        <f t="shared" si="11"/>
        <v>NNE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3.8</v>
      </c>
      <c r="U221" s="15">
        <v>4.8</v>
      </c>
    </row>
    <row r="222" spans="1:21" x14ac:dyDescent="0.25">
      <c r="A222" s="1">
        <v>45312</v>
      </c>
      <c r="B222" s="2">
        <v>0.76388888888888884</v>
      </c>
      <c r="C222" s="7">
        <v>1024</v>
      </c>
      <c r="D222" s="7">
        <v>1028</v>
      </c>
      <c r="E222" s="71">
        <v>10.199999999999999</v>
      </c>
      <c r="F222" s="9">
        <v>49</v>
      </c>
      <c r="G222" s="71">
        <v>9.9</v>
      </c>
      <c r="H222" s="71">
        <v>-0.1</v>
      </c>
      <c r="I222" s="71">
        <v>26</v>
      </c>
      <c r="J222" s="71">
        <v>9.9</v>
      </c>
      <c r="K222" s="6">
        <f t="shared" si="9"/>
        <v>5.4</v>
      </c>
      <c r="L222" s="6">
        <f t="shared" si="10"/>
        <v>5.4</v>
      </c>
      <c r="M222" s="10">
        <v>356</v>
      </c>
      <c r="N222" s="3" t="str">
        <f t="shared" si="11"/>
        <v>N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1.5</v>
      </c>
      <c r="U222" s="15">
        <v>1.5</v>
      </c>
    </row>
    <row r="223" spans="1:21" x14ac:dyDescent="0.25">
      <c r="A223" s="1">
        <v>45312</v>
      </c>
      <c r="B223" s="2">
        <v>0.76736111111111116</v>
      </c>
      <c r="C223" s="7">
        <v>1024</v>
      </c>
      <c r="D223" s="7">
        <v>1028</v>
      </c>
      <c r="E223" s="71">
        <v>10.199999999999999</v>
      </c>
      <c r="F223" s="9">
        <v>49</v>
      </c>
      <c r="G223" s="71">
        <v>8.9</v>
      </c>
      <c r="H223" s="71">
        <v>-0.1</v>
      </c>
      <c r="I223" s="71">
        <v>26</v>
      </c>
      <c r="J223" s="71">
        <v>8.9</v>
      </c>
      <c r="K223" s="6">
        <f t="shared" si="9"/>
        <v>9.7200000000000006</v>
      </c>
      <c r="L223" s="6">
        <f t="shared" si="10"/>
        <v>10.08</v>
      </c>
      <c r="M223" s="10">
        <v>336</v>
      </c>
      <c r="N223" s="3" t="str">
        <f t="shared" si="11"/>
        <v>NNW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2.7</v>
      </c>
      <c r="U223" s="15">
        <v>2.8</v>
      </c>
    </row>
    <row r="224" spans="1:21" x14ac:dyDescent="0.25">
      <c r="A224" s="1">
        <v>45312</v>
      </c>
      <c r="B224" s="2">
        <v>0.77083333333333337</v>
      </c>
      <c r="C224" s="7">
        <v>1024</v>
      </c>
      <c r="D224" s="7">
        <v>1028</v>
      </c>
      <c r="E224" s="71">
        <v>10.199999999999999</v>
      </c>
      <c r="F224" s="9">
        <v>48</v>
      </c>
      <c r="G224" s="71">
        <v>7.5</v>
      </c>
      <c r="H224" s="71">
        <v>-0.4</v>
      </c>
      <c r="I224" s="71">
        <v>26</v>
      </c>
      <c r="J224" s="71">
        <v>7.5</v>
      </c>
      <c r="K224" s="6">
        <f t="shared" si="9"/>
        <v>19.8</v>
      </c>
      <c r="L224" s="6">
        <f t="shared" si="10"/>
        <v>20.16</v>
      </c>
      <c r="M224" s="10">
        <v>24</v>
      </c>
      <c r="N224" s="3" t="str">
        <f t="shared" si="11"/>
        <v>NNE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5.5</v>
      </c>
      <c r="U224" s="15">
        <v>5.6</v>
      </c>
    </row>
    <row r="225" spans="1:21" x14ac:dyDescent="0.25">
      <c r="A225" s="1">
        <v>45312</v>
      </c>
      <c r="B225" s="2">
        <v>0.77430555555555547</v>
      </c>
      <c r="C225" s="7">
        <v>1024</v>
      </c>
      <c r="D225" s="7">
        <v>1028</v>
      </c>
      <c r="E225" s="71">
        <v>10.3</v>
      </c>
      <c r="F225" s="9">
        <v>48</v>
      </c>
      <c r="G225" s="71">
        <v>8.5</v>
      </c>
      <c r="H225" s="71">
        <v>-0.3</v>
      </c>
      <c r="I225" s="71">
        <v>26</v>
      </c>
      <c r="J225" s="71">
        <v>8.5</v>
      </c>
      <c r="K225" s="6">
        <f t="shared" si="9"/>
        <v>12.6</v>
      </c>
      <c r="L225" s="6">
        <f t="shared" si="10"/>
        <v>12.96</v>
      </c>
      <c r="M225" s="10">
        <v>48</v>
      </c>
      <c r="N225" s="3" t="str">
        <f t="shared" si="11"/>
        <v>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3.5</v>
      </c>
      <c r="U225" s="15">
        <v>3.6</v>
      </c>
    </row>
    <row r="226" spans="1:21" x14ac:dyDescent="0.25">
      <c r="A226" s="1">
        <v>45312</v>
      </c>
      <c r="B226" s="2">
        <v>0.77777777777777779</v>
      </c>
      <c r="C226" s="7">
        <v>1024</v>
      </c>
      <c r="D226" s="7">
        <v>1028</v>
      </c>
      <c r="E226" s="71">
        <v>10.199999999999999</v>
      </c>
      <c r="F226" s="9">
        <v>48</v>
      </c>
      <c r="G226" s="71">
        <v>8.4</v>
      </c>
      <c r="H226" s="71">
        <v>-0.4</v>
      </c>
      <c r="I226" s="71">
        <v>26</v>
      </c>
      <c r="J226" s="71">
        <v>8.4</v>
      </c>
      <c r="K226" s="6">
        <f t="shared" si="9"/>
        <v>12.96</v>
      </c>
      <c r="L226" s="6">
        <f t="shared" si="10"/>
        <v>14.4</v>
      </c>
      <c r="M226" s="10">
        <v>84</v>
      </c>
      <c r="N226" s="3" t="str">
        <f t="shared" si="11"/>
        <v>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3.6</v>
      </c>
      <c r="U226" s="15">
        <v>4</v>
      </c>
    </row>
    <row r="227" spans="1:21" x14ac:dyDescent="0.25">
      <c r="A227" s="1">
        <v>45312</v>
      </c>
      <c r="B227" s="2">
        <v>0.78125</v>
      </c>
      <c r="C227" s="7">
        <v>1024</v>
      </c>
      <c r="D227" s="7">
        <v>1028</v>
      </c>
      <c r="E227" s="71">
        <v>10.3</v>
      </c>
      <c r="F227" s="9">
        <v>48</v>
      </c>
      <c r="G227" s="71">
        <v>9.1999999999999993</v>
      </c>
      <c r="H227" s="71">
        <v>-0.3</v>
      </c>
      <c r="I227" s="71">
        <v>26</v>
      </c>
      <c r="J227" s="71">
        <v>9.1999999999999993</v>
      </c>
      <c r="K227" s="6">
        <f t="shared" si="9"/>
        <v>8.2799999999999994</v>
      </c>
      <c r="L227" s="6">
        <f t="shared" si="10"/>
        <v>9</v>
      </c>
      <c r="M227" s="10">
        <v>42</v>
      </c>
      <c r="N227" s="3" t="str">
        <f t="shared" si="11"/>
        <v>NE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2.2999999999999998</v>
      </c>
      <c r="U227" s="15">
        <v>2.5</v>
      </c>
    </row>
    <row r="228" spans="1:21" x14ac:dyDescent="0.25">
      <c r="A228" s="1">
        <v>45312</v>
      </c>
      <c r="B228" s="2">
        <v>0.78472222222222221</v>
      </c>
      <c r="C228" s="7">
        <v>1024</v>
      </c>
      <c r="D228" s="7">
        <v>1028</v>
      </c>
      <c r="E228" s="71">
        <v>10.3</v>
      </c>
      <c r="F228" s="9">
        <v>49</v>
      </c>
      <c r="G228" s="71">
        <v>8</v>
      </c>
      <c r="H228" s="71">
        <v>0</v>
      </c>
      <c r="I228" s="71">
        <v>26</v>
      </c>
      <c r="J228" s="71">
        <v>8</v>
      </c>
      <c r="K228" s="6">
        <f t="shared" si="9"/>
        <v>16.2</v>
      </c>
      <c r="L228" s="6">
        <f t="shared" si="10"/>
        <v>19.8</v>
      </c>
      <c r="M228" s="10">
        <v>340</v>
      </c>
      <c r="N228" s="3" t="str">
        <f t="shared" si="11"/>
        <v>NNW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4.5</v>
      </c>
      <c r="U228" s="15">
        <v>5.5</v>
      </c>
    </row>
    <row r="229" spans="1:21" x14ac:dyDescent="0.25">
      <c r="A229" s="1">
        <v>45312</v>
      </c>
      <c r="B229" s="2">
        <v>0.78819444444444453</v>
      </c>
      <c r="C229" s="7">
        <v>1024</v>
      </c>
      <c r="D229" s="7">
        <v>1028</v>
      </c>
      <c r="E229" s="71">
        <v>10.3</v>
      </c>
      <c r="F229" s="9">
        <v>49</v>
      </c>
      <c r="G229" s="71">
        <v>7.4</v>
      </c>
      <c r="H229" s="71">
        <v>0</v>
      </c>
      <c r="I229" s="71">
        <v>26</v>
      </c>
      <c r="J229" s="71">
        <v>7.4</v>
      </c>
      <c r="K229" s="6">
        <f t="shared" si="9"/>
        <v>22.68</v>
      </c>
      <c r="L229" s="6">
        <f t="shared" si="10"/>
        <v>26.28</v>
      </c>
      <c r="M229" s="10">
        <v>286</v>
      </c>
      <c r="N229" s="3" t="str">
        <f t="shared" si="11"/>
        <v>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6.3</v>
      </c>
      <c r="U229" s="15">
        <v>7.3</v>
      </c>
    </row>
    <row r="230" spans="1:21" x14ac:dyDescent="0.25">
      <c r="A230" s="1">
        <v>45312</v>
      </c>
      <c r="B230" s="2">
        <v>0.79166666666666663</v>
      </c>
      <c r="C230" s="7">
        <v>1024</v>
      </c>
      <c r="D230" s="7">
        <v>1028</v>
      </c>
      <c r="E230" s="71">
        <v>10.5</v>
      </c>
      <c r="F230" s="9">
        <v>48</v>
      </c>
      <c r="G230" s="71">
        <v>8.6</v>
      </c>
      <c r="H230" s="71">
        <v>-0.1</v>
      </c>
      <c r="I230" s="71">
        <v>26</v>
      </c>
      <c r="J230" s="71">
        <v>8.6</v>
      </c>
      <c r="K230" s="6">
        <f t="shared" si="9"/>
        <v>13.32</v>
      </c>
      <c r="L230" s="6">
        <f t="shared" si="10"/>
        <v>16.559999999999999</v>
      </c>
      <c r="M230" s="10">
        <v>78</v>
      </c>
      <c r="N230" s="3" t="str">
        <f t="shared" si="11"/>
        <v>ENE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3.7</v>
      </c>
      <c r="U230" s="15">
        <v>4.5999999999999996</v>
      </c>
    </row>
    <row r="231" spans="1:21" x14ac:dyDescent="0.25">
      <c r="A231" s="1">
        <v>45312</v>
      </c>
      <c r="B231" s="2">
        <v>0.79513888888888884</v>
      </c>
      <c r="C231" s="7">
        <v>1024</v>
      </c>
      <c r="D231" s="7">
        <v>1028</v>
      </c>
      <c r="E231" s="71">
        <v>10.4</v>
      </c>
      <c r="F231" s="9">
        <v>48</v>
      </c>
      <c r="G231" s="71">
        <v>9.1999999999999993</v>
      </c>
      <c r="H231" s="71">
        <v>-0.2</v>
      </c>
      <c r="I231" s="71">
        <v>26</v>
      </c>
      <c r="J231" s="71">
        <v>9.1999999999999993</v>
      </c>
      <c r="K231" s="6">
        <f t="shared" si="9"/>
        <v>9.7200000000000006</v>
      </c>
      <c r="L231" s="6">
        <f t="shared" si="10"/>
        <v>10.8</v>
      </c>
      <c r="M231" s="10">
        <v>354</v>
      </c>
      <c r="N231" s="3" t="str">
        <f t="shared" si="11"/>
        <v>N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2.7</v>
      </c>
      <c r="U231" s="15">
        <v>3</v>
      </c>
    </row>
    <row r="232" spans="1:21" x14ac:dyDescent="0.25">
      <c r="A232" s="1">
        <v>45312</v>
      </c>
      <c r="B232" s="2">
        <v>0.79861111111111116</v>
      </c>
      <c r="C232" s="7">
        <v>1024</v>
      </c>
      <c r="D232" s="7">
        <v>1028</v>
      </c>
      <c r="E232" s="71">
        <v>10.4</v>
      </c>
      <c r="F232" s="9">
        <v>48</v>
      </c>
      <c r="G232" s="71">
        <v>9.4</v>
      </c>
      <c r="H232" s="71">
        <v>-0.2</v>
      </c>
      <c r="I232" s="71">
        <v>26</v>
      </c>
      <c r="J232" s="71">
        <v>9.4</v>
      </c>
      <c r="K232" s="6">
        <f t="shared" si="9"/>
        <v>8.2799999999999994</v>
      </c>
      <c r="L232" s="6">
        <f t="shared" si="10"/>
        <v>9.36</v>
      </c>
      <c r="M232" s="10">
        <v>318</v>
      </c>
      <c r="N232" s="3" t="str">
        <f t="shared" si="11"/>
        <v>NW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2.2999999999999998</v>
      </c>
      <c r="U232" s="15">
        <v>2.6</v>
      </c>
    </row>
    <row r="233" spans="1:21" x14ac:dyDescent="0.25">
      <c r="A233" s="1">
        <v>45312</v>
      </c>
      <c r="B233" s="2">
        <v>0.80208333333333337</v>
      </c>
      <c r="C233" s="7">
        <v>1024</v>
      </c>
      <c r="D233" s="7">
        <v>1028</v>
      </c>
      <c r="E233" s="71">
        <v>10.4</v>
      </c>
      <c r="F233" s="9">
        <v>49</v>
      </c>
      <c r="G233" s="71">
        <v>9.1999999999999993</v>
      </c>
      <c r="H233" s="71">
        <v>0</v>
      </c>
      <c r="I233" s="71">
        <v>26</v>
      </c>
      <c r="J233" s="71">
        <v>9.1999999999999993</v>
      </c>
      <c r="K233" s="6">
        <f t="shared" si="9"/>
        <v>9.36</v>
      </c>
      <c r="L233" s="6">
        <f t="shared" si="10"/>
        <v>10.8</v>
      </c>
      <c r="M233" s="10">
        <v>315</v>
      </c>
      <c r="N233" s="3" t="str">
        <f t="shared" si="11"/>
        <v>NW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2.6</v>
      </c>
      <c r="U233" s="15">
        <v>3</v>
      </c>
    </row>
    <row r="234" spans="1:21" x14ac:dyDescent="0.25">
      <c r="A234" s="1">
        <v>45312</v>
      </c>
      <c r="B234" s="2">
        <v>0.80555555555555547</v>
      </c>
      <c r="C234" s="7">
        <v>1024</v>
      </c>
      <c r="D234" s="7">
        <v>1028</v>
      </c>
      <c r="E234" s="71">
        <v>10.6</v>
      </c>
      <c r="F234" s="9">
        <v>47</v>
      </c>
      <c r="G234" s="71">
        <v>8.9</v>
      </c>
      <c r="H234" s="71">
        <v>-0.3</v>
      </c>
      <c r="I234" s="71">
        <v>26</v>
      </c>
      <c r="J234" s="71">
        <v>8.9</v>
      </c>
      <c r="K234" s="6">
        <f t="shared" si="9"/>
        <v>12.96</v>
      </c>
      <c r="L234" s="6">
        <f t="shared" si="10"/>
        <v>14.4</v>
      </c>
      <c r="M234" s="10">
        <v>348</v>
      </c>
      <c r="N234" s="3" t="str">
        <f t="shared" si="11"/>
        <v>NNW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3.6</v>
      </c>
      <c r="U234" s="15">
        <v>4</v>
      </c>
    </row>
    <row r="235" spans="1:21" x14ac:dyDescent="0.25">
      <c r="A235" s="1">
        <v>45312</v>
      </c>
      <c r="B235" s="2">
        <v>0.80902777777777779</v>
      </c>
      <c r="C235" s="7">
        <v>1025</v>
      </c>
      <c r="D235" s="7">
        <v>1029</v>
      </c>
      <c r="E235" s="71">
        <v>10.6</v>
      </c>
      <c r="F235" s="9">
        <v>43</v>
      </c>
      <c r="G235" s="71">
        <v>10.6</v>
      </c>
      <c r="H235" s="71">
        <v>-1.5</v>
      </c>
      <c r="I235" s="71">
        <v>26</v>
      </c>
      <c r="J235" s="71">
        <v>10.6</v>
      </c>
      <c r="K235" s="6">
        <f t="shared" si="9"/>
        <v>3.6</v>
      </c>
      <c r="L235" s="6">
        <f t="shared" si="10"/>
        <v>3.6</v>
      </c>
      <c r="M235" s="10">
        <v>66</v>
      </c>
      <c r="N235" s="3" t="str">
        <f t="shared" si="11"/>
        <v>ENE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</v>
      </c>
      <c r="U235" s="15">
        <v>1</v>
      </c>
    </row>
    <row r="236" spans="1:21" x14ac:dyDescent="0.25">
      <c r="A236" s="1">
        <v>45312</v>
      </c>
      <c r="B236" s="2">
        <v>0.8125</v>
      </c>
      <c r="C236" s="7">
        <v>1025</v>
      </c>
      <c r="D236" s="7">
        <v>1029</v>
      </c>
      <c r="E236" s="71">
        <v>10.4</v>
      </c>
      <c r="F236" s="9">
        <v>42</v>
      </c>
      <c r="G236" s="71">
        <v>8.8000000000000007</v>
      </c>
      <c r="H236" s="71">
        <v>-2</v>
      </c>
      <c r="I236" s="71">
        <v>26</v>
      </c>
      <c r="J236" s="71">
        <v>8.8000000000000007</v>
      </c>
      <c r="K236" s="6">
        <f t="shared" si="9"/>
        <v>11.16</v>
      </c>
      <c r="L236" s="6">
        <f t="shared" si="10"/>
        <v>11.52</v>
      </c>
      <c r="M236" s="10">
        <v>350</v>
      </c>
      <c r="N236" s="3" t="str">
        <f t="shared" si="11"/>
        <v>N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3.1</v>
      </c>
      <c r="U236" s="15">
        <v>3.2</v>
      </c>
    </row>
    <row r="237" spans="1:21" x14ac:dyDescent="0.25">
      <c r="A237" s="1">
        <v>45312</v>
      </c>
      <c r="B237" s="2">
        <v>0.81597222222222221</v>
      </c>
      <c r="C237" s="7">
        <v>1025</v>
      </c>
      <c r="D237" s="7">
        <v>1029</v>
      </c>
      <c r="E237" s="71">
        <v>10.5</v>
      </c>
      <c r="F237" s="9">
        <v>38</v>
      </c>
      <c r="G237" s="71">
        <v>8.5</v>
      </c>
      <c r="H237" s="71">
        <v>-3.3</v>
      </c>
      <c r="I237" s="71">
        <v>26</v>
      </c>
      <c r="J237" s="71">
        <v>8.5</v>
      </c>
      <c r="K237" s="6">
        <f t="shared" si="9"/>
        <v>14.759999999999998</v>
      </c>
      <c r="L237" s="6">
        <f t="shared" si="10"/>
        <v>20.52</v>
      </c>
      <c r="M237" s="10">
        <v>102</v>
      </c>
      <c r="N237" s="3" t="str">
        <f t="shared" si="11"/>
        <v>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4.0999999999999996</v>
      </c>
      <c r="U237" s="15">
        <v>5.7</v>
      </c>
    </row>
    <row r="238" spans="1:21" x14ac:dyDescent="0.25">
      <c r="A238" s="1">
        <v>45312</v>
      </c>
      <c r="B238" s="2">
        <v>0.81944444444444453</v>
      </c>
      <c r="C238" s="7">
        <v>1025</v>
      </c>
      <c r="D238" s="7">
        <v>1029</v>
      </c>
      <c r="E238" s="71">
        <v>10.7</v>
      </c>
      <c r="F238" s="9">
        <v>38</v>
      </c>
      <c r="G238" s="71">
        <v>9.9</v>
      </c>
      <c r="H238" s="71">
        <v>-3.1</v>
      </c>
      <c r="I238" s="71">
        <v>26</v>
      </c>
      <c r="J238" s="71">
        <v>9.9</v>
      </c>
      <c r="K238" s="6">
        <f t="shared" si="9"/>
        <v>7.2</v>
      </c>
      <c r="L238" s="6">
        <f t="shared" si="10"/>
        <v>7.2</v>
      </c>
      <c r="M238" s="10">
        <v>78</v>
      </c>
      <c r="N238" s="3" t="str">
        <f t="shared" si="11"/>
        <v>ENE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2</v>
      </c>
      <c r="U238" s="15">
        <v>2</v>
      </c>
    </row>
    <row r="239" spans="1:21" x14ac:dyDescent="0.25">
      <c r="A239" s="1">
        <v>45312</v>
      </c>
      <c r="B239" s="2">
        <v>0.82291666666666663</v>
      </c>
      <c r="C239" s="7">
        <v>1025</v>
      </c>
      <c r="D239" s="7">
        <v>1029</v>
      </c>
      <c r="E239" s="71">
        <v>10.8</v>
      </c>
      <c r="F239" s="9">
        <v>36</v>
      </c>
      <c r="G239" s="71">
        <v>9.1</v>
      </c>
      <c r="H239" s="71">
        <v>-3.7</v>
      </c>
      <c r="I239" s="71">
        <v>26</v>
      </c>
      <c r="J239" s="71">
        <v>9.1</v>
      </c>
      <c r="K239" s="6">
        <f t="shared" si="9"/>
        <v>12.96</v>
      </c>
      <c r="L239" s="6">
        <f t="shared" si="10"/>
        <v>14.4</v>
      </c>
      <c r="M239" s="10">
        <v>84</v>
      </c>
      <c r="N239" s="3" t="str">
        <f t="shared" si="11"/>
        <v>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3.6</v>
      </c>
      <c r="U239" s="15">
        <v>4</v>
      </c>
    </row>
    <row r="240" spans="1:21" x14ac:dyDescent="0.25">
      <c r="A240" s="1">
        <v>45312</v>
      </c>
      <c r="B240" s="2">
        <v>0.82638888888888884</v>
      </c>
      <c r="C240" s="7">
        <v>1025</v>
      </c>
      <c r="D240" s="7">
        <v>1029</v>
      </c>
      <c r="E240" s="71">
        <v>10.7</v>
      </c>
      <c r="F240" s="9">
        <v>36</v>
      </c>
      <c r="G240" s="71">
        <v>9.5</v>
      </c>
      <c r="H240" s="71">
        <v>-3.8</v>
      </c>
      <c r="I240" s="71">
        <v>26</v>
      </c>
      <c r="J240" s="71">
        <v>9.5</v>
      </c>
      <c r="K240" s="6">
        <f t="shared" si="9"/>
        <v>9.7200000000000006</v>
      </c>
      <c r="L240" s="6">
        <f t="shared" si="10"/>
        <v>10.08</v>
      </c>
      <c r="M240" s="10">
        <v>42</v>
      </c>
      <c r="N240" s="3" t="str">
        <f t="shared" si="11"/>
        <v>NE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2.7</v>
      </c>
      <c r="U240" s="15">
        <v>2.8</v>
      </c>
    </row>
    <row r="241" spans="1:21" x14ac:dyDescent="0.25">
      <c r="A241" s="1">
        <v>45312</v>
      </c>
      <c r="B241" s="2">
        <v>0.82986111111111116</v>
      </c>
      <c r="C241" s="7">
        <v>1025</v>
      </c>
      <c r="D241" s="7">
        <v>1029</v>
      </c>
      <c r="E241" s="71">
        <v>10.6</v>
      </c>
      <c r="F241" s="9">
        <v>37</v>
      </c>
      <c r="G241" s="71">
        <v>10.6</v>
      </c>
      <c r="H241" s="71">
        <v>-3.6</v>
      </c>
      <c r="I241" s="71">
        <v>26</v>
      </c>
      <c r="J241" s="71">
        <v>10.6</v>
      </c>
      <c r="K241" s="6">
        <f t="shared" si="9"/>
        <v>4.32</v>
      </c>
      <c r="L241" s="6">
        <f t="shared" si="10"/>
        <v>4.32</v>
      </c>
      <c r="M241" s="10">
        <v>348</v>
      </c>
      <c r="N241" s="3" t="str">
        <f t="shared" si="11"/>
        <v>NNW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1.2</v>
      </c>
      <c r="U241" s="15">
        <v>1.2</v>
      </c>
    </row>
    <row r="242" spans="1:21" x14ac:dyDescent="0.25">
      <c r="A242" s="1">
        <v>45312</v>
      </c>
      <c r="B242" s="2">
        <v>0.83333333333333337</v>
      </c>
      <c r="C242" s="7">
        <v>1025</v>
      </c>
      <c r="D242" s="7">
        <v>1029</v>
      </c>
      <c r="E242" s="71">
        <v>10.5</v>
      </c>
      <c r="F242" s="9">
        <v>39</v>
      </c>
      <c r="G242" s="71">
        <v>9.6999999999999993</v>
      </c>
      <c r="H242" s="71">
        <v>-2.9</v>
      </c>
      <c r="I242" s="71">
        <v>26</v>
      </c>
      <c r="J242" s="71">
        <v>9.6999999999999993</v>
      </c>
      <c r="K242" s="6">
        <f t="shared" si="9"/>
        <v>7.5600000000000005</v>
      </c>
      <c r="L242" s="6">
        <f t="shared" si="10"/>
        <v>7.9200000000000008</v>
      </c>
      <c r="M242" s="10">
        <v>72</v>
      </c>
      <c r="N242" s="3" t="str">
        <f t="shared" si="11"/>
        <v>ENE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2.1</v>
      </c>
      <c r="U242" s="15">
        <v>2.2000000000000002</v>
      </c>
    </row>
    <row r="243" spans="1:21" x14ac:dyDescent="0.25">
      <c r="A243" s="1">
        <v>45312</v>
      </c>
      <c r="B243" s="2">
        <v>0.83680555555555547</v>
      </c>
      <c r="C243" s="7">
        <v>1025</v>
      </c>
      <c r="D243" s="7">
        <v>1029</v>
      </c>
      <c r="E243" s="71">
        <v>10.5</v>
      </c>
      <c r="F243" s="9">
        <v>41</v>
      </c>
      <c r="G243" s="71">
        <v>8.9</v>
      </c>
      <c r="H243" s="71">
        <v>-2.2999999999999998</v>
      </c>
      <c r="I243" s="71">
        <v>26</v>
      </c>
      <c r="J243" s="71">
        <v>8.9</v>
      </c>
      <c r="K243" s="6">
        <f t="shared" si="9"/>
        <v>11.88</v>
      </c>
      <c r="L243" s="6">
        <f t="shared" si="10"/>
        <v>12.6</v>
      </c>
      <c r="M243" s="10">
        <v>248</v>
      </c>
      <c r="N243" s="3" t="str">
        <f t="shared" si="11"/>
        <v>WSW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3.3</v>
      </c>
      <c r="U243" s="15">
        <v>3.5</v>
      </c>
    </row>
    <row r="244" spans="1:21" x14ac:dyDescent="0.25">
      <c r="A244" s="1">
        <v>45312</v>
      </c>
      <c r="B244" s="2">
        <v>0.84027777777777779</v>
      </c>
      <c r="C244" s="7">
        <v>1025</v>
      </c>
      <c r="D244" s="7">
        <v>1029</v>
      </c>
      <c r="E244" s="71">
        <v>10.4</v>
      </c>
      <c r="F244" s="9">
        <v>43</v>
      </c>
      <c r="G244" s="71">
        <v>9.1999999999999993</v>
      </c>
      <c r="H244" s="71">
        <v>-1.7</v>
      </c>
      <c r="I244" s="71">
        <v>26</v>
      </c>
      <c r="J244" s="71">
        <v>9.1999999999999993</v>
      </c>
      <c r="K244" s="6">
        <f t="shared" si="9"/>
        <v>9.36</v>
      </c>
      <c r="L244" s="6">
        <f t="shared" si="10"/>
        <v>10.08</v>
      </c>
      <c r="M244" s="10">
        <v>22</v>
      </c>
      <c r="N244" s="3" t="str">
        <f t="shared" si="11"/>
        <v>NNE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2.6</v>
      </c>
      <c r="U244" s="15">
        <v>2.8</v>
      </c>
    </row>
    <row r="245" spans="1:21" x14ac:dyDescent="0.25">
      <c r="A245" s="1">
        <v>45312</v>
      </c>
      <c r="B245" s="2">
        <v>0.84375</v>
      </c>
      <c r="C245" s="7">
        <v>1025</v>
      </c>
      <c r="D245" s="7">
        <v>1029</v>
      </c>
      <c r="E245" s="71">
        <v>10.4</v>
      </c>
      <c r="F245" s="9">
        <v>42</v>
      </c>
      <c r="G245" s="71">
        <v>9.6</v>
      </c>
      <c r="H245" s="71">
        <v>-2</v>
      </c>
      <c r="I245" s="71">
        <v>26</v>
      </c>
      <c r="J245" s="71">
        <v>9.6</v>
      </c>
      <c r="K245" s="6">
        <f t="shared" si="9"/>
        <v>7.5600000000000005</v>
      </c>
      <c r="L245" s="6">
        <f t="shared" si="10"/>
        <v>8.2799999999999994</v>
      </c>
      <c r="M245" s="10">
        <v>162</v>
      </c>
      <c r="N245" s="3" t="str">
        <f t="shared" si="11"/>
        <v>SSE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2.1</v>
      </c>
      <c r="U245" s="15">
        <v>2.2999999999999998</v>
      </c>
    </row>
    <row r="246" spans="1:21" x14ac:dyDescent="0.25">
      <c r="A246" s="1">
        <v>45312</v>
      </c>
      <c r="B246" s="2">
        <v>0.84722222222222221</v>
      </c>
      <c r="C246" s="7">
        <v>1025</v>
      </c>
      <c r="D246" s="7">
        <v>1029</v>
      </c>
      <c r="E246" s="71">
        <v>10.4</v>
      </c>
      <c r="F246" s="9">
        <v>44</v>
      </c>
      <c r="G246" s="71">
        <v>10.4</v>
      </c>
      <c r="H246" s="71">
        <v>-1.4</v>
      </c>
      <c r="I246" s="71">
        <v>26</v>
      </c>
      <c r="J246" s="71">
        <v>10.4</v>
      </c>
      <c r="K246" s="6">
        <f t="shared" si="9"/>
        <v>4.32</v>
      </c>
      <c r="L246" s="6">
        <f t="shared" si="10"/>
        <v>4.32</v>
      </c>
      <c r="M246" s="10">
        <v>182</v>
      </c>
      <c r="N246" s="3" t="str">
        <f t="shared" si="11"/>
        <v>S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1.2</v>
      </c>
      <c r="U246" s="15">
        <v>1.2</v>
      </c>
    </row>
    <row r="247" spans="1:21" x14ac:dyDescent="0.25">
      <c r="A247" s="1">
        <v>45312</v>
      </c>
      <c r="B247" s="2">
        <v>0.85069444444444453</v>
      </c>
      <c r="C247" s="7">
        <v>1025</v>
      </c>
      <c r="D247" s="7">
        <v>1029</v>
      </c>
      <c r="E247" s="71">
        <v>10.4</v>
      </c>
      <c r="F247" s="9">
        <v>42</v>
      </c>
      <c r="G247" s="71">
        <v>8.6</v>
      </c>
      <c r="H247" s="71">
        <v>-2</v>
      </c>
      <c r="I247" s="71">
        <v>26</v>
      </c>
      <c r="J247" s="71">
        <v>8.6</v>
      </c>
      <c r="K247" s="6">
        <f t="shared" si="9"/>
        <v>12.6</v>
      </c>
      <c r="L247" s="6">
        <f t="shared" si="10"/>
        <v>14.4</v>
      </c>
      <c r="M247" s="10">
        <v>48</v>
      </c>
      <c r="N247" s="3" t="str">
        <f t="shared" si="11"/>
        <v>NE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3.5</v>
      </c>
      <c r="U247" s="15">
        <v>4</v>
      </c>
    </row>
    <row r="248" spans="1:21" x14ac:dyDescent="0.25">
      <c r="A248" s="1">
        <v>45312</v>
      </c>
      <c r="B248" s="2">
        <v>0.85416666666666663</v>
      </c>
      <c r="C248" s="7">
        <v>1025</v>
      </c>
      <c r="D248" s="7">
        <v>1029</v>
      </c>
      <c r="E248" s="71">
        <v>10.5</v>
      </c>
      <c r="F248" s="9">
        <v>41</v>
      </c>
      <c r="G248" s="71">
        <v>8.8000000000000007</v>
      </c>
      <c r="H248" s="71">
        <v>-2.2999999999999998</v>
      </c>
      <c r="I248" s="71">
        <v>26</v>
      </c>
      <c r="J248" s="71">
        <v>8.8000000000000007</v>
      </c>
      <c r="K248" s="6">
        <f t="shared" si="9"/>
        <v>12.96</v>
      </c>
      <c r="L248" s="6">
        <f t="shared" si="10"/>
        <v>14.4</v>
      </c>
      <c r="M248" s="10">
        <v>334</v>
      </c>
      <c r="N248" s="3" t="str">
        <f t="shared" si="11"/>
        <v>NNW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3.6</v>
      </c>
      <c r="U248" s="15">
        <v>4</v>
      </c>
    </row>
    <row r="249" spans="1:21" x14ac:dyDescent="0.25">
      <c r="A249" s="1">
        <v>45312</v>
      </c>
      <c r="B249" s="2">
        <v>0.85763888888888884</v>
      </c>
      <c r="C249" s="7">
        <v>1025</v>
      </c>
      <c r="D249" s="7">
        <v>1029</v>
      </c>
      <c r="E249" s="71">
        <v>10.5</v>
      </c>
      <c r="F249" s="9">
        <v>42</v>
      </c>
      <c r="G249" s="71">
        <v>9.6999999999999993</v>
      </c>
      <c r="H249" s="71">
        <v>-1.9</v>
      </c>
      <c r="I249" s="71">
        <v>26</v>
      </c>
      <c r="J249" s="71">
        <v>9.6999999999999993</v>
      </c>
      <c r="K249" s="6">
        <f t="shared" si="9"/>
        <v>7.2</v>
      </c>
      <c r="L249" s="6">
        <f t="shared" si="10"/>
        <v>7.9200000000000008</v>
      </c>
      <c r="M249" s="10">
        <v>213</v>
      </c>
      <c r="N249" s="3" t="str">
        <f t="shared" si="11"/>
        <v>SSW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2</v>
      </c>
      <c r="U249" s="15">
        <v>2.2000000000000002</v>
      </c>
    </row>
    <row r="250" spans="1:21" x14ac:dyDescent="0.25">
      <c r="A250" s="1">
        <v>45312</v>
      </c>
      <c r="B250" s="2">
        <v>0.86111111111111116</v>
      </c>
      <c r="C250" s="7">
        <v>1025</v>
      </c>
      <c r="D250" s="7">
        <v>1029</v>
      </c>
      <c r="E250" s="71">
        <v>10.4</v>
      </c>
      <c r="F250" s="9">
        <v>39</v>
      </c>
      <c r="G250" s="71">
        <v>9.8000000000000007</v>
      </c>
      <c r="H250" s="71">
        <v>-3</v>
      </c>
      <c r="I250" s="71">
        <v>26</v>
      </c>
      <c r="J250" s="71">
        <v>9.8000000000000007</v>
      </c>
      <c r="K250" s="6">
        <f t="shared" si="9"/>
        <v>6.48</v>
      </c>
      <c r="L250" s="6">
        <f t="shared" si="10"/>
        <v>7.2</v>
      </c>
      <c r="M250" s="10">
        <v>18</v>
      </c>
      <c r="N250" s="3" t="str">
        <f t="shared" si="11"/>
        <v>N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1.8</v>
      </c>
      <c r="U250" s="15">
        <v>2</v>
      </c>
    </row>
    <row r="251" spans="1:21" x14ac:dyDescent="0.25">
      <c r="A251" s="1">
        <v>45312</v>
      </c>
      <c r="B251" s="2">
        <v>0.86458333333333337</v>
      </c>
      <c r="C251" s="7">
        <v>1025</v>
      </c>
      <c r="D251" s="7">
        <v>1029</v>
      </c>
      <c r="E251" s="71">
        <v>10.4</v>
      </c>
      <c r="F251" s="9">
        <v>42</v>
      </c>
      <c r="G251" s="71">
        <v>9.6</v>
      </c>
      <c r="H251" s="71">
        <v>-2</v>
      </c>
      <c r="I251" s="71">
        <v>26</v>
      </c>
      <c r="J251" s="71">
        <v>9.6</v>
      </c>
      <c r="K251" s="6">
        <f t="shared" si="9"/>
        <v>7.9200000000000008</v>
      </c>
      <c r="L251" s="6">
        <f t="shared" si="10"/>
        <v>8.2799999999999994</v>
      </c>
      <c r="M251" s="10">
        <v>54</v>
      </c>
      <c r="N251" s="3" t="str">
        <f t="shared" si="11"/>
        <v>NE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2.2000000000000002</v>
      </c>
      <c r="U251" s="15">
        <v>2.2999999999999998</v>
      </c>
    </row>
    <row r="252" spans="1:21" x14ac:dyDescent="0.25">
      <c r="A252" s="1">
        <v>45312</v>
      </c>
      <c r="B252" s="2">
        <v>0.86805555555555547</v>
      </c>
      <c r="C252" s="7">
        <v>1025</v>
      </c>
      <c r="D252" s="7">
        <v>1029</v>
      </c>
      <c r="E252" s="71">
        <v>10.3</v>
      </c>
      <c r="F252" s="9">
        <v>43</v>
      </c>
      <c r="G252" s="71">
        <v>9.6999999999999993</v>
      </c>
      <c r="H252" s="71">
        <v>-1.8</v>
      </c>
      <c r="I252" s="71">
        <v>26</v>
      </c>
      <c r="J252" s="71">
        <v>9.6999999999999993</v>
      </c>
      <c r="K252" s="6">
        <f t="shared" si="9"/>
        <v>6.48</v>
      </c>
      <c r="L252" s="6">
        <f t="shared" si="10"/>
        <v>7.2</v>
      </c>
      <c r="M252" s="10">
        <v>188</v>
      </c>
      <c r="N252" s="3" t="str">
        <f t="shared" si="11"/>
        <v>S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1.8</v>
      </c>
      <c r="U252" s="15">
        <v>2</v>
      </c>
    </row>
    <row r="253" spans="1:21" x14ac:dyDescent="0.25">
      <c r="A253" s="1">
        <v>45312</v>
      </c>
      <c r="B253" s="2">
        <v>0.87152777777777779</v>
      </c>
      <c r="C253" s="7">
        <v>1025</v>
      </c>
      <c r="D253" s="7">
        <v>1029</v>
      </c>
      <c r="E253" s="71">
        <v>10.199999999999999</v>
      </c>
      <c r="F253" s="9">
        <v>46</v>
      </c>
      <c r="G253" s="71">
        <v>10.199999999999999</v>
      </c>
      <c r="H253" s="71">
        <v>-1</v>
      </c>
      <c r="I253" s="71">
        <v>26</v>
      </c>
      <c r="J253" s="71">
        <v>10.199999999999999</v>
      </c>
      <c r="K253" s="6">
        <f t="shared" si="9"/>
        <v>4.32</v>
      </c>
      <c r="L253" s="6">
        <f t="shared" si="10"/>
        <v>4.32</v>
      </c>
      <c r="M253" s="10">
        <v>196</v>
      </c>
      <c r="N253" s="3" t="str">
        <f t="shared" si="11"/>
        <v>S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1.2</v>
      </c>
      <c r="U253" s="15">
        <v>1.2</v>
      </c>
    </row>
    <row r="254" spans="1:21" x14ac:dyDescent="0.25">
      <c r="A254" s="1">
        <v>45312</v>
      </c>
      <c r="B254" s="2">
        <v>0.875</v>
      </c>
      <c r="C254" s="7">
        <v>1025</v>
      </c>
      <c r="D254" s="7">
        <v>1029</v>
      </c>
      <c r="E254" s="71">
        <v>10.199999999999999</v>
      </c>
      <c r="F254" s="9">
        <v>46</v>
      </c>
      <c r="G254" s="71">
        <v>9.4</v>
      </c>
      <c r="H254" s="71">
        <v>-1</v>
      </c>
      <c r="I254" s="71">
        <v>26</v>
      </c>
      <c r="J254" s="71">
        <v>9.4</v>
      </c>
      <c r="K254" s="6">
        <f t="shared" si="9"/>
        <v>7.2</v>
      </c>
      <c r="L254" s="6">
        <f t="shared" si="10"/>
        <v>7.2</v>
      </c>
      <c r="M254" s="10">
        <v>96</v>
      </c>
      <c r="N254" s="3" t="str">
        <f t="shared" si="11"/>
        <v>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2</v>
      </c>
      <c r="U254" s="15">
        <v>2</v>
      </c>
    </row>
    <row r="255" spans="1:21" x14ac:dyDescent="0.25">
      <c r="A255" s="1">
        <v>45312</v>
      </c>
      <c r="B255" s="2">
        <v>0.87847222222222221</v>
      </c>
      <c r="C255" s="7">
        <v>1025</v>
      </c>
      <c r="D255" s="7">
        <v>1029</v>
      </c>
      <c r="E255" s="71">
        <v>10.3</v>
      </c>
      <c r="F255" s="9">
        <v>48</v>
      </c>
      <c r="G255" s="71">
        <v>10.3</v>
      </c>
      <c r="H255" s="71">
        <v>-0.3</v>
      </c>
      <c r="I255" s="71">
        <v>26</v>
      </c>
      <c r="J255" s="71">
        <v>10.3</v>
      </c>
      <c r="K255" s="6">
        <f t="shared" si="9"/>
        <v>3.6</v>
      </c>
      <c r="L255" s="6">
        <f t="shared" si="10"/>
        <v>3.6</v>
      </c>
      <c r="M255" s="10">
        <v>215</v>
      </c>
      <c r="N255" s="3" t="str">
        <f t="shared" si="11"/>
        <v>SSW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</v>
      </c>
      <c r="U255" s="15">
        <v>1</v>
      </c>
    </row>
    <row r="256" spans="1:21" x14ac:dyDescent="0.25">
      <c r="A256" s="1">
        <v>45312</v>
      </c>
      <c r="B256" s="2">
        <v>0.88194444444444453</v>
      </c>
      <c r="C256" s="7">
        <v>1025</v>
      </c>
      <c r="D256" s="7">
        <v>1029</v>
      </c>
      <c r="E256" s="71">
        <v>10.199999999999999</v>
      </c>
      <c r="F256" s="9">
        <v>49</v>
      </c>
      <c r="G256" s="71">
        <v>8.6999999999999993</v>
      </c>
      <c r="H256" s="71">
        <v>-0.1</v>
      </c>
      <c r="I256" s="71">
        <v>26</v>
      </c>
      <c r="J256" s="71">
        <v>8.6999999999999993</v>
      </c>
      <c r="K256" s="6">
        <f t="shared" si="9"/>
        <v>10.08</v>
      </c>
      <c r="L256" s="6">
        <f t="shared" si="10"/>
        <v>11.16</v>
      </c>
      <c r="M256" s="10">
        <v>90</v>
      </c>
      <c r="N256" s="3" t="str">
        <f t="shared" si="11"/>
        <v>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2.8</v>
      </c>
      <c r="U256" s="15">
        <v>3.1</v>
      </c>
    </row>
    <row r="257" spans="1:21" x14ac:dyDescent="0.25">
      <c r="A257" s="1">
        <v>45312</v>
      </c>
      <c r="B257" s="2">
        <v>0.88541666666666663</v>
      </c>
      <c r="C257" s="7">
        <v>1025</v>
      </c>
      <c r="D257" s="7">
        <v>1029</v>
      </c>
      <c r="E257" s="71">
        <v>10.1</v>
      </c>
      <c r="F257" s="9">
        <v>51</v>
      </c>
      <c r="G257" s="71">
        <v>9.1999999999999993</v>
      </c>
      <c r="H257" s="71">
        <v>0.3</v>
      </c>
      <c r="I257" s="71">
        <v>26</v>
      </c>
      <c r="J257" s="71">
        <v>9.1999999999999993</v>
      </c>
      <c r="K257" s="6">
        <f t="shared" si="9"/>
        <v>7.5600000000000005</v>
      </c>
      <c r="L257" s="6">
        <f t="shared" si="10"/>
        <v>8.2799999999999994</v>
      </c>
      <c r="M257" s="10">
        <v>294</v>
      </c>
      <c r="N257" s="3" t="str">
        <f t="shared" si="11"/>
        <v>WNW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2.1</v>
      </c>
      <c r="U257" s="15">
        <v>2.2999999999999998</v>
      </c>
    </row>
    <row r="258" spans="1:21" x14ac:dyDescent="0.25">
      <c r="A258" s="1">
        <v>45312</v>
      </c>
      <c r="B258" s="2">
        <v>0.88888888888888884</v>
      </c>
      <c r="C258" s="7">
        <v>1025</v>
      </c>
      <c r="D258" s="7">
        <v>1029</v>
      </c>
      <c r="E258" s="71">
        <v>10.1</v>
      </c>
      <c r="F258" s="9">
        <v>52</v>
      </c>
      <c r="G258" s="71">
        <v>9.5</v>
      </c>
      <c r="H258" s="71">
        <v>0.6</v>
      </c>
      <c r="I258" s="71">
        <v>26</v>
      </c>
      <c r="J258" s="71">
        <v>9.5</v>
      </c>
      <c r="K258" s="6">
        <f t="shared" si="9"/>
        <v>6.12</v>
      </c>
      <c r="L258" s="6">
        <f t="shared" si="10"/>
        <v>7.2</v>
      </c>
      <c r="M258" s="10">
        <v>356</v>
      </c>
      <c r="N258" s="3" t="str">
        <f t="shared" si="11"/>
        <v>N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1.7</v>
      </c>
      <c r="U258" s="15">
        <v>2</v>
      </c>
    </row>
    <row r="259" spans="1:21" x14ac:dyDescent="0.25">
      <c r="A259" s="1">
        <v>45312</v>
      </c>
      <c r="B259" s="2">
        <v>0.89236111111111116</v>
      </c>
      <c r="C259" s="7">
        <v>1025</v>
      </c>
      <c r="D259" s="7">
        <v>1029</v>
      </c>
      <c r="E259" s="71">
        <v>10.3</v>
      </c>
      <c r="F259" s="9">
        <v>53</v>
      </c>
      <c r="G259" s="71">
        <v>8.9</v>
      </c>
      <c r="H259" s="71">
        <v>1</v>
      </c>
      <c r="I259" s="71">
        <v>26</v>
      </c>
      <c r="J259" s="71">
        <v>8.9</v>
      </c>
      <c r="K259" s="6">
        <f t="shared" ref="K259:K289" si="12">CONVERT(T259,"m/s","km/h")</f>
        <v>10.08</v>
      </c>
      <c r="L259" s="6">
        <f t="shared" ref="L259:L289" si="13">CONVERT(U259,"m/s","km/h")</f>
        <v>10.8</v>
      </c>
      <c r="M259" s="10">
        <v>97</v>
      </c>
      <c r="N259" s="3" t="str">
        <f t="shared" ref="N259:N289" si="14">LOOKUP(M259,$V$4:$V$40,$W$4:$W$40)</f>
        <v>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2.8</v>
      </c>
      <c r="U259" s="15">
        <v>3</v>
      </c>
    </row>
    <row r="260" spans="1:21" x14ac:dyDescent="0.25">
      <c r="A260" s="1">
        <v>45312</v>
      </c>
      <c r="B260" s="2">
        <v>0.89583333333333337</v>
      </c>
      <c r="C260" s="7">
        <v>1025</v>
      </c>
      <c r="D260" s="7">
        <v>1029</v>
      </c>
      <c r="E260" s="71">
        <v>10.199999999999999</v>
      </c>
      <c r="F260" s="9">
        <v>55</v>
      </c>
      <c r="G260" s="71">
        <v>10.199999999999999</v>
      </c>
      <c r="H260" s="71">
        <v>1.5</v>
      </c>
      <c r="I260" s="71">
        <v>26</v>
      </c>
      <c r="J260" s="71">
        <v>10.199999999999999</v>
      </c>
      <c r="K260" s="6">
        <f t="shared" si="12"/>
        <v>4.32</v>
      </c>
      <c r="L260" s="6">
        <f t="shared" si="13"/>
        <v>4.32</v>
      </c>
      <c r="M260" s="10">
        <v>348</v>
      </c>
      <c r="N260" s="3" t="str">
        <f t="shared" si="14"/>
        <v>NNW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1.2</v>
      </c>
      <c r="U260" s="15">
        <v>1.2</v>
      </c>
    </row>
    <row r="261" spans="1:21" x14ac:dyDescent="0.25">
      <c r="A261" s="1">
        <v>45312</v>
      </c>
      <c r="B261" s="2">
        <v>0.89930555555555547</v>
      </c>
      <c r="C261" s="7">
        <v>1025</v>
      </c>
      <c r="D261" s="7">
        <v>1029</v>
      </c>
      <c r="E261" s="71">
        <v>10.3</v>
      </c>
      <c r="F261" s="9">
        <v>55</v>
      </c>
      <c r="G261" s="71">
        <v>10</v>
      </c>
      <c r="H261" s="71">
        <v>1.6</v>
      </c>
      <c r="I261" s="71">
        <v>26</v>
      </c>
      <c r="J261" s="71">
        <v>10</v>
      </c>
      <c r="K261" s="6">
        <f t="shared" si="12"/>
        <v>5.4</v>
      </c>
      <c r="L261" s="6">
        <f t="shared" si="13"/>
        <v>5.4</v>
      </c>
      <c r="M261" s="10">
        <v>0</v>
      </c>
      <c r="N261" s="3" t="str">
        <f t="shared" si="14"/>
        <v>N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1.5</v>
      </c>
      <c r="U261" s="15">
        <v>1.5</v>
      </c>
    </row>
    <row r="262" spans="1:21" x14ac:dyDescent="0.25">
      <c r="A262" s="1">
        <v>45312</v>
      </c>
      <c r="B262" s="2">
        <v>0.90277777777777779</v>
      </c>
      <c r="C262" s="7">
        <v>1025</v>
      </c>
      <c r="D262" s="7">
        <v>1029</v>
      </c>
      <c r="E262" s="71">
        <v>10.4</v>
      </c>
      <c r="F262" s="9">
        <v>55</v>
      </c>
      <c r="G262" s="71">
        <v>10.4</v>
      </c>
      <c r="H262" s="71">
        <v>1.7</v>
      </c>
      <c r="I262" s="71">
        <v>26</v>
      </c>
      <c r="J262" s="71">
        <v>10.4</v>
      </c>
      <c r="K262" s="6">
        <f t="shared" si="12"/>
        <v>4.32</v>
      </c>
      <c r="L262" s="6">
        <f t="shared" si="13"/>
        <v>4.32</v>
      </c>
      <c r="M262" s="10">
        <v>62</v>
      </c>
      <c r="N262" s="3" t="str">
        <f t="shared" si="14"/>
        <v>ENE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1.2</v>
      </c>
      <c r="U262" s="15">
        <v>1.2</v>
      </c>
    </row>
    <row r="263" spans="1:21" x14ac:dyDescent="0.25">
      <c r="A263" s="1">
        <v>45312</v>
      </c>
      <c r="B263" s="2">
        <v>0.90625</v>
      </c>
      <c r="C263" s="7">
        <v>1025</v>
      </c>
      <c r="D263" s="7">
        <v>1029</v>
      </c>
      <c r="E263" s="71">
        <v>10.4</v>
      </c>
      <c r="F263" s="9">
        <v>56</v>
      </c>
      <c r="G263" s="71">
        <v>9.8000000000000007</v>
      </c>
      <c r="H263" s="71">
        <v>1.9</v>
      </c>
      <c r="I263" s="71">
        <v>26</v>
      </c>
      <c r="J263" s="71">
        <v>9.8000000000000007</v>
      </c>
      <c r="K263" s="6">
        <f t="shared" si="12"/>
        <v>6.12</v>
      </c>
      <c r="L263" s="6">
        <f t="shared" si="13"/>
        <v>6.48</v>
      </c>
      <c r="M263" s="10">
        <v>7</v>
      </c>
      <c r="N263" s="3" t="str">
        <f t="shared" si="14"/>
        <v>N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1.7</v>
      </c>
      <c r="U263" s="15">
        <v>1.8</v>
      </c>
    </row>
    <row r="264" spans="1:21" x14ac:dyDescent="0.25">
      <c r="A264" s="1">
        <v>45312</v>
      </c>
      <c r="B264" s="2">
        <v>0.90972222222222221</v>
      </c>
      <c r="C264" s="7">
        <v>1025</v>
      </c>
      <c r="D264" s="7">
        <v>1029</v>
      </c>
      <c r="E264" s="71">
        <v>10.4</v>
      </c>
      <c r="F264" s="9">
        <v>56</v>
      </c>
      <c r="G264" s="71">
        <v>9.6</v>
      </c>
      <c r="H264" s="71">
        <v>1.9</v>
      </c>
      <c r="I264" s="71">
        <v>26</v>
      </c>
      <c r="J264" s="71">
        <v>9.6</v>
      </c>
      <c r="K264" s="6">
        <f t="shared" si="12"/>
        <v>7.9200000000000008</v>
      </c>
      <c r="L264" s="6">
        <f t="shared" si="13"/>
        <v>9</v>
      </c>
      <c r="M264" s="10">
        <v>102</v>
      </c>
      <c r="N264" s="3" t="str">
        <f t="shared" si="14"/>
        <v>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2.2000000000000002</v>
      </c>
      <c r="U264" s="15">
        <v>2.5</v>
      </c>
    </row>
    <row r="265" spans="1:21" x14ac:dyDescent="0.25">
      <c r="A265" s="1">
        <v>45312</v>
      </c>
      <c r="B265" s="2">
        <v>0.91319444444444453</v>
      </c>
      <c r="C265" s="7">
        <v>1025</v>
      </c>
      <c r="D265" s="7">
        <v>1029</v>
      </c>
      <c r="E265" s="71">
        <v>10.4</v>
      </c>
      <c r="F265" s="9">
        <v>54</v>
      </c>
      <c r="G265" s="71">
        <v>10.4</v>
      </c>
      <c r="H265" s="71">
        <v>1.4</v>
      </c>
      <c r="I265" s="71">
        <v>26</v>
      </c>
      <c r="J265" s="71">
        <v>10.4</v>
      </c>
      <c r="K265" s="6">
        <f t="shared" si="12"/>
        <v>3.6</v>
      </c>
      <c r="L265" s="6">
        <f t="shared" si="13"/>
        <v>3.6</v>
      </c>
      <c r="M265" s="10">
        <v>119</v>
      </c>
      <c r="N265" s="3" t="str">
        <f t="shared" si="14"/>
        <v>ESE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</v>
      </c>
      <c r="U265" s="15">
        <v>1</v>
      </c>
    </row>
    <row r="266" spans="1:21" x14ac:dyDescent="0.25">
      <c r="A266" s="1">
        <v>45312</v>
      </c>
      <c r="B266" s="2">
        <v>0.91666666666666663</v>
      </c>
      <c r="C266" s="7">
        <v>1025</v>
      </c>
      <c r="D266" s="7">
        <v>1029</v>
      </c>
      <c r="E266" s="71">
        <v>10.3</v>
      </c>
      <c r="F266" s="9">
        <v>54</v>
      </c>
      <c r="G266" s="71">
        <v>9</v>
      </c>
      <c r="H266" s="71">
        <v>1.3</v>
      </c>
      <c r="I266" s="71">
        <v>26</v>
      </c>
      <c r="J266" s="71">
        <v>9</v>
      </c>
      <c r="K266" s="6">
        <f t="shared" si="12"/>
        <v>9.7200000000000006</v>
      </c>
      <c r="L266" s="6">
        <f t="shared" si="13"/>
        <v>10.08</v>
      </c>
      <c r="M266" s="10">
        <v>56</v>
      </c>
      <c r="N266" s="3" t="str">
        <f t="shared" si="14"/>
        <v>NE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2.7</v>
      </c>
      <c r="U266" s="15">
        <v>2.8</v>
      </c>
    </row>
    <row r="267" spans="1:21" x14ac:dyDescent="0.25">
      <c r="A267" s="1">
        <v>45312</v>
      </c>
      <c r="B267" s="2">
        <v>0.92013888888888884</v>
      </c>
      <c r="C267" s="7">
        <v>1025</v>
      </c>
      <c r="D267" s="7">
        <v>1029</v>
      </c>
      <c r="E267" s="71">
        <v>10.3</v>
      </c>
      <c r="F267" s="9">
        <v>55</v>
      </c>
      <c r="G267" s="71">
        <v>10.3</v>
      </c>
      <c r="H267" s="71">
        <v>1.6</v>
      </c>
      <c r="I267" s="71">
        <v>26</v>
      </c>
      <c r="J267" s="71">
        <v>10.3</v>
      </c>
      <c r="K267" s="6">
        <f t="shared" si="12"/>
        <v>4.68</v>
      </c>
      <c r="L267" s="6">
        <f t="shared" si="13"/>
        <v>4.68</v>
      </c>
      <c r="M267" s="10">
        <v>106</v>
      </c>
      <c r="N267" s="3" t="str">
        <f t="shared" si="14"/>
        <v>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1.3</v>
      </c>
      <c r="U267" s="15">
        <v>1.3</v>
      </c>
    </row>
    <row r="268" spans="1:21" x14ac:dyDescent="0.25">
      <c r="A268" s="1">
        <v>45312</v>
      </c>
      <c r="B268" s="2">
        <v>0.92361111111111116</v>
      </c>
      <c r="C268" s="7">
        <v>1025</v>
      </c>
      <c r="D268" s="7">
        <v>1029</v>
      </c>
      <c r="E268" s="71">
        <v>10.1</v>
      </c>
      <c r="F268" s="9">
        <v>55</v>
      </c>
      <c r="G268" s="71">
        <v>10.1</v>
      </c>
      <c r="H268" s="71">
        <v>1.4</v>
      </c>
      <c r="I268" s="71">
        <v>26</v>
      </c>
      <c r="J268" s="71">
        <v>10.1</v>
      </c>
      <c r="K268" s="6">
        <f t="shared" si="12"/>
        <v>4.32</v>
      </c>
      <c r="L268" s="6">
        <f t="shared" si="13"/>
        <v>4.32</v>
      </c>
      <c r="M268" s="10">
        <v>114</v>
      </c>
      <c r="N268" s="3" t="str">
        <f t="shared" si="14"/>
        <v>ESE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1.2</v>
      </c>
      <c r="U268" s="15">
        <v>1.2</v>
      </c>
    </row>
    <row r="269" spans="1:21" x14ac:dyDescent="0.25">
      <c r="A269" s="1">
        <v>45312</v>
      </c>
      <c r="B269" s="2">
        <v>0.92708333333333337</v>
      </c>
      <c r="C269" s="7">
        <v>1025</v>
      </c>
      <c r="D269" s="7">
        <v>1029</v>
      </c>
      <c r="E269" s="71">
        <v>10.1</v>
      </c>
      <c r="F269" s="9">
        <v>54</v>
      </c>
      <c r="G269" s="71">
        <v>9.5</v>
      </c>
      <c r="H269" s="71">
        <v>1.1000000000000001</v>
      </c>
      <c r="I269" s="71">
        <v>26</v>
      </c>
      <c r="J269" s="71">
        <v>9.5</v>
      </c>
      <c r="K269" s="6">
        <f t="shared" si="12"/>
        <v>6.12</v>
      </c>
      <c r="L269" s="6">
        <f t="shared" si="13"/>
        <v>7.2</v>
      </c>
      <c r="M269" s="10">
        <v>351</v>
      </c>
      <c r="N269" s="3" t="str">
        <f t="shared" si="14"/>
        <v>N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1.7</v>
      </c>
      <c r="U269" s="15">
        <v>2</v>
      </c>
    </row>
    <row r="270" spans="1:21" x14ac:dyDescent="0.25">
      <c r="A270" s="1">
        <v>45312</v>
      </c>
      <c r="B270" s="2">
        <v>0.93055555555555547</v>
      </c>
      <c r="C270" s="7">
        <v>1025</v>
      </c>
      <c r="D270" s="7">
        <v>1029</v>
      </c>
      <c r="E270" s="71">
        <v>10.199999999999999</v>
      </c>
      <c r="F270" s="9">
        <v>55</v>
      </c>
      <c r="G270" s="71">
        <v>9.9</v>
      </c>
      <c r="H270" s="71">
        <v>1.5</v>
      </c>
      <c r="I270" s="71">
        <v>26</v>
      </c>
      <c r="J270" s="71">
        <v>9.9</v>
      </c>
      <c r="K270" s="6">
        <f t="shared" si="12"/>
        <v>5.4</v>
      </c>
      <c r="L270" s="6">
        <f t="shared" si="13"/>
        <v>5.4</v>
      </c>
      <c r="M270" s="10">
        <v>216</v>
      </c>
      <c r="N270" s="3" t="str">
        <f t="shared" si="14"/>
        <v>SSW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1.5</v>
      </c>
      <c r="U270" s="15">
        <v>1.5</v>
      </c>
    </row>
    <row r="271" spans="1:21" x14ac:dyDescent="0.25">
      <c r="A271" s="1">
        <v>45312</v>
      </c>
      <c r="B271" s="2">
        <v>0.93402777777777779</v>
      </c>
      <c r="C271" s="7">
        <v>1025</v>
      </c>
      <c r="D271" s="7">
        <v>1029</v>
      </c>
      <c r="E271" s="71">
        <v>10.1</v>
      </c>
      <c r="F271" s="9">
        <v>55</v>
      </c>
      <c r="G271" s="71">
        <v>9.8000000000000007</v>
      </c>
      <c r="H271" s="71">
        <v>1.4</v>
      </c>
      <c r="I271" s="71">
        <v>26</v>
      </c>
      <c r="J271" s="71">
        <v>9.8000000000000007</v>
      </c>
      <c r="K271" s="6">
        <f t="shared" si="12"/>
        <v>5.76</v>
      </c>
      <c r="L271" s="6">
        <f t="shared" si="13"/>
        <v>5.76</v>
      </c>
      <c r="M271" s="10">
        <v>84</v>
      </c>
      <c r="N271" s="3" t="str">
        <f t="shared" si="14"/>
        <v>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1.6</v>
      </c>
      <c r="U271" s="15">
        <v>1.6</v>
      </c>
    </row>
    <row r="272" spans="1:21" x14ac:dyDescent="0.25">
      <c r="A272" s="1">
        <v>45312</v>
      </c>
      <c r="B272" s="2">
        <v>0.9375</v>
      </c>
      <c r="C272" s="7">
        <v>1025</v>
      </c>
      <c r="D272" s="7">
        <v>1029</v>
      </c>
      <c r="E272" s="71">
        <v>10.199999999999999</v>
      </c>
      <c r="F272" s="9">
        <v>54</v>
      </c>
      <c r="G272" s="71">
        <v>8.9</v>
      </c>
      <c r="H272" s="71">
        <v>1.2</v>
      </c>
      <c r="I272" s="71">
        <v>26</v>
      </c>
      <c r="J272" s="71">
        <v>8.9</v>
      </c>
      <c r="K272" s="6">
        <f t="shared" si="12"/>
        <v>9.36</v>
      </c>
      <c r="L272" s="6">
        <f t="shared" si="13"/>
        <v>9.7200000000000006</v>
      </c>
      <c r="M272" s="10">
        <v>42</v>
      </c>
      <c r="N272" s="3" t="str">
        <f t="shared" si="14"/>
        <v>NE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2.6</v>
      </c>
      <c r="U272" s="15">
        <v>2.7</v>
      </c>
    </row>
    <row r="273" spans="1:21" x14ac:dyDescent="0.25">
      <c r="A273" s="1">
        <v>45312</v>
      </c>
      <c r="B273" s="2">
        <v>0.94097222222222221</v>
      </c>
      <c r="C273" s="7">
        <v>1025</v>
      </c>
      <c r="D273" s="7">
        <v>1029</v>
      </c>
      <c r="E273" s="71">
        <v>10.199999999999999</v>
      </c>
      <c r="F273" s="9">
        <v>54</v>
      </c>
      <c r="G273" s="71">
        <v>9.6</v>
      </c>
      <c r="H273" s="71">
        <v>1.2</v>
      </c>
      <c r="I273" s="71">
        <v>26</v>
      </c>
      <c r="J273" s="71">
        <v>9.6</v>
      </c>
      <c r="K273" s="6">
        <f t="shared" si="12"/>
        <v>6.12</v>
      </c>
      <c r="L273" s="6">
        <f t="shared" si="13"/>
        <v>6.48</v>
      </c>
      <c r="M273" s="10">
        <v>72</v>
      </c>
      <c r="N273" s="3" t="str">
        <f t="shared" si="14"/>
        <v>ENE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1.7</v>
      </c>
      <c r="U273" s="15">
        <v>1.8</v>
      </c>
    </row>
    <row r="274" spans="1:21" x14ac:dyDescent="0.25">
      <c r="A274" s="1">
        <v>45312</v>
      </c>
      <c r="B274" s="2">
        <v>0.94444444444444453</v>
      </c>
      <c r="C274" s="7">
        <v>1025</v>
      </c>
      <c r="D274" s="7">
        <v>1029</v>
      </c>
      <c r="E274" s="71">
        <v>10.199999999999999</v>
      </c>
      <c r="F274" s="9">
        <v>55</v>
      </c>
      <c r="G274" s="71">
        <v>10.199999999999999</v>
      </c>
      <c r="H274" s="71">
        <v>1.5</v>
      </c>
      <c r="I274" s="71">
        <v>26</v>
      </c>
      <c r="J274" s="71">
        <v>10.199999999999999</v>
      </c>
      <c r="K274" s="6">
        <f t="shared" si="12"/>
        <v>2.52</v>
      </c>
      <c r="L274" s="6">
        <f t="shared" si="13"/>
        <v>2.52</v>
      </c>
      <c r="M274" s="10">
        <v>114</v>
      </c>
      <c r="N274" s="3" t="str">
        <f t="shared" si="14"/>
        <v>ESE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0.7</v>
      </c>
      <c r="U274" s="15">
        <v>0.7</v>
      </c>
    </row>
    <row r="275" spans="1:21" x14ac:dyDescent="0.25">
      <c r="A275" s="1">
        <v>45312</v>
      </c>
      <c r="B275" s="2">
        <v>0.94791666666666663</v>
      </c>
      <c r="C275" s="7">
        <v>1025</v>
      </c>
      <c r="D275" s="7">
        <v>1029</v>
      </c>
      <c r="E275" s="71">
        <v>10.1</v>
      </c>
      <c r="F275" s="9">
        <v>55</v>
      </c>
      <c r="G275" s="71">
        <v>9.8000000000000007</v>
      </c>
      <c r="H275" s="71">
        <v>1.4</v>
      </c>
      <c r="I275" s="71">
        <v>26</v>
      </c>
      <c r="J275" s="71">
        <v>9.8000000000000007</v>
      </c>
      <c r="K275" s="6">
        <f t="shared" si="12"/>
        <v>5.4</v>
      </c>
      <c r="L275" s="6">
        <f t="shared" si="13"/>
        <v>5.4</v>
      </c>
      <c r="M275" s="10">
        <v>108</v>
      </c>
      <c r="N275" s="3" t="str">
        <f t="shared" si="14"/>
        <v>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1.5</v>
      </c>
      <c r="U275" s="15">
        <v>1.5</v>
      </c>
    </row>
    <row r="276" spans="1:21" x14ac:dyDescent="0.25">
      <c r="A276" s="1">
        <v>45312</v>
      </c>
      <c r="B276" s="2">
        <v>0.95138888888888884</v>
      </c>
      <c r="C276" s="7">
        <v>1025</v>
      </c>
      <c r="D276" s="7">
        <v>1029</v>
      </c>
      <c r="E276" s="71">
        <v>10.1</v>
      </c>
      <c r="F276" s="9">
        <v>55</v>
      </c>
      <c r="G276" s="71">
        <v>10.1</v>
      </c>
      <c r="H276" s="71">
        <v>1.4</v>
      </c>
      <c r="I276" s="71">
        <v>26</v>
      </c>
      <c r="J276" s="71">
        <v>10.1</v>
      </c>
      <c r="K276" s="6">
        <f t="shared" si="12"/>
        <v>3.9600000000000004</v>
      </c>
      <c r="L276" s="6">
        <f t="shared" si="13"/>
        <v>3.9600000000000004</v>
      </c>
      <c r="M276" s="10">
        <v>73</v>
      </c>
      <c r="N276" s="3" t="str">
        <f t="shared" si="14"/>
        <v>ENE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1.1000000000000001</v>
      </c>
      <c r="U276" s="15">
        <v>1.1000000000000001</v>
      </c>
    </row>
    <row r="277" spans="1:21" x14ac:dyDescent="0.25">
      <c r="A277" s="1">
        <v>45312</v>
      </c>
      <c r="B277" s="2">
        <v>0.95486111111111116</v>
      </c>
      <c r="C277" s="7">
        <v>1025</v>
      </c>
      <c r="D277" s="7">
        <v>1029</v>
      </c>
      <c r="E277" s="71">
        <v>10</v>
      </c>
      <c r="F277" s="9">
        <v>55</v>
      </c>
      <c r="G277" s="71">
        <v>10</v>
      </c>
      <c r="H277" s="71">
        <v>1.3</v>
      </c>
      <c r="I277" s="71">
        <v>26</v>
      </c>
      <c r="J277" s="71">
        <v>10</v>
      </c>
      <c r="K277" s="6">
        <f t="shared" si="12"/>
        <v>4.68</v>
      </c>
      <c r="L277" s="6">
        <f t="shared" si="13"/>
        <v>4.68</v>
      </c>
      <c r="M277" s="10">
        <v>14</v>
      </c>
      <c r="N277" s="3" t="str">
        <f t="shared" si="14"/>
        <v>N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1.3</v>
      </c>
      <c r="U277" s="15">
        <v>1.3</v>
      </c>
    </row>
    <row r="278" spans="1:21" x14ac:dyDescent="0.25">
      <c r="A278" s="1">
        <v>45312</v>
      </c>
      <c r="B278" s="2">
        <v>0.95833333333333337</v>
      </c>
      <c r="C278" s="7">
        <v>1026</v>
      </c>
      <c r="D278" s="7">
        <v>1030</v>
      </c>
      <c r="E278" s="71">
        <v>10</v>
      </c>
      <c r="F278" s="9">
        <v>56</v>
      </c>
      <c r="G278" s="71">
        <v>10</v>
      </c>
      <c r="H278" s="71">
        <v>1.5</v>
      </c>
      <c r="I278" s="71">
        <v>26</v>
      </c>
      <c r="J278" s="71">
        <v>10</v>
      </c>
      <c r="K278" s="6">
        <f t="shared" si="12"/>
        <v>3.9600000000000004</v>
      </c>
      <c r="L278" s="6">
        <f t="shared" si="13"/>
        <v>3.9600000000000004</v>
      </c>
      <c r="M278" s="10">
        <v>114</v>
      </c>
      <c r="N278" s="3" t="str">
        <f t="shared" si="14"/>
        <v>ESE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1.1000000000000001</v>
      </c>
      <c r="U278" s="15">
        <v>1.1000000000000001</v>
      </c>
    </row>
    <row r="279" spans="1:21" x14ac:dyDescent="0.25">
      <c r="A279" s="1">
        <v>45312</v>
      </c>
      <c r="B279" s="2">
        <v>0.96180555555555547</v>
      </c>
      <c r="C279" s="7">
        <v>1025</v>
      </c>
      <c r="D279" s="7">
        <v>1029</v>
      </c>
      <c r="E279" s="71">
        <v>9.9</v>
      </c>
      <c r="F279" s="9">
        <v>56</v>
      </c>
      <c r="G279" s="71">
        <v>9.9</v>
      </c>
      <c r="H279" s="71">
        <v>1.4</v>
      </c>
      <c r="I279" s="71">
        <v>26</v>
      </c>
      <c r="J279" s="71">
        <v>9.9</v>
      </c>
      <c r="K279" s="6">
        <f t="shared" si="12"/>
        <v>4.32</v>
      </c>
      <c r="L279" s="6">
        <f t="shared" si="13"/>
        <v>4.32</v>
      </c>
      <c r="M279" s="10">
        <v>102</v>
      </c>
      <c r="N279" s="3" t="str">
        <f t="shared" si="14"/>
        <v>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1.2</v>
      </c>
      <c r="U279" s="15">
        <v>1.2</v>
      </c>
    </row>
    <row r="280" spans="1:21" x14ac:dyDescent="0.25">
      <c r="A280" s="1">
        <v>45312</v>
      </c>
      <c r="B280" s="2">
        <v>0.96527777777777779</v>
      </c>
      <c r="C280" s="7">
        <v>1026</v>
      </c>
      <c r="D280" s="7">
        <v>1030</v>
      </c>
      <c r="E280" s="71">
        <v>10.1</v>
      </c>
      <c r="F280" s="9">
        <v>55</v>
      </c>
      <c r="G280" s="71">
        <v>9.8000000000000007</v>
      </c>
      <c r="H280" s="71">
        <v>1.4</v>
      </c>
      <c r="I280" s="71">
        <v>26</v>
      </c>
      <c r="J280" s="71">
        <v>9.8000000000000007</v>
      </c>
      <c r="K280" s="6">
        <f t="shared" si="12"/>
        <v>5.76</v>
      </c>
      <c r="L280" s="6">
        <f t="shared" si="13"/>
        <v>5.76</v>
      </c>
      <c r="M280" s="10">
        <v>79</v>
      </c>
      <c r="N280" s="3" t="str">
        <f t="shared" si="14"/>
        <v>ENE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1.6</v>
      </c>
      <c r="U280" s="15">
        <v>1.6</v>
      </c>
    </row>
    <row r="281" spans="1:21" x14ac:dyDescent="0.25">
      <c r="A281" s="1">
        <v>45312</v>
      </c>
      <c r="B281" s="2">
        <v>0.96875</v>
      </c>
      <c r="C281" s="7">
        <v>1026</v>
      </c>
      <c r="D281" s="7">
        <v>1030</v>
      </c>
      <c r="E281" s="71">
        <v>10.1</v>
      </c>
      <c r="F281" s="9">
        <v>55</v>
      </c>
      <c r="G281" s="71">
        <v>10.1</v>
      </c>
      <c r="H281" s="71">
        <v>1.4</v>
      </c>
      <c r="I281" s="71">
        <v>26</v>
      </c>
      <c r="J281" s="71">
        <v>10.1</v>
      </c>
      <c r="K281" s="6">
        <f t="shared" si="12"/>
        <v>2.88</v>
      </c>
      <c r="L281" s="6">
        <f t="shared" si="13"/>
        <v>2.88</v>
      </c>
      <c r="M281" s="10">
        <v>72</v>
      </c>
      <c r="N281" s="3" t="str">
        <f t="shared" si="14"/>
        <v>ENE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0.8</v>
      </c>
      <c r="U281" s="15">
        <v>0.8</v>
      </c>
    </row>
    <row r="282" spans="1:21" x14ac:dyDescent="0.25">
      <c r="A282" s="1">
        <v>45312</v>
      </c>
      <c r="B282" s="2">
        <v>0.97222222222222221</v>
      </c>
      <c r="C282" s="7">
        <v>1026</v>
      </c>
      <c r="D282" s="7">
        <v>1030</v>
      </c>
      <c r="E282" s="71">
        <v>10.1</v>
      </c>
      <c r="F282" s="9">
        <v>57</v>
      </c>
      <c r="G282" s="71">
        <v>9.8000000000000007</v>
      </c>
      <c r="H282" s="71">
        <v>1.9</v>
      </c>
      <c r="I282" s="71">
        <v>26</v>
      </c>
      <c r="J282" s="71">
        <v>9.8000000000000007</v>
      </c>
      <c r="K282" s="6">
        <f t="shared" si="12"/>
        <v>5.4</v>
      </c>
      <c r="L282" s="6">
        <f t="shared" si="13"/>
        <v>5.4</v>
      </c>
      <c r="M282" s="10">
        <v>108</v>
      </c>
      <c r="N282" s="3" t="str">
        <f t="shared" si="14"/>
        <v>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1.5</v>
      </c>
      <c r="U282" s="15">
        <v>1.5</v>
      </c>
    </row>
    <row r="283" spans="1:21" x14ac:dyDescent="0.25">
      <c r="A283" s="1">
        <v>45312</v>
      </c>
      <c r="B283" s="2">
        <v>0.97569444444444453</v>
      </c>
      <c r="C283" s="7">
        <v>1026</v>
      </c>
      <c r="D283" s="7">
        <v>1030</v>
      </c>
      <c r="E283" s="71">
        <v>10</v>
      </c>
      <c r="F283" s="9">
        <v>57</v>
      </c>
      <c r="G283" s="71">
        <v>9.6999999999999993</v>
      </c>
      <c r="H283" s="71">
        <v>1.8</v>
      </c>
      <c r="I283" s="71">
        <v>26</v>
      </c>
      <c r="J283" s="71">
        <v>9.6999999999999993</v>
      </c>
      <c r="K283" s="6">
        <f t="shared" si="12"/>
        <v>5.76</v>
      </c>
      <c r="L283" s="6">
        <f t="shared" si="13"/>
        <v>5.76</v>
      </c>
      <c r="M283" s="10">
        <v>72</v>
      </c>
      <c r="N283" s="3" t="str">
        <f t="shared" si="14"/>
        <v>ENE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1.6</v>
      </c>
      <c r="U283" s="15">
        <v>1.6</v>
      </c>
    </row>
    <row r="284" spans="1:21" x14ac:dyDescent="0.25">
      <c r="A284" s="1">
        <v>45312</v>
      </c>
      <c r="B284" s="2">
        <v>0.97916666666666663</v>
      </c>
      <c r="C284" s="7">
        <v>1026</v>
      </c>
      <c r="D284" s="7">
        <v>1030</v>
      </c>
      <c r="E284" s="71">
        <v>10.199999999999999</v>
      </c>
      <c r="F284" s="9">
        <v>53</v>
      </c>
      <c r="G284" s="71">
        <v>9.1</v>
      </c>
      <c r="H284" s="71">
        <v>1</v>
      </c>
      <c r="I284" s="71">
        <v>26</v>
      </c>
      <c r="J284" s="71">
        <v>9.1</v>
      </c>
      <c r="K284" s="6">
        <f t="shared" si="12"/>
        <v>8.2799999999999994</v>
      </c>
      <c r="L284" s="6">
        <f t="shared" si="13"/>
        <v>9</v>
      </c>
      <c r="M284" s="10">
        <v>62</v>
      </c>
      <c r="N284" s="3" t="str">
        <f t="shared" si="14"/>
        <v>ENE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2.2999999999999998</v>
      </c>
      <c r="U284" s="15">
        <v>2.5</v>
      </c>
    </row>
    <row r="285" spans="1:21" x14ac:dyDescent="0.25">
      <c r="A285" s="1">
        <v>45312</v>
      </c>
      <c r="B285" s="2">
        <v>0.98263888888888884</v>
      </c>
      <c r="C285" s="7">
        <v>1025</v>
      </c>
      <c r="D285" s="7">
        <v>1029</v>
      </c>
      <c r="E285" s="71">
        <v>10.5</v>
      </c>
      <c r="F285" s="9">
        <v>54</v>
      </c>
      <c r="G285" s="71">
        <v>10.5</v>
      </c>
      <c r="H285" s="71">
        <v>1.5</v>
      </c>
      <c r="I285" s="71">
        <v>26</v>
      </c>
      <c r="J285" s="71">
        <v>10.5</v>
      </c>
      <c r="K285" s="6">
        <f t="shared" si="12"/>
        <v>2.88</v>
      </c>
      <c r="L285" s="6">
        <f t="shared" si="13"/>
        <v>2.88</v>
      </c>
      <c r="M285" s="10">
        <v>74</v>
      </c>
      <c r="N285" s="3" t="str">
        <f t="shared" si="14"/>
        <v>ENE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0.8</v>
      </c>
      <c r="U285" s="15">
        <v>0.8</v>
      </c>
    </row>
    <row r="286" spans="1:21" x14ac:dyDescent="0.25">
      <c r="A286" s="1">
        <v>45312</v>
      </c>
      <c r="B286" s="2">
        <v>0.98611111111111116</v>
      </c>
      <c r="C286" s="7">
        <v>1026</v>
      </c>
      <c r="D286" s="7">
        <v>1030</v>
      </c>
      <c r="E286" s="71">
        <v>10.4</v>
      </c>
      <c r="F286" s="9">
        <v>54</v>
      </c>
      <c r="G286" s="71">
        <v>9.6</v>
      </c>
      <c r="H286" s="71">
        <v>1.4</v>
      </c>
      <c r="I286" s="71">
        <v>26</v>
      </c>
      <c r="J286" s="71">
        <v>9.6</v>
      </c>
      <c r="K286" s="6">
        <f t="shared" si="12"/>
        <v>7.2</v>
      </c>
      <c r="L286" s="6">
        <f t="shared" si="13"/>
        <v>7.9200000000000008</v>
      </c>
      <c r="M286" s="10">
        <v>48</v>
      </c>
      <c r="N286" s="3" t="str">
        <f t="shared" si="14"/>
        <v>NE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2</v>
      </c>
      <c r="U286" s="15">
        <v>2.2000000000000002</v>
      </c>
    </row>
    <row r="287" spans="1:21" x14ac:dyDescent="0.25">
      <c r="A287" s="1">
        <v>45312</v>
      </c>
      <c r="B287" s="2">
        <v>0.98958333333333337</v>
      </c>
      <c r="C287" s="7">
        <v>1025</v>
      </c>
      <c r="D287" s="7">
        <v>1029</v>
      </c>
      <c r="E287" s="71">
        <v>10.4</v>
      </c>
      <c r="F287" s="9">
        <v>54</v>
      </c>
      <c r="G287" s="71">
        <v>10.1</v>
      </c>
      <c r="H287" s="71">
        <v>1.4</v>
      </c>
      <c r="I287" s="71">
        <v>26</v>
      </c>
      <c r="J287" s="71">
        <v>10.1</v>
      </c>
      <c r="K287" s="6">
        <f t="shared" si="12"/>
        <v>5.76</v>
      </c>
      <c r="L287" s="6">
        <f t="shared" si="13"/>
        <v>5.76</v>
      </c>
      <c r="M287" s="10">
        <v>72</v>
      </c>
      <c r="N287" s="3" t="str">
        <f t="shared" si="14"/>
        <v>ENE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1.6</v>
      </c>
      <c r="U287" s="15">
        <v>1.6</v>
      </c>
    </row>
    <row r="288" spans="1:21" x14ac:dyDescent="0.25">
      <c r="A288" s="1">
        <v>45312</v>
      </c>
      <c r="B288" s="2">
        <v>0.99305555555555547</v>
      </c>
      <c r="C288" s="7">
        <v>1025</v>
      </c>
      <c r="D288" s="7">
        <v>1029</v>
      </c>
      <c r="E288" s="71">
        <v>10.199999999999999</v>
      </c>
      <c r="F288" s="9">
        <v>54</v>
      </c>
      <c r="G288" s="71">
        <v>10.199999999999999</v>
      </c>
      <c r="H288" s="71">
        <v>1.2</v>
      </c>
      <c r="I288" s="71">
        <v>26</v>
      </c>
      <c r="J288" s="71">
        <v>10.199999999999999</v>
      </c>
      <c r="K288" s="6">
        <f t="shared" si="12"/>
        <v>2.88</v>
      </c>
      <c r="L288" s="6">
        <f t="shared" si="13"/>
        <v>2.88</v>
      </c>
      <c r="M288" s="10">
        <v>102</v>
      </c>
      <c r="N288" s="3" t="str">
        <f t="shared" si="14"/>
        <v>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0.8</v>
      </c>
      <c r="U288" s="15">
        <v>0.8</v>
      </c>
    </row>
    <row r="289" spans="1:21" x14ac:dyDescent="0.25">
      <c r="A289" s="1">
        <v>45312</v>
      </c>
      <c r="B289" s="75">
        <v>0.99652777777777779</v>
      </c>
      <c r="C289" s="7">
        <v>1025</v>
      </c>
      <c r="D289" s="7">
        <v>1029</v>
      </c>
      <c r="E289" s="71">
        <v>10.199999999999999</v>
      </c>
      <c r="F289" s="9">
        <v>53</v>
      </c>
      <c r="G289" s="71">
        <v>8.4</v>
      </c>
      <c r="H289" s="71">
        <v>1</v>
      </c>
      <c r="I289" s="71">
        <v>26</v>
      </c>
      <c r="J289" s="71">
        <v>8.4</v>
      </c>
      <c r="K289" s="6">
        <f t="shared" si="12"/>
        <v>12.6</v>
      </c>
      <c r="L289" s="6">
        <f t="shared" si="13"/>
        <v>12.96</v>
      </c>
      <c r="M289" s="10">
        <v>60</v>
      </c>
      <c r="N289" s="3" t="str">
        <f t="shared" si="14"/>
        <v>ENE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3.5</v>
      </c>
      <c r="U289" s="15">
        <v>3.6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9.5149305555555586</v>
      </c>
      <c r="B293" s="27">
        <f>AVERAGE(F2:F289)</f>
        <v>53.152777777777779</v>
      </c>
      <c r="C293" s="28">
        <f>AVERAGE(C2:C289)</f>
        <v>1021.1076388888889</v>
      </c>
      <c r="D293" s="29">
        <f>AVERAGE(S75:S254)</f>
        <v>113.11395542388887</v>
      </c>
      <c r="E293" s="30">
        <f>AVERAGE(K2:K288)</f>
        <v>11.074703832752622</v>
      </c>
      <c r="F293" s="74">
        <f>AVERAGE(H2:H289)</f>
        <v>0.21840277777777806</v>
      </c>
      <c r="G293" s="45" t="str" cm="1">
        <f t="array" ref="G293">INDEX(N2:N289,MIN(IF(MAX(COUNTIF(N2:N288,N2:N288))=COUNTIF(N2:N288,N2:N288),ROW(N2:N288),"")))</f>
        <v>E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7.8</v>
      </c>
      <c r="B296" s="33">
        <f>MAX(E2:E289)</f>
        <v>11</v>
      </c>
      <c r="C296" s="34">
        <f>MIN(F2:F289)</f>
        <v>36</v>
      </c>
      <c r="D296" s="35">
        <f>MAX(F2:F289)</f>
        <v>65</v>
      </c>
      <c r="E296" s="36">
        <f>MAX(S2:S289)</f>
        <v>393.47530000000006</v>
      </c>
      <c r="F296" s="37">
        <f>MAX(L2:L288)</f>
        <v>32.4</v>
      </c>
      <c r="G296" s="38">
        <f>MIN(H2:H289)</f>
        <v>-3.8</v>
      </c>
      <c r="H296" s="33">
        <f>MAX(H2:H289)</f>
        <v>2.4</v>
      </c>
      <c r="I296" s="40"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D1BEF-3D0A-416A-8540-6A298BB29F57}">
  <dimension ref="A1:W296"/>
  <sheetViews>
    <sheetView topLeftCell="A271" workbookViewId="0">
      <selection activeCell="J304" sqref="J304"/>
    </sheetView>
  </sheetViews>
  <sheetFormatPr defaultRowHeight="15" x14ac:dyDescent="0.25"/>
  <cols>
    <col min="1" max="8" width="16.140625" customWidth="1"/>
    <col min="9" max="9" width="17.85546875" customWidth="1"/>
    <col min="10" max="23" width="16.14062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45321</v>
      </c>
      <c r="B2" s="2">
        <v>0</v>
      </c>
      <c r="C2" s="7">
        <v>1031</v>
      </c>
      <c r="D2" s="7">
        <v>1035</v>
      </c>
      <c r="E2" s="8">
        <v>9.6999999999999993</v>
      </c>
      <c r="F2" s="9">
        <v>50</v>
      </c>
      <c r="G2" s="8">
        <v>9.6999999999999993</v>
      </c>
      <c r="H2" s="8">
        <v>-0.3</v>
      </c>
      <c r="I2" s="8">
        <v>26</v>
      </c>
      <c r="J2" s="8">
        <v>9.6999999999999993</v>
      </c>
      <c r="K2" s="6">
        <f>CONVERT(T2,"m/s","km/h")</f>
        <v>2.88</v>
      </c>
      <c r="L2" s="6">
        <f>CONVERT(U2,"m/s","km/h")</f>
        <v>2.88</v>
      </c>
      <c r="M2" s="10">
        <v>84</v>
      </c>
      <c r="N2" s="3" t="str">
        <f>LOOKUP(M2,$V$4:$V$40,$W$4:$W$40)</f>
        <v>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0.8</v>
      </c>
      <c r="U2" s="15">
        <v>0.8</v>
      </c>
    </row>
    <row r="3" spans="1:23" x14ac:dyDescent="0.25">
      <c r="A3" s="1">
        <v>45321</v>
      </c>
      <c r="B3" s="2">
        <v>3.472222222222222E-3</v>
      </c>
      <c r="C3" s="7">
        <v>1031</v>
      </c>
      <c r="D3" s="7">
        <v>1035</v>
      </c>
      <c r="E3" s="8">
        <v>9.6999999999999993</v>
      </c>
      <c r="F3" s="9">
        <v>50</v>
      </c>
      <c r="G3" s="8">
        <v>7.5</v>
      </c>
      <c r="H3" s="8">
        <v>-0.3</v>
      </c>
      <c r="I3" s="8">
        <v>26</v>
      </c>
      <c r="J3" s="8">
        <v>7.5</v>
      </c>
      <c r="K3" s="6">
        <f t="shared" ref="K3:K66" si="0">CONVERT(T3,"m/s","km/h")</f>
        <v>14.759999999999998</v>
      </c>
      <c r="L3" s="6">
        <f t="shared" ref="L3:L66" si="1">CONVERT(U3,"m/s","km/h")</f>
        <v>18.72</v>
      </c>
      <c r="M3" s="10">
        <v>22</v>
      </c>
      <c r="N3" s="3" t="str">
        <f t="shared" ref="N3:N66" si="2">LOOKUP(M3,$V$4:$V$40,$W$4:$W$40)</f>
        <v>NNE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4.0999999999999996</v>
      </c>
      <c r="U3" s="15">
        <v>5.2</v>
      </c>
    </row>
    <row r="4" spans="1:23" x14ac:dyDescent="0.25">
      <c r="A4" s="1">
        <v>45321</v>
      </c>
      <c r="B4" s="2">
        <v>6.9444444444444441E-3</v>
      </c>
      <c r="C4" s="7">
        <v>1031</v>
      </c>
      <c r="D4" s="7">
        <v>1035</v>
      </c>
      <c r="E4" s="8">
        <v>9.8000000000000007</v>
      </c>
      <c r="F4" s="9">
        <v>50</v>
      </c>
      <c r="G4" s="8">
        <v>9.8000000000000007</v>
      </c>
      <c r="H4" s="8">
        <v>-0.2</v>
      </c>
      <c r="I4" s="8">
        <v>26</v>
      </c>
      <c r="J4" s="8">
        <v>9.8000000000000007</v>
      </c>
      <c r="K4" s="6">
        <f t="shared" si="0"/>
        <v>4.68</v>
      </c>
      <c r="L4" s="6">
        <f t="shared" si="1"/>
        <v>4.68</v>
      </c>
      <c r="M4" s="10">
        <v>90</v>
      </c>
      <c r="N4" s="3" t="str">
        <f t="shared" si="2"/>
        <v>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1.3</v>
      </c>
      <c r="U4" s="15">
        <v>1.3</v>
      </c>
      <c r="V4" s="43">
        <v>0</v>
      </c>
      <c r="W4" s="5" t="s">
        <v>0</v>
      </c>
    </row>
    <row r="5" spans="1:23" x14ac:dyDescent="0.25">
      <c r="A5" s="1">
        <v>45321</v>
      </c>
      <c r="B5" s="2">
        <v>1.0416666666666666E-2</v>
      </c>
      <c r="C5" s="7">
        <v>1031</v>
      </c>
      <c r="D5" s="7">
        <v>1035</v>
      </c>
      <c r="E5" s="8">
        <v>9.6</v>
      </c>
      <c r="F5" s="9">
        <v>50</v>
      </c>
      <c r="G5" s="8">
        <v>8.9</v>
      </c>
      <c r="H5" s="8">
        <v>-0.4</v>
      </c>
      <c r="I5" s="8">
        <v>26</v>
      </c>
      <c r="J5" s="8">
        <v>8.9</v>
      </c>
      <c r="K5" s="6">
        <f t="shared" si="0"/>
        <v>6.48</v>
      </c>
      <c r="L5" s="6">
        <f t="shared" si="1"/>
        <v>7.2</v>
      </c>
      <c r="M5" s="10">
        <v>136</v>
      </c>
      <c r="N5" s="3" t="str">
        <f t="shared" si="2"/>
        <v>SE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1.8</v>
      </c>
      <c r="U5" s="15">
        <v>2</v>
      </c>
      <c r="V5" s="43">
        <v>10</v>
      </c>
      <c r="W5" s="5" t="s">
        <v>0</v>
      </c>
    </row>
    <row r="6" spans="1:23" x14ac:dyDescent="0.25">
      <c r="A6" s="1">
        <v>45321</v>
      </c>
      <c r="B6" s="2">
        <v>1.3888888888888888E-2</v>
      </c>
      <c r="C6" s="7">
        <v>1031</v>
      </c>
      <c r="D6" s="7">
        <v>1035</v>
      </c>
      <c r="E6" s="8">
        <v>9.6999999999999993</v>
      </c>
      <c r="F6" s="9">
        <v>49</v>
      </c>
      <c r="G6" s="8">
        <v>8</v>
      </c>
      <c r="H6" s="8">
        <v>-0.5</v>
      </c>
      <c r="I6" s="8">
        <v>26</v>
      </c>
      <c r="J6" s="8">
        <v>8</v>
      </c>
      <c r="K6" s="6">
        <f t="shared" si="0"/>
        <v>11.16</v>
      </c>
      <c r="L6" s="6">
        <f t="shared" si="1"/>
        <v>11.52</v>
      </c>
      <c r="M6" s="10">
        <v>80</v>
      </c>
      <c r="N6" s="3" t="str">
        <f t="shared" si="2"/>
        <v>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3.1</v>
      </c>
      <c r="U6" s="15">
        <v>3.2</v>
      </c>
      <c r="V6" s="43">
        <v>20</v>
      </c>
      <c r="W6" s="5" t="s">
        <v>1</v>
      </c>
    </row>
    <row r="7" spans="1:23" x14ac:dyDescent="0.25">
      <c r="A7" s="1">
        <v>45321</v>
      </c>
      <c r="B7" s="2">
        <v>1.7361111111111112E-2</v>
      </c>
      <c r="C7" s="7">
        <v>1031</v>
      </c>
      <c r="D7" s="7">
        <v>1035</v>
      </c>
      <c r="E7" s="8">
        <v>9.6</v>
      </c>
      <c r="F7" s="9">
        <v>50</v>
      </c>
      <c r="G7" s="8">
        <v>8.6999999999999993</v>
      </c>
      <c r="H7" s="8">
        <v>-0.4</v>
      </c>
      <c r="I7" s="8">
        <v>26</v>
      </c>
      <c r="J7" s="8">
        <v>8.6999999999999993</v>
      </c>
      <c r="K7" s="6">
        <f t="shared" si="0"/>
        <v>7.9200000000000008</v>
      </c>
      <c r="L7" s="6">
        <f t="shared" si="1"/>
        <v>9</v>
      </c>
      <c r="M7" s="10">
        <v>81</v>
      </c>
      <c r="N7" s="3" t="str">
        <f t="shared" si="2"/>
        <v>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2.2000000000000002</v>
      </c>
      <c r="U7" s="15">
        <v>2.5</v>
      </c>
      <c r="V7" s="43">
        <v>30</v>
      </c>
      <c r="W7" s="5" t="s">
        <v>1</v>
      </c>
    </row>
    <row r="8" spans="1:23" x14ac:dyDescent="0.25">
      <c r="A8" s="1">
        <v>45321</v>
      </c>
      <c r="B8" s="2">
        <v>2.0833333333333332E-2</v>
      </c>
      <c r="C8" s="7">
        <v>1030</v>
      </c>
      <c r="D8" s="7">
        <v>1034</v>
      </c>
      <c r="E8" s="8">
        <v>9.6999999999999993</v>
      </c>
      <c r="F8" s="9">
        <v>50</v>
      </c>
      <c r="G8" s="8">
        <v>8.1</v>
      </c>
      <c r="H8" s="8">
        <v>-0.3</v>
      </c>
      <c r="I8" s="8">
        <v>26</v>
      </c>
      <c r="J8" s="8">
        <v>8.1</v>
      </c>
      <c r="K8" s="6">
        <f t="shared" si="0"/>
        <v>10.08</v>
      </c>
      <c r="L8" s="6">
        <f t="shared" si="1"/>
        <v>11.16</v>
      </c>
      <c r="M8" s="10">
        <v>168</v>
      </c>
      <c r="N8" s="3" t="str">
        <f t="shared" si="2"/>
        <v>SSE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2.8</v>
      </c>
      <c r="U8" s="15">
        <v>3.1</v>
      </c>
      <c r="V8" s="43">
        <v>40</v>
      </c>
      <c r="W8" s="5" t="s">
        <v>2</v>
      </c>
    </row>
    <row r="9" spans="1:23" x14ac:dyDescent="0.25">
      <c r="A9" s="1">
        <v>45321</v>
      </c>
      <c r="B9" s="2">
        <v>2.4305555555555556E-2</v>
      </c>
      <c r="C9" s="7">
        <v>1031</v>
      </c>
      <c r="D9" s="7">
        <v>1035</v>
      </c>
      <c r="E9" s="8">
        <v>9.6</v>
      </c>
      <c r="F9" s="9">
        <v>50</v>
      </c>
      <c r="G9" s="8">
        <v>8.4</v>
      </c>
      <c r="H9" s="8">
        <v>-0.4</v>
      </c>
      <c r="I9" s="8">
        <v>26</v>
      </c>
      <c r="J9" s="8">
        <v>8.4</v>
      </c>
      <c r="K9" s="6">
        <f t="shared" si="0"/>
        <v>8.2799999999999994</v>
      </c>
      <c r="L9" s="6">
        <f t="shared" si="1"/>
        <v>9</v>
      </c>
      <c r="M9" s="10">
        <v>42</v>
      </c>
      <c r="N9" s="3" t="str">
        <f t="shared" si="2"/>
        <v>NE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2.2999999999999998</v>
      </c>
      <c r="U9" s="15">
        <v>2.5</v>
      </c>
      <c r="V9" s="43">
        <v>50</v>
      </c>
      <c r="W9" s="5" t="s">
        <v>2</v>
      </c>
    </row>
    <row r="10" spans="1:23" x14ac:dyDescent="0.25">
      <c r="A10" s="1">
        <v>45321</v>
      </c>
      <c r="B10" s="2">
        <v>2.7777777777777776E-2</v>
      </c>
      <c r="C10" s="7">
        <v>1031</v>
      </c>
      <c r="D10" s="7">
        <v>1035</v>
      </c>
      <c r="E10" s="8">
        <v>9.5</v>
      </c>
      <c r="F10" s="9">
        <v>50</v>
      </c>
      <c r="G10" s="8">
        <v>8.3000000000000007</v>
      </c>
      <c r="H10" s="8">
        <v>-0.5</v>
      </c>
      <c r="I10" s="8">
        <v>26</v>
      </c>
      <c r="J10" s="8">
        <v>8.3000000000000007</v>
      </c>
      <c r="K10" s="6">
        <f t="shared" si="0"/>
        <v>8.2799999999999994</v>
      </c>
      <c r="L10" s="6">
        <f t="shared" si="1"/>
        <v>9.36</v>
      </c>
      <c r="M10" s="10">
        <v>72</v>
      </c>
      <c r="N10" s="3" t="str">
        <f t="shared" si="2"/>
        <v>ENE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2.2999999999999998</v>
      </c>
      <c r="U10" s="15">
        <v>2.6</v>
      </c>
      <c r="V10" s="43">
        <v>60</v>
      </c>
      <c r="W10" s="5" t="s">
        <v>3</v>
      </c>
    </row>
    <row r="11" spans="1:23" x14ac:dyDescent="0.25">
      <c r="A11" s="1">
        <v>45321</v>
      </c>
      <c r="B11" s="2">
        <v>3.125E-2</v>
      </c>
      <c r="C11" s="7">
        <v>1031</v>
      </c>
      <c r="D11" s="7">
        <v>1035</v>
      </c>
      <c r="E11" s="8">
        <v>9.6</v>
      </c>
      <c r="F11" s="9">
        <v>51</v>
      </c>
      <c r="G11" s="8">
        <v>9.6</v>
      </c>
      <c r="H11" s="8">
        <v>-0.1</v>
      </c>
      <c r="I11" s="8">
        <v>26</v>
      </c>
      <c r="J11" s="8">
        <v>9.6</v>
      </c>
      <c r="K11" s="6">
        <f t="shared" si="0"/>
        <v>3.9600000000000004</v>
      </c>
      <c r="L11" s="6">
        <f t="shared" si="1"/>
        <v>3.9600000000000004</v>
      </c>
      <c r="M11" s="10">
        <v>90</v>
      </c>
      <c r="N11" s="3" t="str">
        <f t="shared" si="2"/>
        <v>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1.1000000000000001</v>
      </c>
      <c r="U11" s="15">
        <v>1.1000000000000001</v>
      </c>
      <c r="V11" s="43">
        <v>70</v>
      </c>
      <c r="W11" s="5" t="s">
        <v>3</v>
      </c>
    </row>
    <row r="12" spans="1:23" x14ac:dyDescent="0.25">
      <c r="A12" s="1">
        <v>45321</v>
      </c>
      <c r="B12" s="2">
        <v>3.4722222222222224E-2</v>
      </c>
      <c r="C12" s="7">
        <v>1031</v>
      </c>
      <c r="D12" s="7">
        <v>1035</v>
      </c>
      <c r="E12" s="8">
        <v>9.4</v>
      </c>
      <c r="F12" s="9">
        <v>51</v>
      </c>
      <c r="G12" s="8">
        <v>9.4</v>
      </c>
      <c r="H12" s="8">
        <v>-0.3</v>
      </c>
      <c r="I12" s="8">
        <v>26</v>
      </c>
      <c r="J12" s="8">
        <v>9.4</v>
      </c>
      <c r="K12" s="6">
        <f t="shared" si="0"/>
        <v>4.68</v>
      </c>
      <c r="L12" s="6">
        <f t="shared" si="1"/>
        <v>4.68</v>
      </c>
      <c r="M12" s="10">
        <v>68</v>
      </c>
      <c r="N12" s="3" t="str">
        <f t="shared" si="2"/>
        <v>ENE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1.3</v>
      </c>
      <c r="U12" s="15">
        <v>1.3</v>
      </c>
      <c r="V12" s="43">
        <v>80</v>
      </c>
      <c r="W12" s="5" t="s">
        <v>4</v>
      </c>
    </row>
    <row r="13" spans="1:23" x14ac:dyDescent="0.25">
      <c r="A13" s="1">
        <v>45321</v>
      </c>
      <c r="B13" s="2">
        <v>3.8194444444444441E-2</v>
      </c>
      <c r="C13" s="7">
        <v>1031</v>
      </c>
      <c r="D13" s="7">
        <v>1035</v>
      </c>
      <c r="E13" s="8">
        <v>9.4</v>
      </c>
      <c r="F13" s="9">
        <v>51</v>
      </c>
      <c r="G13" s="8">
        <v>8.6999999999999993</v>
      </c>
      <c r="H13" s="8">
        <v>-0.3</v>
      </c>
      <c r="I13" s="8">
        <v>26</v>
      </c>
      <c r="J13" s="8">
        <v>8.6999999999999993</v>
      </c>
      <c r="K13" s="6">
        <f t="shared" si="0"/>
        <v>6.12</v>
      </c>
      <c r="L13" s="6">
        <f t="shared" si="1"/>
        <v>6.48</v>
      </c>
      <c r="M13" s="10">
        <v>312</v>
      </c>
      <c r="N13" s="3" t="str">
        <f t="shared" si="2"/>
        <v>NW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1.7</v>
      </c>
      <c r="U13" s="15">
        <v>1.8</v>
      </c>
      <c r="V13" s="43">
        <v>90</v>
      </c>
      <c r="W13" s="5" t="s">
        <v>4</v>
      </c>
    </row>
    <row r="14" spans="1:23" x14ac:dyDescent="0.25">
      <c r="A14" s="1">
        <v>45321</v>
      </c>
      <c r="B14" s="2">
        <v>4.1666666666666664E-2</v>
      </c>
      <c r="C14" s="7">
        <v>1030</v>
      </c>
      <c r="D14" s="7">
        <v>1034</v>
      </c>
      <c r="E14" s="8">
        <v>9.5</v>
      </c>
      <c r="F14" s="9">
        <v>50</v>
      </c>
      <c r="G14" s="8">
        <v>8.3000000000000007</v>
      </c>
      <c r="H14" s="8">
        <v>-0.5</v>
      </c>
      <c r="I14" s="8">
        <v>26</v>
      </c>
      <c r="J14" s="8">
        <v>8.3000000000000007</v>
      </c>
      <c r="K14" s="6">
        <f t="shared" si="0"/>
        <v>8.2799999999999994</v>
      </c>
      <c r="L14" s="6">
        <f t="shared" si="1"/>
        <v>9.36</v>
      </c>
      <c r="M14" s="10">
        <v>90</v>
      </c>
      <c r="N14" s="3" t="str">
        <f t="shared" si="2"/>
        <v>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2.2999999999999998</v>
      </c>
      <c r="U14" s="15">
        <v>2.6</v>
      </c>
      <c r="V14" s="43">
        <v>100</v>
      </c>
      <c r="W14" s="5" t="s">
        <v>4</v>
      </c>
    </row>
    <row r="15" spans="1:23" x14ac:dyDescent="0.25">
      <c r="A15" s="1">
        <v>45321</v>
      </c>
      <c r="B15" s="2">
        <v>4.5138888888888888E-2</v>
      </c>
      <c r="C15" s="7">
        <v>1031</v>
      </c>
      <c r="D15" s="7">
        <v>1035</v>
      </c>
      <c r="E15" s="8">
        <v>9.6</v>
      </c>
      <c r="F15" s="9">
        <v>49</v>
      </c>
      <c r="G15" s="8">
        <v>8.6999999999999993</v>
      </c>
      <c r="H15" s="8">
        <v>-0.6</v>
      </c>
      <c r="I15" s="8">
        <v>26</v>
      </c>
      <c r="J15" s="8">
        <v>8.6999999999999993</v>
      </c>
      <c r="K15" s="6">
        <f t="shared" si="0"/>
        <v>7.9200000000000008</v>
      </c>
      <c r="L15" s="6">
        <f t="shared" si="1"/>
        <v>8.2799999999999994</v>
      </c>
      <c r="M15" s="10">
        <v>60</v>
      </c>
      <c r="N15" s="3" t="str">
        <f t="shared" si="2"/>
        <v>ENE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2.2000000000000002</v>
      </c>
      <c r="U15" s="15">
        <v>2.2999999999999998</v>
      </c>
      <c r="V15" s="43">
        <v>110</v>
      </c>
      <c r="W15" s="5" t="s">
        <v>5</v>
      </c>
    </row>
    <row r="16" spans="1:23" x14ac:dyDescent="0.25">
      <c r="A16" s="1">
        <v>45321</v>
      </c>
      <c r="B16" s="2">
        <v>4.8611111111111112E-2</v>
      </c>
      <c r="C16" s="7">
        <v>1031</v>
      </c>
      <c r="D16" s="7">
        <v>1035</v>
      </c>
      <c r="E16" s="8">
        <v>9.6</v>
      </c>
      <c r="F16" s="9">
        <v>49</v>
      </c>
      <c r="G16" s="8">
        <v>7.9</v>
      </c>
      <c r="H16" s="8">
        <v>-0.6</v>
      </c>
      <c r="I16" s="8">
        <v>26</v>
      </c>
      <c r="J16" s="8">
        <v>7.9</v>
      </c>
      <c r="K16" s="6">
        <f t="shared" si="0"/>
        <v>11.52</v>
      </c>
      <c r="L16" s="6">
        <f t="shared" si="1"/>
        <v>12.6</v>
      </c>
      <c r="M16" s="10">
        <v>354</v>
      </c>
      <c r="N16" s="3" t="str">
        <f t="shared" si="2"/>
        <v>N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3.2</v>
      </c>
      <c r="U16" s="15">
        <v>3.5</v>
      </c>
      <c r="V16" s="43">
        <v>120</v>
      </c>
      <c r="W16" s="5" t="s">
        <v>5</v>
      </c>
    </row>
    <row r="17" spans="1:23" x14ac:dyDescent="0.25">
      <c r="A17" s="1">
        <v>45321</v>
      </c>
      <c r="B17" s="2">
        <v>5.2083333333333336E-2</v>
      </c>
      <c r="C17" s="7">
        <v>1031</v>
      </c>
      <c r="D17" s="7">
        <v>1035</v>
      </c>
      <c r="E17" s="8">
        <v>9.5</v>
      </c>
      <c r="F17" s="9">
        <v>49</v>
      </c>
      <c r="G17" s="8">
        <v>9.1</v>
      </c>
      <c r="H17" s="8">
        <v>-0.7</v>
      </c>
      <c r="I17" s="8">
        <v>26</v>
      </c>
      <c r="J17" s="8">
        <v>9.1</v>
      </c>
      <c r="K17" s="6">
        <f t="shared" si="0"/>
        <v>5.76</v>
      </c>
      <c r="L17" s="6">
        <f t="shared" si="1"/>
        <v>5.76</v>
      </c>
      <c r="M17" s="10">
        <v>68</v>
      </c>
      <c r="N17" s="3" t="str">
        <f t="shared" si="2"/>
        <v>ENE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1.6</v>
      </c>
      <c r="U17" s="15">
        <v>1.6</v>
      </c>
      <c r="V17" s="43">
        <v>130</v>
      </c>
      <c r="W17" s="5" t="s">
        <v>6</v>
      </c>
    </row>
    <row r="18" spans="1:23" x14ac:dyDescent="0.25">
      <c r="A18" s="1">
        <v>45321</v>
      </c>
      <c r="B18" s="2">
        <v>5.5555555555555552E-2</v>
      </c>
      <c r="C18" s="7">
        <v>1031</v>
      </c>
      <c r="D18" s="7">
        <v>1035</v>
      </c>
      <c r="E18" s="8">
        <v>9.4</v>
      </c>
      <c r="F18" s="9">
        <v>50</v>
      </c>
      <c r="G18" s="8">
        <v>8</v>
      </c>
      <c r="H18" s="8">
        <v>-0.5</v>
      </c>
      <c r="I18" s="8">
        <v>26</v>
      </c>
      <c r="J18" s="8">
        <v>8</v>
      </c>
      <c r="K18" s="6">
        <f t="shared" si="0"/>
        <v>9.36</v>
      </c>
      <c r="L18" s="6">
        <f t="shared" si="1"/>
        <v>10.08</v>
      </c>
      <c r="M18" s="10">
        <v>318</v>
      </c>
      <c r="N18" s="3" t="str">
        <f t="shared" si="2"/>
        <v>NW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2.6</v>
      </c>
      <c r="U18" s="15">
        <v>2.8</v>
      </c>
      <c r="V18" s="43">
        <v>140</v>
      </c>
      <c r="W18" s="5" t="s">
        <v>6</v>
      </c>
    </row>
    <row r="19" spans="1:23" x14ac:dyDescent="0.25">
      <c r="A19" s="1">
        <v>45321</v>
      </c>
      <c r="B19" s="2">
        <v>5.9027777777777783E-2</v>
      </c>
      <c r="C19" s="7">
        <v>1031</v>
      </c>
      <c r="D19" s="7">
        <v>1035</v>
      </c>
      <c r="E19" s="8">
        <v>9.4</v>
      </c>
      <c r="F19" s="9">
        <v>50</v>
      </c>
      <c r="G19" s="8">
        <v>8.6999999999999993</v>
      </c>
      <c r="H19" s="8">
        <v>-0.5</v>
      </c>
      <c r="I19" s="8">
        <v>26</v>
      </c>
      <c r="J19" s="8">
        <v>8.6999999999999993</v>
      </c>
      <c r="K19" s="6">
        <f t="shared" si="0"/>
        <v>6.12</v>
      </c>
      <c r="L19" s="6">
        <f t="shared" si="1"/>
        <v>6.48</v>
      </c>
      <c r="M19" s="10">
        <v>60</v>
      </c>
      <c r="N19" s="3" t="str">
        <f t="shared" si="2"/>
        <v>ENE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1.7</v>
      </c>
      <c r="U19" s="15">
        <v>1.8</v>
      </c>
      <c r="V19" s="43">
        <v>150</v>
      </c>
      <c r="W19" s="5" t="s">
        <v>7</v>
      </c>
    </row>
    <row r="20" spans="1:23" x14ac:dyDescent="0.25">
      <c r="A20" s="1">
        <v>45321</v>
      </c>
      <c r="B20" s="2">
        <v>6.25E-2</v>
      </c>
      <c r="C20" s="7">
        <v>1031</v>
      </c>
      <c r="D20" s="7">
        <v>1035</v>
      </c>
      <c r="E20" s="8">
        <v>9.3000000000000007</v>
      </c>
      <c r="F20" s="9">
        <v>50</v>
      </c>
      <c r="G20" s="8">
        <v>7.9</v>
      </c>
      <c r="H20" s="8">
        <v>-0.6</v>
      </c>
      <c r="I20" s="8">
        <v>26</v>
      </c>
      <c r="J20" s="8">
        <v>7.9</v>
      </c>
      <c r="K20" s="6">
        <f t="shared" si="0"/>
        <v>9.36</v>
      </c>
      <c r="L20" s="6">
        <f t="shared" si="1"/>
        <v>9.7200000000000006</v>
      </c>
      <c r="M20" s="10">
        <v>72</v>
      </c>
      <c r="N20" s="3" t="str">
        <f t="shared" si="2"/>
        <v>ENE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2.6</v>
      </c>
      <c r="U20" s="15">
        <v>2.7</v>
      </c>
      <c r="V20" s="43">
        <v>160</v>
      </c>
      <c r="W20" s="5" t="s">
        <v>7</v>
      </c>
    </row>
    <row r="21" spans="1:23" x14ac:dyDescent="0.25">
      <c r="A21" s="1">
        <v>45321</v>
      </c>
      <c r="B21" s="2">
        <v>6.5972222222222224E-2</v>
      </c>
      <c r="C21" s="7">
        <v>1031</v>
      </c>
      <c r="D21" s="7">
        <v>1035</v>
      </c>
      <c r="E21" s="8">
        <v>9.3000000000000007</v>
      </c>
      <c r="F21" s="9">
        <v>51</v>
      </c>
      <c r="G21" s="8">
        <v>8.6</v>
      </c>
      <c r="H21" s="8">
        <v>-0.4</v>
      </c>
      <c r="I21" s="8">
        <v>26</v>
      </c>
      <c r="J21" s="8">
        <v>8.6</v>
      </c>
      <c r="K21" s="6">
        <f t="shared" si="0"/>
        <v>6.48</v>
      </c>
      <c r="L21" s="6">
        <f t="shared" si="1"/>
        <v>7.2</v>
      </c>
      <c r="M21" s="10">
        <v>35</v>
      </c>
      <c r="N21" s="3" t="str">
        <f t="shared" si="2"/>
        <v>NNE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1.8</v>
      </c>
      <c r="U21" s="15">
        <v>2</v>
      </c>
      <c r="V21" s="43">
        <v>170</v>
      </c>
      <c r="W21" s="5" t="s">
        <v>8</v>
      </c>
    </row>
    <row r="22" spans="1:23" x14ac:dyDescent="0.25">
      <c r="A22" s="1">
        <v>45321</v>
      </c>
      <c r="B22" s="2">
        <v>6.9444444444444434E-2</v>
      </c>
      <c r="C22" s="7">
        <v>1031</v>
      </c>
      <c r="D22" s="7">
        <v>1035</v>
      </c>
      <c r="E22" s="8">
        <v>9.3000000000000007</v>
      </c>
      <c r="F22" s="9">
        <v>51</v>
      </c>
      <c r="G22" s="8">
        <v>7.9</v>
      </c>
      <c r="H22" s="8">
        <v>-0.4</v>
      </c>
      <c r="I22" s="8">
        <v>26</v>
      </c>
      <c r="J22" s="8">
        <v>7.9</v>
      </c>
      <c r="K22" s="6">
        <f t="shared" si="0"/>
        <v>9.7200000000000006</v>
      </c>
      <c r="L22" s="6">
        <f t="shared" si="1"/>
        <v>10.08</v>
      </c>
      <c r="M22" s="10">
        <v>85</v>
      </c>
      <c r="N22" s="3" t="str">
        <f t="shared" si="2"/>
        <v>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2.7</v>
      </c>
      <c r="U22" s="15">
        <v>2.8</v>
      </c>
      <c r="V22" s="43">
        <v>180</v>
      </c>
      <c r="W22" s="5" t="s">
        <v>8</v>
      </c>
    </row>
    <row r="23" spans="1:23" x14ac:dyDescent="0.25">
      <c r="A23" s="1">
        <v>45321</v>
      </c>
      <c r="B23" s="2">
        <v>7.2916666666666671E-2</v>
      </c>
      <c r="C23" s="7">
        <v>1030</v>
      </c>
      <c r="D23" s="7">
        <v>1034</v>
      </c>
      <c r="E23" s="8">
        <v>9.3000000000000007</v>
      </c>
      <c r="F23" s="9">
        <v>51</v>
      </c>
      <c r="G23" s="8">
        <v>8.9</v>
      </c>
      <c r="H23" s="8">
        <v>-0.4</v>
      </c>
      <c r="I23" s="8">
        <v>26</v>
      </c>
      <c r="J23" s="8">
        <v>8.9</v>
      </c>
      <c r="K23" s="6">
        <f t="shared" si="0"/>
        <v>5.4</v>
      </c>
      <c r="L23" s="6">
        <f t="shared" si="1"/>
        <v>5.4</v>
      </c>
      <c r="M23" s="10">
        <v>18</v>
      </c>
      <c r="N23" s="3" t="str">
        <f t="shared" si="2"/>
        <v>N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1.5</v>
      </c>
      <c r="U23" s="15">
        <v>1.5</v>
      </c>
      <c r="V23" s="43">
        <v>190</v>
      </c>
      <c r="W23" s="5" t="s">
        <v>8</v>
      </c>
    </row>
    <row r="24" spans="1:23" x14ac:dyDescent="0.25">
      <c r="A24" s="1">
        <v>45321</v>
      </c>
      <c r="B24" s="2">
        <v>7.6388888888888895E-2</v>
      </c>
      <c r="C24" s="7">
        <v>1031</v>
      </c>
      <c r="D24" s="7">
        <v>1035</v>
      </c>
      <c r="E24" s="8">
        <v>9.3000000000000007</v>
      </c>
      <c r="F24" s="9">
        <v>50</v>
      </c>
      <c r="G24" s="8">
        <v>8.3000000000000007</v>
      </c>
      <c r="H24" s="8">
        <v>-0.6</v>
      </c>
      <c r="I24" s="8">
        <v>26</v>
      </c>
      <c r="J24" s="8">
        <v>8.3000000000000007</v>
      </c>
      <c r="K24" s="6">
        <f t="shared" si="0"/>
        <v>7.2</v>
      </c>
      <c r="L24" s="6">
        <f t="shared" si="1"/>
        <v>7.2</v>
      </c>
      <c r="M24" s="10">
        <v>60</v>
      </c>
      <c r="N24" s="3" t="str">
        <f t="shared" si="2"/>
        <v>ENE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2</v>
      </c>
      <c r="U24" s="15">
        <v>2</v>
      </c>
      <c r="V24" s="43">
        <v>200</v>
      </c>
      <c r="W24" s="5" t="s">
        <v>9</v>
      </c>
    </row>
    <row r="25" spans="1:23" x14ac:dyDescent="0.25">
      <c r="A25" s="1">
        <v>45321</v>
      </c>
      <c r="B25" s="2">
        <v>7.9861111111111105E-2</v>
      </c>
      <c r="C25" s="7">
        <v>1030</v>
      </c>
      <c r="D25" s="7">
        <v>1034</v>
      </c>
      <c r="E25" s="8">
        <v>9.3000000000000007</v>
      </c>
      <c r="F25" s="9">
        <v>50</v>
      </c>
      <c r="G25" s="8">
        <v>8.6</v>
      </c>
      <c r="H25" s="8">
        <v>-0.6</v>
      </c>
      <c r="I25" s="8">
        <v>26</v>
      </c>
      <c r="J25" s="8">
        <v>8.6</v>
      </c>
      <c r="K25" s="6">
        <f t="shared" si="0"/>
        <v>6.48</v>
      </c>
      <c r="L25" s="6">
        <f t="shared" si="1"/>
        <v>7.2</v>
      </c>
      <c r="M25" s="10">
        <v>306</v>
      </c>
      <c r="N25" s="3" t="str">
        <f t="shared" si="2"/>
        <v>WNW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1.8</v>
      </c>
      <c r="U25" s="15">
        <v>2</v>
      </c>
      <c r="V25" s="43">
        <v>210</v>
      </c>
      <c r="W25" s="5" t="s">
        <v>9</v>
      </c>
    </row>
    <row r="26" spans="1:23" x14ac:dyDescent="0.25">
      <c r="A26" s="1">
        <v>45321</v>
      </c>
      <c r="B26" s="2">
        <v>8.3333333333333329E-2</v>
      </c>
      <c r="C26" s="7">
        <v>1030</v>
      </c>
      <c r="D26" s="7">
        <v>1034</v>
      </c>
      <c r="E26" s="8">
        <v>9.1999999999999993</v>
      </c>
      <c r="F26" s="9">
        <v>51</v>
      </c>
      <c r="G26" s="8">
        <v>8.8000000000000007</v>
      </c>
      <c r="H26" s="8">
        <v>-0.5</v>
      </c>
      <c r="I26" s="8">
        <v>26</v>
      </c>
      <c r="J26" s="8">
        <v>8.8000000000000007</v>
      </c>
      <c r="K26" s="6">
        <f t="shared" si="0"/>
        <v>5.4</v>
      </c>
      <c r="L26" s="6">
        <f t="shared" si="1"/>
        <v>5.4</v>
      </c>
      <c r="M26" s="10">
        <v>66</v>
      </c>
      <c r="N26" s="3" t="str">
        <f t="shared" si="2"/>
        <v>ENE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1.5</v>
      </c>
      <c r="U26" s="15">
        <v>1.5</v>
      </c>
      <c r="V26" s="43">
        <v>220</v>
      </c>
      <c r="W26" s="5" t="s">
        <v>10</v>
      </c>
    </row>
    <row r="27" spans="1:23" x14ac:dyDescent="0.25">
      <c r="A27" s="1">
        <v>45321</v>
      </c>
      <c r="B27" s="2">
        <v>8.6805555555555566E-2</v>
      </c>
      <c r="C27" s="7">
        <v>1031</v>
      </c>
      <c r="D27" s="7">
        <v>1035</v>
      </c>
      <c r="E27" s="8">
        <v>9.3000000000000007</v>
      </c>
      <c r="F27" s="9">
        <v>51</v>
      </c>
      <c r="G27" s="8">
        <v>7.9</v>
      </c>
      <c r="H27" s="8">
        <v>-0.4</v>
      </c>
      <c r="I27" s="8">
        <v>26</v>
      </c>
      <c r="J27" s="8">
        <v>7.9</v>
      </c>
      <c r="K27" s="6">
        <f t="shared" si="0"/>
        <v>9.36</v>
      </c>
      <c r="L27" s="6">
        <f t="shared" si="1"/>
        <v>10.08</v>
      </c>
      <c r="M27" s="10">
        <v>354</v>
      </c>
      <c r="N27" s="3" t="str">
        <f t="shared" si="2"/>
        <v>N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2.6</v>
      </c>
      <c r="U27" s="15">
        <v>2.8</v>
      </c>
      <c r="V27" s="43">
        <v>230</v>
      </c>
      <c r="W27" s="5" t="s">
        <v>10</v>
      </c>
    </row>
    <row r="28" spans="1:23" x14ac:dyDescent="0.25">
      <c r="A28" s="1">
        <v>45321</v>
      </c>
      <c r="B28" s="2">
        <v>9.0277777777777776E-2</v>
      </c>
      <c r="C28" s="7">
        <v>1031</v>
      </c>
      <c r="D28" s="7">
        <v>1035</v>
      </c>
      <c r="E28" s="8">
        <v>9.1999999999999993</v>
      </c>
      <c r="F28" s="9">
        <v>50</v>
      </c>
      <c r="G28" s="8">
        <v>8</v>
      </c>
      <c r="H28" s="8">
        <v>-0.7</v>
      </c>
      <c r="I28" s="8">
        <v>26</v>
      </c>
      <c r="J28" s="8">
        <v>8</v>
      </c>
      <c r="K28" s="6">
        <f t="shared" si="0"/>
        <v>8.2799999999999994</v>
      </c>
      <c r="L28" s="6">
        <f t="shared" si="1"/>
        <v>9</v>
      </c>
      <c r="M28" s="10">
        <v>60</v>
      </c>
      <c r="N28" s="3" t="str">
        <f t="shared" si="2"/>
        <v>ENE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2.2999999999999998</v>
      </c>
      <c r="U28" s="15">
        <v>2.5</v>
      </c>
      <c r="V28" s="43">
        <v>240</v>
      </c>
      <c r="W28" s="5" t="s">
        <v>11</v>
      </c>
    </row>
    <row r="29" spans="1:23" x14ac:dyDescent="0.25">
      <c r="A29" s="1">
        <v>45321</v>
      </c>
      <c r="B29" s="2">
        <v>9.375E-2</v>
      </c>
      <c r="C29" s="7">
        <v>1030</v>
      </c>
      <c r="D29" s="7">
        <v>1034</v>
      </c>
      <c r="E29" s="8">
        <v>9.1</v>
      </c>
      <c r="F29" s="9">
        <v>51</v>
      </c>
      <c r="G29" s="8">
        <v>8.4</v>
      </c>
      <c r="H29" s="8">
        <v>-0.6</v>
      </c>
      <c r="I29" s="8">
        <v>26</v>
      </c>
      <c r="J29" s="8">
        <v>8.4</v>
      </c>
      <c r="K29" s="6">
        <f t="shared" si="0"/>
        <v>6.12</v>
      </c>
      <c r="L29" s="6">
        <f t="shared" si="1"/>
        <v>7.2</v>
      </c>
      <c r="M29" s="10">
        <v>174</v>
      </c>
      <c r="N29" s="3" t="str">
        <f t="shared" si="2"/>
        <v>S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1.7</v>
      </c>
      <c r="U29" s="15">
        <v>2</v>
      </c>
      <c r="V29" s="43">
        <v>250</v>
      </c>
      <c r="W29" s="5" t="s">
        <v>11</v>
      </c>
    </row>
    <row r="30" spans="1:23" x14ac:dyDescent="0.25">
      <c r="A30" s="1">
        <v>45321</v>
      </c>
      <c r="B30" s="2">
        <v>9.7222222222222224E-2</v>
      </c>
      <c r="C30" s="7">
        <v>1031</v>
      </c>
      <c r="D30" s="7">
        <v>1035</v>
      </c>
      <c r="E30" s="8">
        <v>9.1999999999999993</v>
      </c>
      <c r="F30" s="9">
        <v>51</v>
      </c>
      <c r="G30" s="8">
        <v>9.1999999999999993</v>
      </c>
      <c r="H30" s="8">
        <v>-0.5</v>
      </c>
      <c r="I30" s="8">
        <v>26</v>
      </c>
      <c r="J30" s="8">
        <v>9.1999999999999993</v>
      </c>
      <c r="K30" s="6">
        <f t="shared" si="0"/>
        <v>4.32</v>
      </c>
      <c r="L30" s="6">
        <f t="shared" si="1"/>
        <v>4.32</v>
      </c>
      <c r="M30" s="10">
        <v>156</v>
      </c>
      <c r="N30" s="3" t="str">
        <f t="shared" si="2"/>
        <v>SSE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1.2</v>
      </c>
      <c r="U30" s="15">
        <v>1.2</v>
      </c>
      <c r="V30" s="43">
        <v>260</v>
      </c>
      <c r="W30" s="5" t="s">
        <v>12</v>
      </c>
    </row>
    <row r="31" spans="1:23" x14ac:dyDescent="0.25">
      <c r="A31" s="1">
        <v>45321</v>
      </c>
      <c r="B31" s="2">
        <v>0.10069444444444443</v>
      </c>
      <c r="C31" s="7">
        <v>1030</v>
      </c>
      <c r="D31" s="7">
        <v>1034</v>
      </c>
      <c r="E31" s="8">
        <v>9.3000000000000007</v>
      </c>
      <c r="F31" s="9">
        <v>50</v>
      </c>
      <c r="G31" s="8">
        <v>9.3000000000000007</v>
      </c>
      <c r="H31" s="8">
        <v>-0.6</v>
      </c>
      <c r="I31" s="8">
        <v>26</v>
      </c>
      <c r="J31" s="8">
        <v>9.3000000000000007</v>
      </c>
      <c r="K31" s="6">
        <f t="shared" si="0"/>
        <v>4.32</v>
      </c>
      <c r="L31" s="6">
        <f t="shared" si="1"/>
        <v>4.32</v>
      </c>
      <c r="M31" s="10">
        <v>30</v>
      </c>
      <c r="N31" s="3" t="str">
        <f t="shared" si="2"/>
        <v>NNE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1.2</v>
      </c>
      <c r="U31" s="15">
        <v>1.2</v>
      </c>
      <c r="V31" s="43">
        <v>270</v>
      </c>
      <c r="W31" s="5" t="s">
        <v>12</v>
      </c>
    </row>
    <row r="32" spans="1:23" x14ac:dyDescent="0.25">
      <c r="A32" s="1">
        <v>45321</v>
      </c>
      <c r="B32" s="2">
        <v>0.10416666666666667</v>
      </c>
      <c r="C32" s="7">
        <v>1031</v>
      </c>
      <c r="D32" s="7">
        <v>1035</v>
      </c>
      <c r="E32" s="8">
        <v>9.3000000000000007</v>
      </c>
      <c r="F32" s="9">
        <v>50</v>
      </c>
      <c r="G32" s="8">
        <v>7.5</v>
      </c>
      <c r="H32" s="8">
        <v>-0.6</v>
      </c>
      <c r="I32" s="8">
        <v>26</v>
      </c>
      <c r="J32" s="8">
        <v>7.5</v>
      </c>
      <c r="K32" s="6">
        <f t="shared" si="0"/>
        <v>11.52</v>
      </c>
      <c r="L32" s="6">
        <f t="shared" si="1"/>
        <v>12.6</v>
      </c>
      <c r="M32" s="10">
        <v>54</v>
      </c>
      <c r="N32" s="3" t="str">
        <f t="shared" si="2"/>
        <v>NE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3.2</v>
      </c>
      <c r="U32" s="15">
        <v>3.5</v>
      </c>
      <c r="V32" s="43">
        <v>280</v>
      </c>
      <c r="W32" s="5" t="s">
        <v>12</v>
      </c>
    </row>
    <row r="33" spans="1:23" x14ac:dyDescent="0.25">
      <c r="A33" s="1">
        <v>45321</v>
      </c>
      <c r="B33" s="2">
        <v>0.1076388888888889</v>
      </c>
      <c r="C33" s="7">
        <v>1030</v>
      </c>
      <c r="D33" s="7">
        <v>1034</v>
      </c>
      <c r="E33" s="8">
        <v>9.3000000000000007</v>
      </c>
      <c r="F33" s="9">
        <v>49</v>
      </c>
      <c r="G33" s="8">
        <v>8.9</v>
      </c>
      <c r="H33" s="8">
        <v>-0.9</v>
      </c>
      <c r="I33" s="8">
        <v>26</v>
      </c>
      <c r="J33" s="8">
        <v>8.9</v>
      </c>
      <c r="K33" s="6">
        <f t="shared" si="0"/>
        <v>5.4</v>
      </c>
      <c r="L33" s="6">
        <f t="shared" si="1"/>
        <v>5.4</v>
      </c>
      <c r="M33" s="10">
        <v>60</v>
      </c>
      <c r="N33" s="3" t="str">
        <f t="shared" si="2"/>
        <v>ENE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1.5</v>
      </c>
      <c r="U33" s="15">
        <v>1.5</v>
      </c>
      <c r="V33" s="43">
        <v>290</v>
      </c>
      <c r="W33" s="5" t="s">
        <v>13</v>
      </c>
    </row>
    <row r="34" spans="1:23" x14ac:dyDescent="0.25">
      <c r="A34" s="1">
        <v>45321</v>
      </c>
      <c r="B34" s="2">
        <v>0.1111111111111111</v>
      </c>
      <c r="C34" s="7">
        <v>1030</v>
      </c>
      <c r="D34" s="7">
        <v>1034</v>
      </c>
      <c r="E34" s="8">
        <v>9.1</v>
      </c>
      <c r="F34" s="9">
        <v>50</v>
      </c>
      <c r="G34" s="8">
        <v>9.1</v>
      </c>
      <c r="H34" s="8">
        <v>-0.8</v>
      </c>
      <c r="I34" s="8">
        <v>26</v>
      </c>
      <c r="J34" s="8">
        <v>9.1</v>
      </c>
      <c r="K34" s="6">
        <f t="shared" si="0"/>
        <v>4.68</v>
      </c>
      <c r="L34" s="6">
        <f t="shared" si="1"/>
        <v>4.68</v>
      </c>
      <c r="M34" s="10">
        <v>168</v>
      </c>
      <c r="N34" s="3" t="str">
        <f t="shared" si="2"/>
        <v>SSE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1.3</v>
      </c>
      <c r="U34" s="15">
        <v>1.3</v>
      </c>
      <c r="V34" s="43">
        <v>300</v>
      </c>
      <c r="W34" s="5" t="s">
        <v>13</v>
      </c>
    </row>
    <row r="35" spans="1:23" x14ac:dyDescent="0.25">
      <c r="A35" s="1">
        <v>45321</v>
      </c>
      <c r="B35" s="2">
        <v>0.11458333333333333</v>
      </c>
      <c r="C35" s="7">
        <v>1031</v>
      </c>
      <c r="D35" s="7">
        <v>1035</v>
      </c>
      <c r="E35" s="8">
        <v>9.1</v>
      </c>
      <c r="F35" s="9">
        <v>50</v>
      </c>
      <c r="G35" s="8">
        <v>7.8</v>
      </c>
      <c r="H35" s="8">
        <v>-0.8</v>
      </c>
      <c r="I35" s="8">
        <v>26</v>
      </c>
      <c r="J35" s="8">
        <v>7.8</v>
      </c>
      <c r="K35" s="6">
        <f t="shared" si="0"/>
        <v>8.2799999999999994</v>
      </c>
      <c r="L35" s="6">
        <f t="shared" si="1"/>
        <v>9</v>
      </c>
      <c r="M35" s="10">
        <v>124</v>
      </c>
      <c r="N35" s="3" t="str">
        <f t="shared" si="2"/>
        <v>ESE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2.2999999999999998</v>
      </c>
      <c r="U35" s="15">
        <v>2.5</v>
      </c>
      <c r="V35" s="43">
        <v>310</v>
      </c>
      <c r="W35" s="5" t="s">
        <v>14</v>
      </c>
    </row>
    <row r="36" spans="1:23" x14ac:dyDescent="0.25">
      <c r="A36" s="1">
        <v>45321</v>
      </c>
      <c r="B36" s="2">
        <v>0.11805555555555557</v>
      </c>
      <c r="C36" s="7">
        <v>1030</v>
      </c>
      <c r="D36" s="7">
        <v>1034</v>
      </c>
      <c r="E36" s="8">
        <v>9.1999999999999993</v>
      </c>
      <c r="F36" s="9">
        <v>50</v>
      </c>
      <c r="G36" s="8">
        <v>8.1999999999999993</v>
      </c>
      <c r="H36" s="8">
        <v>-0.7</v>
      </c>
      <c r="I36" s="8">
        <v>26</v>
      </c>
      <c r="J36" s="8">
        <v>8.1999999999999993</v>
      </c>
      <c r="K36" s="6">
        <f t="shared" si="0"/>
        <v>7.5600000000000005</v>
      </c>
      <c r="L36" s="6">
        <f t="shared" si="1"/>
        <v>8.2799999999999994</v>
      </c>
      <c r="M36" s="10">
        <v>132</v>
      </c>
      <c r="N36" s="3" t="str">
        <f t="shared" si="2"/>
        <v>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2.1</v>
      </c>
      <c r="U36" s="15">
        <v>2.2999999999999998</v>
      </c>
      <c r="V36" s="43">
        <v>320</v>
      </c>
      <c r="W36" s="5" t="s">
        <v>14</v>
      </c>
    </row>
    <row r="37" spans="1:23" x14ac:dyDescent="0.25">
      <c r="A37" s="1">
        <v>45321</v>
      </c>
      <c r="B37" s="2">
        <v>0.12152777777777778</v>
      </c>
      <c r="C37" s="7">
        <v>1030</v>
      </c>
      <c r="D37" s="7">
        <v>1034</v>
      </c>
      <c r="E37" s="8">
        <v>9.1</v>
      </c>
      <c r="F37" s="9">
        <v>50</v>
      </c>
      <c r="G37" s="8">
        <v>7.6</v>
      </c>
      <c r="H37" s="8">
        <v>-0.8</v>
      </c>
      <c r="I37" s="8">
        <v>26</v>
      </c>
      <c r="J37" s="8">
        <v>7.6</v>
      </c>
      <c r="K37" s="6">
        <f t="shared" si="0"/>
        <v>9.36</v>
      </c>
      <c r="L37" s="6">
        <f t="shared" si="1"/>
        <v>9.7200000000000006</v>
      </c>
      <c r="M37" s="10">
        <v>34</v>
      </c>
      <c r="N37" s="3" t="str">
        <f t="shared" si="2"/>
        <v>NNE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2.6</v>
      </c>
      <c r="U37" s="15">
        <v>2.7</v>
      </c>
      <c r="V37" s="43">
        <v>330</v>
      </c>
      <c r="W37" s="5" t="s">
        <v>15</v>
      </c>
    </row>
    <row r="38" spans="1:23" x14ac:dyDescent="0.25">
      <c r="A38" s="1">
        <v>45321</v>
      </c>
      <c r="B38" s="2">
        <v>0.125</v>
      </c>
      <c r="C38" s="7">
        <v>1030</v>
      </c>
      <c r="D38" s="7">
        <v>1034</v>
      </c>
      <c r="E38" s="8">
        <v>9.3000000000000007</v>
      </c>
      <c r="F38" s="9">
        <v>49</v>
      </c>
      <c r="G38" s="8">
        <v>8.1</v>
      </c>
      <c r="H38" s="8">
        <v>-0.9</v>
      </c>
      <c r="I38" s="8">
        <v>26</v>
      </c>
      <c r="J38" s="8">
        <v>8.1</v>
      </c>
      <c r="K38" s="6">
        <f t="shared" si="0"/>
        <v>8.2799999999999994</v>
      </c>
      <c r="L38" s="6">
        <f t="shared" si="1"/>
        <v>9</v>
      </c>
      <c r="M38" s="10">
        <v>24</v>
      </c>
      <c r="N38" s="3" t="str">
        <f t="shared" si="2"/>
        <v>NNE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2.2999999999999998</v>
      </c>
      <c r="U38" s="15">
        <v>2.5</v>
      </c>
      <c r="V38" s="43">
        <v>340</v>
      </c>
      <c r="W38" s="5" t="s">
        <v>15</v>
      </c>
    </row>
    <row r="39" spans="1:23" x14ac:dyDescent="0.25">
      <c r="A39" s="1">
        <v>45321</v>
      </c>
      <c r="B39" s="2">
        <v>0.12847222222222224</v>
      </c>
      <c r="C39" s="7">
        <v>1030</v>
      </c>
      <c r="D39" s="7">
        <v>1034</v>
      </c>
      <c r="E39" s="8">
        <v>9.1</v>
      </c>
      <c r="F39" s="9">
        <v>50</v>
      </c>
      <c r="G39" s="8">
        <v>7.6</v>
      </c>
      <c r="H39" s="8">
        <v>-0.8</v>
      </c>
      <c r="I39" s="8">
        <v>26</v>
      </c>
      <c r="J39" s="8">
        <v>7.6</v>
      </c>
      <c r="K39" s="6">
        <f t="shared" si="0"/>
        <v>9</v>
      </c>
      <c r="L39" s="6">
        <f t="shared" si="1"/>
        <v>9.7200000000000006</v>
      </c>
      <c r="M39" s="10">
        <v>66</v>
      </c>
      <c r="N39" s="3" t="str">
        <f t="shared" si="2"/>
        <v>ENE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2.5</v>
      </c>
      <c r="U39" s="15">
        <v>2.7</v>
      </c>
      <c r="V39" s="43">
        <v>350</v>
      </c>
      <c r="W39" s="5" t="s">
        <v>0</v>
      </c>
    </row>
    <row r="40" spans="1:23" x14ac:dyDescent="0.25">
      <c r="A40" s="1">
        <v>45321</v>
      </c>
      <c r="B40" s="2">
        <v>0.13194444444444445</v>
      </c>
      <c r="C40" s="7">
        <v>1030</v>
      </c>
      <c r="D40" s="7">
        <v>1034</v>
      </c>
      <c r="E40" s="8">
        <v>8.9</v>
      </c>
      <c r="F40" s="9">
        <v>51</v>
      </c>
      <c r="G40" s="8">
        <v>8.4</v>
      </c>
      <c r="H40" s="8">
        <v>-0.7</v>
      </c>
      <c r="I40" s="8">
        <v>26</v>
      </c>
      <c r="J40" s="8">
        <v>8.4</v>
      </c>
      <c r="K40" s="6">
        <f t="shared" si="0"/>
        <v>5.4</v>
      </c>
      <c r="L40" s="6">
        <f t="shared" si="1"/>
        <v>5.4</v>
      </c>
      <c r="M40" s="10">
        <v>102</v>
      </c>
      <c r="N40" s="3" t="str">
        <f t="shared" si="2"/>
        <v>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1.5</v>
      </c>
      <c r="U40" s="15">
        <v>1.5</v>
      </c>
      <c r="V40" s="43">
        <v>360</v>
      </c>
      <c r="W40" s="5" t="s">
        <v>0</v>
      </c>
    </row>
    <row r="41" spans="1:23" x14ac:dyDescent="0.25">
      <c r="A41" s="1">
        <v>45321</v>
      </c>
      <c r="B41" s="2">
        <v>0.13541666666666666</v>
      </c>
      <c r="C41" s="7">
        <v>1030</v>
      </c>
      <c r="D41" s="7">
        <v>1034</v>
      </c>
      <c r="E41" s="8">
        <v>8.9</v>
      </c>
      <c r="F41" s="9">
        <v>51</v>
      </c>
      <c r="G41" s="8">
        <v>7.9</v>
      </c>
      <c r="H41" s="8">
        <v>-0.7</v>
      </c>
      <c r="I41" s="8">
        <v>26</v>
      </c>
      <c r="J41" s="8">
        <v>7.9</v>
      </c>
      <c r="K41" s="6">
        <f t="shared" si="0"/>
        <v>7.9200000000000008</v>
      </c>
      <c r="L41" s="6">
        <f t="shared" si="1"/>
        <v>7.9200000000000008</v>
      </c>
      <c r="M41" s="10">
        <v>264</v>
      </c>
      <c r="N41" s="3" t="str">
        <f t="shared" si="2"/>
        <v>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2.2000000000000002</v>
      </c>
      <c r="U41" s="15">
        <v>2.2000000000000002</v>
      </c>
    </row>
    <row r="42" spans="1:23" x14ac:dyDescent="0.25">
      <c r="A42" s="1">
        <v>45321</v>
      </c>
      <c r="B42" s="2">
        <v>0.1388888888888889</v>
      </c>
      <c r="C42" s="7">
        <v>1030</v>
      </c>
      <c r="D42" s="7">
        <v>1034</v>
      </c>
      <c r="E42" s="8">
        <v>9.1</v>
      </c>
      <c r="F42" s="9">
        <v>50</v>
      </c>
      <c r="G42" s="8">
        <v>9.1</v>
      </c>
      <c r="H42" s="8">
        <v>-0.8</v>
      </c>
      <c r="I42" s="8">
        <v>26</v>
      </c>
      <c r="J42" s="8">
        <v>9.1</v>
      </c>
      <c r="K42" s="6">
        <f t="shared" si="0"/>
        <v>4.32</v>
      </c>
      <c r="L42" s="6">
        <f t="shared" si="1"/>
        <v>4.32</v>
      </c>
      <c r="M42" s="10">
        <v>300</v>
      </c>
      <c r="N42" s="3" t="str">
        <f t="shared" si="2"/>
        <v>WNW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1.2</v>
      </c>
      <c r="U42" s="15">
        <v>1.2</v>
      </c>
    </row>
    <row r="43" spans="1:23" x14ac:dyDescent="0.25">
      <c r="A43" s="1">
        <v>45321</v>
      </c>
      <c r="B43" s="2">
        <v>0.1423611111111111</v>
      </c>
      <c r="C43" s="7">
        <v>1030</v>
      </c>
      <c r="D43" s="7">
        <v>1034</v>
      </c>
      <c r="E43" s="8">
        <v>9.1999999999999993</v>
      </c>
      <c r="F43" s="9">
        <v>50</v>
      </c>
      <c r="G43" s="8">
        <v>9.1999999999999993</v>
      </c>
      <c r="H43" s="8">
        <v>-0.7</v>
      </c>
      <c r="I43" s="8">
        <v>26</v>
      </c>
      <c r="J43" s="8">
        <v>9.1999999999999993</v>
      </c>
      <c r="K43" s="6">
        <f t="shared" si="0"/>
        <v>3.6</v>
      </c>
      <c r="L43" s="6">
        <f t="shared" si="1"/>
        <v>3.6</v>
      </c>
      <c r="M43" s="10">
        <v>270</v>
      </c>
      <c r="N43" s="3" t="str">
        <f t="shared" si="2"/>
        <v>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</v>
      </c>
      <c r="U43" s="15">
        <v>1</v>
      </c>
    </row>
    <row r="44" spans="1:23" x14ac:dyDescent="0.25">
      <c r="A44" s="1">
        <v>45321</v>
      </c>
      <c r="B44" s="2">
        <v>0.14583333333333334</v>
      </c>
      <c r="C44" s="7">
        <v>1030</v>
      </c>
      <c r="D44" s="7">
        <v>1034</v>
      </c>
      <c r="E44" s="8">
        <v>9</v>
      </c>
      <c r="F44" s="9">
        <v>50</v>
      </c>
      <c r="G44" s="8">
        <v>9</v>
      </c>
      <c r="H44" s="8">
        <v>-0.9</v>
      </c>
      <c r="I44" s="8">
        <v>26</v>
      </c>
      <c r="J44" s="8">
        <v>9</v>
      </c>
      <c r="K44" s="6">
        <f t="shared" si="0"/>
        <v>4.32</v>
      </c>
      <c r="L44" s="6">
        <f t="shared" si="1"/>
        <v>4.32</v>
      </c>
      <c r="M44" s="10">
        <v>132</v>
      </c>
      <c r="N44" s="3" t="str">
        <f t="shared" si="2"/>
        <v>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1.2</v>
      </c>
      <c r="U44" s="15">
        <v>1.2</v>
      </c>
    </row>
    <row r="45" spans="1:23" x14ac:dyDescent="0.25">
      <c r="A45" s="1">
        <v>45321</v>
      </c>
      <c r="B45" s="2">
        <v>0.14930555555555555</v>
      </c>
      <c r="C45" s="7">
        <v>1030</v>
      </c>
      <c r="D45" s="7">
        <v>1034</v>
      </c>
      <c r="E45" s="8">
        <v>9.1</v>
      </c>
      <c r="F45" s="9">
        <v>49</v>
      </c>
      <c r="G45" s="8">
        <v>9.1</v>
      </c>
      <c r="H45" s="8">
        <v>-1.1000000000000001</v>
      </c>
      <c r="I45" s="8">
        <v>26</v>
      </c>
      <c r="J45" s="8">
        <v>9.1</v>
      </c>
      <c r="K45" s="6">
        <f t="shared" si="0"/>
        <v>4.32</v>
      </c>
      <c r="L45" s="6">
        <f t="shared" si="1"/>
        <v>4.32</v>
      </c>
      <c r="M45" s="10">
        <v>48</v>
      </c>
      <c r="N45" s="3" t="str">
        <f t="shared" si="2"/>
        <v>NE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1.2</v>
      </c>
      <c r="U45" s="15">
        <v>1.2</v>
      </c>
    </row>
    <row r="46" spans="1:23" x14ac:dyDescent="0.25">
      <c r="A46" s="1">
        <v>45321</v>
      </c>
      <c r="B46" s="2">
        <v>0.15277777777777776</v>
      </c>
      <c r="C46" s="7">
        <v>1030</v>
      </c>
      <c r="D46" s="7">
        <v>1034</v>
      </c>
      <c r="E46" s="8">
        <v>9.1</v>
      </c>
      <c r="F46" s="9">
        <v>50</v>
      </c>
      <c r="G46" s="8">
        <v>8.4</v>
      </c>
      <c r="H46" s="8">
        <v>-0.8</v>
      </c>
      <c r="I46" s="8">
        <v>26</v>
      </c>
      <c r="J46" s="8">
        <v>8.4</v>
      </c>
      <c r="K46" s="6">
        <f t="shared" si="0"/>
        <v>6.12</v>
      </c>
      <c r="L46" s="6">
        <f t="shared" si="1"/>
        <v>7.2</v>
      </c>
      <c r="M46" s="10">
        <v>6</v>
      </c>
      <c r="N46" s="3" t="str">
        <f t="shared" si="2"/>
        <v>N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1.7</v>
      </c>
      <c r="U46" s="15">
        <v>2</v>
      </c>
    </row>
    <row r="47" spans="1:23" x14ac:dyDescent="0.25">
      <c r="A47" s="1">
        <v>45321</v>
      </c>
      <c r="B47" s="2">
        <v>0.15625</v>
      </c>
      <c r="C47" s="7">
        <v>1030</v>
      </c>
      <c r="D47" s="7">
        <v>1034</v>
      </c>
      <c r="E47" s="8">
        <v>9.1</v>
      </c>
      <c r="F47" s="9">
        <v>49</v>
      </c>
      <c r="G47" s="8">
        <v>8.1</v>
      </c>
      <c r="H47" s="8">
        <v>-1.1000000000000001</v>
      </c>
      <c r="I47" s="8">
        <v>26</v>
      </c>
      <c r="J47" s="8">
        <v>8.1</v>
      </c>
      <c r="K47" s="6">
        <f t="shared" si="0"/>
        <v>7.9200000000000008</v>
      </c>
      <c r="L47" s="6">
        <f t="shared" si="1"/>
        <v>8.2799999999999994</v>
      </c>
      <c r="M47" s="10">
        <v>42</v>
      </c>
      <c r="N47" s="3" t="str">
        <f t="shared" si="2"/>
        <v>NE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2.2000000000000002</v>
      </c>
      <c r="U47" s="15">
        <v>2.2999999999999998</v>
      </c>
    </row>
    <row r="48" spans="1:23" x14ac:dyDescent="0.25">
      <c r="A48" s="1">
        <v>45321</v>
      </c>
      <c r="B48" s="2">
        <v>0.15972222222222224</v>
      </c>
      <c r="C48" s="7">
        <v>1030</v>
      </c>
      <c r="D48" s="7">
        <v>1034</v>
      </c>
      <c r="E48" s="8">
        <v>9.1</v>
      </c>
      <c r="F48" s="9">
        <v>49</v>
      </c>
      <c r="G48" s="8">
        <v>8.4</v>
      </c>
      <c r="H48" s="8">
        <v>-1.1000000000000001</v>
      </c>
      <c r="I48" s="8">
        <v>26</v>
      </c>
      <c r="J48" s="8">
        <v>8.4</v>
      </c>
      <c r="K48" s="6">
        <f t="shared" si="0"/>
        <v>6.12</v>
      </c>
      <c r="L48" s="6">
        <f t="shared" si="1"/>
        <v>7.2</v>
      </c>
      <c r="M48" s="10">
        <v>54</v>
      </c>
      <c r="N48" s="3" t="str">
        <f t="shared" si="2"/>
        <v>NE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1.7</v>
      </c>
      <c r="U48" s="15">
        <v>2</v>
      </c>
    </row>
    <row r="49" spans="1:21" x14ac:dyDescent="0.25">
      <c r="A49" s="1">
        <v>45321</v>
      </c>
      <c r="B49" s="2">
        <v>0.16319444444444445</v>
      </c>
      <c r="C49" s="7">
        <v>1031</v>
      </c>
      <c r="D49" s="7">
        <v>1035</v>
      </c>
      <c r="E49" s="8">
        <v>9</v>
      </c>
      <c r="F49" s="9">
        <v>50</v>
      </c>
      <c r="G49" s="8">
        <v>7.5</v>
      </c>
      <c r="H49" s="8">
        <v>-0.9</v>
      </c>
      <c r="I49" s="8">
        <v>26</v>
      </c>
      <c r="J49" s="8">
        <v>7.5</v>
      </c>
      <c r="K49" s="6">
        <f t="shared" si="0"/>
        <v>9.7200000000000006</v>
      </c>
      <c r="L49" s="6">
        <f t="shared" si="1"/>
        <v>10.08</v>
      </c>
      <c r="M49" s="10">
        <v>66</v>
      </c>
      <c r="N49" s="3" t="str">
        <f t="shared" si="2"/>
        <v>ENE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2.7</v>
      </c>
      <c r="U49" s="15">
        <v>2.8</v>
      </c>
    </row>
    <row r="50" spans="1:21" x14ac:dyDescent="0.25">
      <c r="A50" s="1">
        <v>45321</v>
      </c>
      <c r="B50" s="2">
        <v>0.16666666666666666</v>
      </c>
      <c r="C50" s="7">
        <v>1030</v>
      </c>
      <c r="D50" s="7">
        <v>1034</v>
      </c>
      <c r="E50" s="8">
        <v>8.8000000000000007</v>
      </c>
      <c r="F50" s="9">
        <v>52</v>
      </c>
      <c r="G50" s="8">
        <v>8.3000000000000007</v>
      </c>
      <c r="H50" s="8">
        <v>-0.6</v>
      </c>
      <c r="I50" s="8">
        <v>26</v>
      </c>
      <c r="J50" s="8">
        <v>8.3000000000000007</v>
      </c>
      <c r="K50" s="6">
        <f t="shared" si="0"/>
        <v>5.76</v>
      </c>
      <c r="L50" s="6">
        <f t="shared" si="1"/>
        <v>5.76</v>
      </c>
      <c r="M50" s="10">
        <v>56</v>
      </c>
      <c r="N50" s="3" t="str">
        <f t="shared" si="2"/>
        <v>NE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1.6</v>
      </c>
      <c r="U50" s="15">
        <v>1.6</v>
      </c>
    </row>
    <row r="51" spans="1:21" x14ac:dyDescent="0.25">
      <c r="A51" s="1">
        <v>45321</v>
      </c>
      <c r="B51" s="2">
        <v>0.17013888888888887</v>
      </c>
      <c r="C51" s="7">
        <v>1030</v>
      </c>
      <c r="D51" s="7">
        <v>1034</v>
      </c>
      <c r="E51" s="8">
        <v>8.8000000000000007</v>
      </c>
      <c r="F51" s="9">
        <v>51</v>
      </c>
      <c r="G51" s="8">
        <v>8.8000000000000007</v>
      </c>
      <c r="H51" s="8">
        <v>-0.8</v>
      </c>
      <c r="I51" s="8">
        <v>26</v>
      </c>
      <c r="J51" s="8">
        <v>8.8000000000000007</v>
      </c>
      <c r="K51" s="6">
        <f t="shared" si="0"/>
        <v>2.88</v>
      </c>
      <c r="L51" s="6">
        <f t="shared" si="1"/>
        <v>2.88</v>
      </c>
      <c r="M51" s="10">
        <v>334</v>
      </c>
      <c r="N51" s="3" t="str">
        <f t="shared" si="2"/>
        <v>NNW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0.8</v>
      </c>
      <c r="U51" s="15">
        <v>0.8</v>
      </c>
    </row>
    <row r="52" spans="1:21" x14ac:dyDescent="0.25">
      <c r="A52" s="1">
        <v>45321</v>
      </c>
      <c r="B52" s="2">
        <v>0.17361111111111113</v>
      </c>
      <c r="C52" s="7">
        <v>1030</v>
      </c>
      <c r="D52" s="7">
        <v>1034</v>
      </c>
      <c r="E52" s="8">
        <v>8.9</v>
      </c>
      <c r="F52" s="9">
        <v>51</v>
      </c>
      <c r="G52" s="8">
        <v>7.4</v>
      </c>
      <c r="H52" s="8">
        <v>-0.7</v>
      </c>
      <c r="I52" s="8">
        <v>26</v>
      </c>
      <c r="J52" s="8">
        <v>7.4</v>
      </c>
      <c r="K52" s="6">
        <f t="shared" si="0"/>
        <v>9.36</v>
      </c>
      <c r="L52" s="6">
        <f t="shared" si="1"/>
        <v>10.08</v>
      </c>
      <c r="M52" s="10">
        <v>12</v>
      </c>
      <c r="N52" s="3" t="str">
        <f t="shared" si="2"/>
        <v>N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2.6</v>
      </c>
      <c r="U52" s="15">
        <v>2.8</v>
      </c>
    </row>
    <row r="53" spans="1:21" x14ac:dyDescent="0.25">
      <c r="A53" s="1">
        <v>45321</v>
      </c>
      <c r="B53" s="2">
        <v>0.17708333333333334</v>
      </c>
      <c r="C53" s="7">
        <v>1030</v>
      </c>
      <c r="D53" s="7">
        <v>1034</v>
      </c>
      <c r="E53" s="8">
        <v>9</v>
      </c>
      <c r="F53" s="9">
        <v>51</v>
      </c>
      <c r="G53" s="8">
        <v>9</v>
      </c>
      <c r="H53" s="8">
        <v>-0.6</v>
      </c>
      <c r="I53" s="8">
        <v>26</v>
      </c>
      <c r="J53" s="8">
        <v>9</v>
      </c>
      <c r="K53" s="6">
        <f t="shared" si="0"/>
        <v>2.88</v>
      </c>
      <c r="L53" s="6">
        <f t="shared" si="1"/>
        <v>2.88</v>
      </c>
      <c r="M53" s="10">
        <v>348</v>
      </c>
      <c r="N53" s="3" t="str">
        <f t="shared" si="2"/>
        <v>NNW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0.8</v>
      </c>
      <c r="U53" s="15">
        <v>0.8</v>
      </c>
    </row>
    <row r="54" spans="1:21" x14ac:dyDescent="0.25">
      <c r="A54" s="1">
        <v>45321</v>
      </c>
      <c r="B54" s="2">
        <v>0.18055555555555555</v>
      </c>
      <c r="C54" s="7">
        <v>1030</v>
      </c>
      <c r="D54" s="7">
        <v>1034</v>
      </c>
      <c r="E54" s="8">
        <v>8.6999999999999993</v>
      </c>
      <c r="F54" s="9">
        <v>52</v>
      </c>
      <c r="G54" s="8">
        <v>7.2</v>
      </c>
      <c r="H54" s="8">
        <v>-0.7</v>
      </c>
      <c r="I54" s="8">
        <v>26</v>
      </c>
      <c r="J54" s="8">
        <v>7.2</v>
      </c>
      <c r="K54" s="6">
        <f t="shared" si="0"/>
        <v>9.36</v>
      </c>
      <c r="L54" s="6">
        <f t="shared" si="1"/>
        <v>9.7200000000000006</v>
      </c>
      <c r="M54" s="10">
        <v>111</v>
      </c>
      <c r="N54" s="3" t="str">
        <f t="shared" si="2"/>
        <v>ESE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2.6</v>
      </c>
      <c r="U54" s="15">
        <v>2.7</v>
      </c>
    </row>
    <row r="55" spans="1:21" x14ac:dyDescent="0.25">
      <c r="A55" s="1">
        <v>45321</v>
      </c>
      <c r="B55" s="2">
        <v>0.18402777777777779</v>
      </c>
      <c r="C55" s="7">
        <v>1030</v>
      </c>
      <c r="D55" s="7">
        <v>1034</v>
      </c>
      <c r="E55" s="8">
        <v>8.8000000000000007</v>
      </c>
      <c r="F55" s="9">
        <v>51</v>
      </c>
      <c r="G55" s="8">
        <v>7.3</v>
      </c>
      <c r="H55" s="8">
        <v>-0.8</v>
      </c>
      <c r="I55" s="8">
        <v>26</v>
      </c>
      <c r="J55" s="8">
        <v>7.3</v>
      </c>
      <c r="K55" s="6">
        <f t="shared" si="0"/>
        <v>9</v>
      </c>
      <c r="L55" s="6">
        <f t="shared" si="1"/>
        <v>9</v>
      </c>
      <c r="M55" s="10">
        <v>291</v>
      </c>
      <c r="N55" s="3" t="str">
        <f t="shared" si="2"/>
        <v>WNW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2.5</v>
      </c>
      <c r="U55" s="15">
        <v>2.5</v>
      </c>
    </row>
    <row r="56" spans="1:21" x14ac:dyDescent="0.25">
      <c r="A56" s="1">
        <v>45321</v>
      </c>
      <c r="B56" s="2">
        <v>0.1875</v>
      </c>
      <c r="C56" s="7">
        <v>1030</v>
      </c>
      <c r="D56" s="7">
        <v>1034</v>
      </c>
      <c r="E56" s="8">
        <v>8.9</v>
      </c>
      <c r="F56" s="9">
        <v>52</v>
      </c>
      <c r="G56" s="8">
        <v>6.9</v>
      </c>
      <c r="H56" s="8">
        <v>-0.5</v>
      </c>
      <c r="I56" s="8">
        <v>26</v>
      </c>
      <c r="J56" s="8">
        <v>6.9</v>
      </c>
      <c r="K56" s="6">
        <f t="shared" si="0"/>
        <v>12.96</v>
      </c>
      <c r="L56" s="6">
        <f t="shared" si="1"/>
        <v>13.32</v>
      </c>
      <c r="M56" s="10">
        <v>330</v>
      </c>
      <c r="N56" s="3" t="str">
        <f t="shared" si="2"/>
        <v>NNW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3.6</v>
      </c>
      <c r="U56" s="15">
        <v>3.7</v>
      </c>
    </row>
    <row r="57" spans="1:21" x14ac:dyDescent="0.25">
      <c r="A57" s="1">
        <v>45321</v>
      </c>
      <c r="B57" s="2">
        <v>0.19097222222222221</v>
      </c>
      <c r="C57" s="7">
        <v>1030</v>
      </c>
      <c r="D57" s="7">
        <v>1034</v>
      </c>
      <c r="E57" s="8">
        <v>8.8000000000000007</v>
      </c>
      <c r="F57" s="9">
        <v>52</v>
      </c>
      <c r="G57" s="8">
        <v>7.5</v>
      </c>
      <c r="H57" s="8">
        <v>-0.6</v>
      </c>
      <c r="I57" s="8">
        <v>26</v>
      </c>
      <c r="J57" s="8">
        <v>7.5</v>
      </c>
      <c r="K57" s="6">
        <f t="shared" si="0"/>
        <v>8.2799999999999994</v>
      </c>
      <c r="L57" s="6">
        <f t="shared" si="1"/>
        <v>9.36</v>
      </c>
      <c r="M57" s="10">
        <v>22</v>
      </c>
      <c r="N57" s="3" t="str">
        <f t="shared" si="2"/>
        <v>NNE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2.2999999999999998</v>
      </c>
      <c r="U57" s="15">
        <v>2.6</v>
      </c>
    </row>
    <row r="58" spans="1:21" x14ac:dyDescent="0.25">
      <c r="A58" s="1">
        <v>45321</v>
      </c>
      <c r="B58" s="2">
        <v>0.19444444444444445</v>
      </c>
      <c r="C58" s="7">
        <v>1030</v>
      </c>
      <c r="D58" s="7">
        <v>1034</v>
      </c>
      <c r="E58" s="8">
        <v>8.9</v>
      </c>
      <c r="F58" s="9">
        <v>52</v>
      </c>
      <c r="G58" s="8">
        <v>8.9</v>
      </c>
      <c r="H58" s="8">
        <v>-0.5</v>
      </c>
      <c r="I58" s="8">
        <v>26</v>
      </c>
      <c r="J58" s="8">
        <v>8.9</v>
      </c>
      <c r="K58" s="6">
        <f t="shared" si="0"/>
        <v>4.32</v>
      </c>
      <c r="L58" s="6">
        <f t="shared" si="1"/>
        <v>4.32</v>
      </c>
      <c r="M58" s="10">
        <v>66</v>
      </c>
      <c r="N58" s="3" t="str">
        <f t="shared" si="2"/>
        <v>ENE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1.2</v>
      </c>
      <c r="U58" s="15">
        <v>1.2</v>
      </c>
    </row>
    <row r="59" spans="1:21" x14ac:dyDescent="0.25">
      <c r="A59" s="1">
        <v>45321</v>
      </c>
      <c r="B59" s="2">
        <v>0.19791666666666666</v>
      </c>
      <c r="C59" s="7">
        <v>1030</v>
      </c>
      <c r="D59" s="7">
        <v>1034</v>
      </c>
      <c r="E59" s="8">
        <v>8.8000000000000007</v>
      </c>
      <c r="F59" s="9">
        <v>52</v>
      </c>
      <c r="G59" s="8">
        <v>8.3000000000000007</v>
      </c>
      <c r="H59" s="8">
        <v>-0.6</v>
      </c>
      <c r="I59" s="8">
        <v>26</v>
      </c>
      <c r="J59" s="8">
        <v>8.3000000000000007</v>
      </c>
      <c r="K59" s="6">
        <f t="shared" si="0"/>
        <v>5.4</v>
      </c>
      <c r="L59" s="6">
        <f t="shared" si="1"/>
        <v>5.4</v>
      </c>
      <c r="M59" s="10">
        <v>96</v>
      </c>
      <c r="N59" s="3" t="str">
        <f t="shared" si="2"/>
        <v>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1.5</v>
      </c>
      <c r="U59" s="15">
        <v>1.5</v>
      </c>
    </row>
    <row r="60" spans="1:21" x14ac:dyDescent="0.25">
      <c r="A60" s="1">
        <v>45321</v>
      </c>
      <c r="B60" s="2">
        <v>0.20138888888888887</v>
      </c>
      <c r="C60" s="7">
        <v>1030</v>
      </c>
      <c r="D60" s="7">
        <v>1034</v>
      </c>
      <c r="E60" s="8">
        <v>8.6999999999999993</v>
      </c>
      <c r="F60" s="9">
        <v>53</v>
      </c>
      <c r="G60" s="8">
        <v>7.9</v>
      </c>
      <c r="H60" s="8">
        <v>-0.4</v>
      </c>
      <c r="I60" s="8">
        <v>26</v>
      </c>
      <c r="J60" s="8">
        <v>7.9</v>
      </c>
      <c r="K60" s="6">
        <f t="shared" si="0"/>
        <v>6.12</v>
      </c>
      <c r="L60" s="6">
        <f t="shared" si="1"/>
        <v>6.48</v>
      </c>
      <c r="M60" s="10">
        <v>42</v>
      </c>
      <c r="N60" s="3" t="str">
        <f t="shared" si="2"/>
        <v>NE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1.7</v>
      </c>
      <c r="U60" s="15">
        <v>1.8</v>
      </c>
    </row>
    <row r="61" spans="1:21" x14ac:dyDescent="0.25">
      <c r="A61" s="1">
        <v>45321</v>
      </c>
      <c r="B61" s="2">
        <v>0.20486111111111113</v>
      </c>
      <c r="C61" s="7">
        <v>1030</v>
      </c>
      <c r="D61" s="7">
        <v>1034</v>
      </c>
      <c r="E61" s="8">
        <v>8.8000000000000007</v>
      </c>
      <c r="F61" s="9">
        <v>52</v>
      </c>
      <c r="G61" s="8">
        <v>8.3000000000000007</v>
      </c>
      <c r="H61" s="8">
        <v>-0.6</v>
      </c>
      <c r="I61" s="8">
        <v>26</v>
      </c>
      <c r="J61" s="8">
        <v>8.3000000000000007</v>
      </c>
      <c r="K61" s="6">
        <f t="shared" si="0"/>
        <v>5.76</v>
      </c>
      <c r="L61" s="6">
        <f t="shared" si="1"/>
        <v>5.76</v>
      </c>
      <c r="M61" s="10">
        <v>42</v>
      </c>
      <c r="N61" s="3" t="str">
        <f t="shared" si="2"/>
        <v>NE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1.6</v>
      </c>
      <c r="U61" s="15">
        <v>1.6</v>
      </c>
    </row>
    <row r="62" spans="1:21" x14ac:dyDescent="0.25">
      <c r="A62" s="1">
        <v>45321</v>
      </c>
      <c r="B62" s="2">
        <v>0.20833333333333334</v>
      </c>
      <c r="C62" s="7">
        <v>1030</v>
      </c>
      <c r="D62" s="7">
        <v>1034</v>
      </c>
      <c r="E62" s="8">
        <v>8.8000000000000007</v>
      </c>
      <c r="F62" s="9">
        <v>52</v>
      </c>
      <c r="G62" s="8">
        <v>8</v>
      </c>
      <c r="H62" s="8">
        <v>-0.6</v>
      </c>
      <c r="I62" s="8">
        <v>26</v>
      </c>
      <c r="J62" s="8">
        <v>8</v>
      </c>
      <c r="K62" s="6">
        <f t="shared" si="0"/>
        <v>6.48</v>
      </c>
      <c r="L62" s="6">
        <f t="shared" si="1"/>
        <v>7.2</v>
      </c>
      <c r="M62" s="10">
        <v>309</v>
      </c>
      <c r="N62" s="3" t="str">
        <f t="shared" si="2"/>
        <v>WNW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1.8</v>
      </c>
      <c r="U62" s="15">
        <v>2</v>
      </c>
    </row>
    <row r="63" spans="1:21" x14ac:dyDescent="0.25">
      <c r="A63" s="1">
        <v>45321</v>
      </c>
      <c r="B63" s="2">
        <v>0.21180555555555555</v>
      </c>
      <c r="C63" s="7">
        <v>1030</v>
      </c>
      <c r="D63" s="7">
        <v>1034</v>
      </c>
      <c r="E63" s="8">
        <v>8.9</v>
      </c>
      <c r="F63" s="9">
        <v>51</v>
      </c>
      <c r="G63" s="8">
        <v>6.9</v>
      </c>
      <c r="H63" s="8">
        <v>-0.7</v>
      </c>
      <c r="I63" s="8">
        <v>26</v>
      </c>
      <c r="J63" s="8">
        <v>6.9</v>
      </c>
      <c r="K63" s="6">
        <f t="shared" si="0"/>
        <v>12.6</v>
      </c>
      <c r="L63" s="6">
        <f t="shared" si="1"/>
        <v>13.32</v>
      </c>
      <c r="M63" s="10">
        <v>80</v>
      </c>
      <c r="N63" s="3" t="str">
        <f t="shared" si="2"/>
        <v>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3.5</v>
      </c>
      <c r="U63" s="15">
        <v>3.7</v>
      </c>
    </row>
    <row r="64" spans="1:21" x14ac:dyDescent="0.25">
      <c r="A64" s="1">
        <v>45321</v>
      </c>
      <c r="B64" s="2">
        <v>0.21527777777777779</v>
      </c>
      <c r="C64" s="7">
        <v>1030</v>
      </c>
      <c r="D64" s="7">
        <v>1034</v>
      </c>
      <c r="E64" s="8">
        <v>8.9</v>
      </c>
      <c r="F64" s="9">
        <v>51</v>
      </c>
      <c r="G64" s="8">
        <v>8.1</v>
      </c>
      <c r="H64" s="8">
        <v>-0.7</v>
      </c>
      <c r="I64" s="8">
        <v>26</v>
      </c>
      <c r="J64" s="8">
        <v>8.1</v>
      </c>
      <c r="K64" s="6">
        <f t="shared" si="0"/>
        <v>6.48</v>
      </c>
      <c r="L64" s="6">
        <f t="shared" si="1"/>
        <v>7.2</v>
      </c>
      <c r="M64" s="10">
        <v>80</v>
      </c>
      <c r="N64" s="3" t="str">
        <f t="shared" si="2"/>
        <v>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1.8</v>
      </c>
      <c r="U64" s="15">
        <v>2</v>
      </c>
    </row>
    <row r="65" spans="1:21" x14ac:dyDescent="0.25">
      <c r="A65" s="1">
        <v>45321</v>
      </c>
      <c r="B65" s="2">
        <v>0.21875</v>
      </c>
      <c r="C65" s="7">
        <v>1030</v>
      </c>
      <c r="D65" s="7">
        <v>1034</v>
      </c>
      <c r="E65" s="8">
        <v>8.6999999999999993</v>
      </c>
      <c r="F65" s="9">
        <v>52</v>
      </c>
      <c r="G65" s="8">
        <v>7.6</v>
      </c>
      <c r="H65" s="8">
        <v>-0.7</v>
      </c>
      <c r="I65" s="8">
        <v>26</v>
      </c>
      <c r="J65" s="8">
        <v>7.6</v>
      </c>
      <c r="K65" s="6">
        <f t="shared" si="0"/>
        <v>7.5600000000000005</v>
      </c>
      <c r="L65" s="6">
        <f t="shared" si="1"/>
        <v>7.5600000000000005</v>
      </c>
      <c r="M65" s="10">
        <v>36</v>
      </c>
      <c r="N65" s="3" t="str">
        <f t="shared" si="2"/>
        <v>NNE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2.1</v>
      </c>
      <c r="U65" s="15">
        <v>2.1</v>
      </c>
    </row>
    <row r="66" spans="1:21" x14ac:dyDescent="0.25">
      <c r="A66" s="1">
        <v>45321</v>
      </c>
      <c r="B66" s="2">
        <v>0.22222222222222221</v>
      </c>
      <c r="C66" s="7">
        <v>1030</v>
      </c>
      <c r="D66" s="7">
        <v>1034</v>
      </c>
      <c r="E66" s="8">
        <v>8.6999999999999993</v>
      </c>
      <c r="F66" s="9">
        <v>52</v>
      </c>
      <c r="G66" s="8">
        <v>8.6999999999999993</v>
      </c>
      <c r="H66" s="8">
        <v>-0.7</v>
      </c>
      <c r="I66" s="8">
        <v>26</v>
      </c>
      <c r="J66" s="8">
        <v>8.6999999999999993</v>
      </c>
      <c r="K66" s="6">
        <f t="shared" si="0"/>
        <v>4.68</v>
      </c>
      <c r="L66" s="6">
        <f t="shared" si="1"/>
        <v>4.68</v>
      </c>
      <c r="M66" s="10">
        <v>54</v>
      </c>
      <c r="N66" s="3" t="str">
        <f t="shared" si="2"/>
        <v>NE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1.3</v>
      </c>
      <c r="U66" s="15">
        <v>1.3</v>
      </c>
    </row>
    <row r="67" spans="1:21" x14ac:dyDescent="0.25">
      <c r="A67" s="1">
        <v>45321</v>
      </c>
      <c r="B67" s="2">
        <v>0.22569444444444445</v>
      </c>
      <c r="C67" s="7">
        <v>1030</v>
      </c>
      <c r="D67" s="7">
        <v>1034</v>
      </c>
      <c r="E67" s="8">
        <v>8.6</v>
      </c>
      <c r="F67" s="9">
        <v>53</v>
      </c>
      <c r="G67" s="8">
        <v>7.8</v>
      </c>
      <c r="H67" s="8">
        <v>-0.5</v>
      </c>
      <c r="I67" s="8">
        <v>26</v>
      </c>
      <c r="J67" s="8">
        <v>7.8</v>
      </c>
      <c r="K67" s="6">
        <f t="shared" ref="K67:K130" si="3">CONVERT(T67,"m/s","km/h")</f>
        <v>6.12</v>
      </c>
      <c r="L67" s="6">
        <f t="shared" ref="L67:L130" si="4">CONVERT(U67,"m/s","km/h")</f>
        <v>6.48</v>
      </c>
      <c r="M67" s="10">
        <v>68</v>
      </c>
      <c r="N67" s="3" t="str">
        <f t="shared" ref="N67:N130" si="5">LOOKUP(M67,$V$4:$V$40,$W$4:$W$40)</f>
        <v>ENE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1.7</v>
      </c>
      <c r="U67" s="15">
        <v>1.8</v>
      </c>
    </row>
    <row r="68" spans="1:21" x14ac:dyDescent="0.25">
      <c r="A68" s="1">
        <v>45321</v>
      </c>
      <c r="B68" s="2">
        <v>0.22916666666666666</v>
      </c>
      <c r="C68" s="7">
        <v>1030</v>
      </c>
      <c r="D68" s="7">
        <v>1034</v>
      </c>
      <c r="E68" s="8">
        <v>8.6</v>
      </c>
      <c r="F68" s="9">
        <v>52</v>
      </c>
      <c r="G68" s="8">
        <v>8.1</v>
      </c>
      <c r="H68" s="8">
        <v>-0.7</v>
      </c>
      <c r="I68" s="8">
        <v>26</v>
      </c>
      <c r="J68" s="8">
        <v>8.1</v>
      </c>
      <c r="K68" s="6">
        <f t="shared" si="3"/>
        <v>5.4</v>
      </c>
      <c r="L68" s="6">
        <f t="shared" si="4"/>
        <v>5.4</v>
      </c>
      <c r="M68" s="10">
        <v>60</v>
      </c>
      <c r="N68" s="3" t="str">
        <f t="shared" si="5"/>
        <v>ENE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1.5</v>
      </c>
      <c r="U68" s="15">
        <v>1.5</v>
      </c>
    </row>
    <row r="69" spans="1:21" x14ac:dyDescent="0.25">
      <c r="A69" s="1">
        <v>45321</v>
      </c>
      <c r="B69" s="2">
        <v>0.23263888888888887</v>
      </c>
      <c r="C69" s="7">
        <v>1030</v>
      </c>
      <c r="D69" s="7">
        <v>1034</v>
      </c>
      <c r="E69" s="8">
        <v>8.5</v>
      </c>
      <c r="F69" s="9">
        <v>50</v>
      </c>
      <c r="G69" s="8">
        <v>8.5</v>
      </c>
      <c r="H69" s="8">
        <v>-1.4</v>
      </c>
      <c r="I69" s="8">
        <v>26</v>
      </c>
      <c r="J69" s="8">
        <v>8.5</v>
      </c>
      <c r="K69" s="6">
        <f t="shared" si="3"/>
        <v>2.52</v>
      </c>
      <c r="L69" s="6">
        <f t="shared" si="4"/>
        <v>2.52</v>
      </c>
      <c r="M69" s="10">
        <v>18</v>
      </c>
      <c r="N69" s="3" t="str">
        <f t="shared" si="5"/>
        <v>N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0.7</v>
      </c>
      <c r="U69" s="15">
        <v>0.7</v>
      </c>
    </row>
    <row r="70" spans="1:21" x14ac:dyDescent="0.25">
      <c r="A70" s="1">
        <v>45321</v>
      </c>
      <c r="B70" s="2">
        <v>0.23611111111111113</v>
      </c>
      <c r="C70" s="7">
        <v>1030</v>
      </c>
      <c r="D70" s="7">
        <v>1034</v>
      </c>
      <c r="E70" s="8">
        <v>8.6</v>
      </c>
      <c r="F70" s="9">
        <v>49</v>
      </c>
      <c r="G70" s="8">
        <v>7.8</v>
      </c>
      <c r="H70" s="8">
        <v>-1.6</v>
      </c>
      <c r="I70" s="8">
        <v>26</v>
      </c>
      <c r="J70" s="8">
        <v>7.8</v>
      </c>
      <c r="K70" s="6">
        <f t="shared" si="3"/>
        <v>6.12</v>
      </c>
      <c r="L70" s="6">
        <f t="shared" si="4"/>
        <v>6.48</v>
      </c>
      <c r="M70" s="10">
        <v>29</v>
      </c>
      <c r="N70" s="3" t="str">
        <f t="shared" si="5"/>
        <v>NNE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1.7</v>
      </c>
      <c r="U70" s="15">
        <v>1.8</v>
      </c>
    </row>
    <row r="71" spans="1:21" x14ac:dyDescent="0.25">
      <c r="A71" s="1">
        <v>45321</v>
      </c>
      <c r="B71" s="2">
        <v>0.23958333333333334</v>
      </c>
      <c r="C71" s="7">
        <v>1030</v>
      </c>
      <c r="D71" s="7">
        <v>1034</v>
      </c>
      <c r="E71" s="8">
        <v>8.6999999999999993</v>
      </c>
      <c r="F71" s="9">
        <v>51</v>
      </c>
      <c r="G71" s="8">
        <v>8.1999999999999993</v>
      </c>
      <c r="H71" s="8">
        <v>-0.9</v>
      </c>
      <c r="I71" s="8">
        <v>26</v>
      </c>
      <c r="J71" s="8">
        <v>8.1999999999999993</v>
      </c>
      <c r="K71" s="6">
        <f t="shared" si="3"/>
        <v>5.4</v>
      </c>
      <c r="L71" s="6">
        <f t="shared" si="4"/>
        <v>5.4</v>
      </c>
      <c r="M71" s="10">
        <v>36</v>
      </c>
      <c r="N71" s="3" t="str">
        <f t="shared" si="5"/>
        <v>NNE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1.5</v>
      </c>
      <c r="U71" s="15">
        <v>1.5</v>
      </c>
    </row>
    <row r="72" spans="1:21" x14ac:dyDescent="0.25">
      <c r="A72" s="1">
        <v>45321</v>
      </c>
      <c r="B72" s="2">
        <v>0.24305555555555555</v>
      </c>
      <c r="C72" s="7">
        <v>1030</v>
      </c>
      <c r="D72" s="7">
        <v>1034</v>
      </c>
      <c r="E72" s="8">
        <v>8.6</v>
      </c>
      <c r="F72" s="9">
        <v>52</v>
      </c>
      <c r="G72" s="8">
        <v>7.8</v>
      </c>
      <c r="H72" s="8">
        <v>-0.7</v>
      </c>
      <c r="I72" s="8">
        <v>26</v>
      </c>
      <c r="J72" s="8">
        <v>7.8</v>
      </c>
      <c r="K72" s="6">
        <f t="shared" si="3"/>
        <v>6.48</v>
      </c>
      <c r="L72" s="6">
        <f t="shared" si="4"/>
        <v>7.2</v>
      </c>
      <c r="M72" s="10">
        <v>54</v>
      </c>
      <c r="N72" s="3" t="str">
        <f t="shared" si="5"/>
        <v>NE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1.8</v>
      </c>
      <c r="U72" s="15">
        <v>2</v>
      </c>
    </row>
    <row r="73" spans="1:21" x14ac:dyDescent="0.25">
      <c r="A73" s="1">
        <v>45321</v>
      </c>
      <c r="B73" s="2">
        <v>0.24652777777777779</v>
      </c>
      <c r="C73" s="7">
        <v>1030</v>
      </c>
      <c r="D73" s="7">
        <v>1034</v>
      </c>
      <c r="E73" s="8">
        <v>8.6</v>
      </c>
      <c r="F73" s="9">
        <v>51</v>
      </c>
      <c r="G73" s="8">
        <v>6.5</v>
      </c>
      <c r="H73" s="8">
        <v>-1</v>
      </c>
      <c r="I73" s="8">
        <v>26</v>
      </c>
      <c r="J73" s="8">
        <v>6.5</v>
      </c>
      <c r="K73" s="6">
        <f t="shared" si="3"/>
        <v>12.6</v>
      </c>
      <c r="L73" s="6">
        <f t="shared" si="4"/>
        <v>13.32</v>
      </c>
      <c r="M73" s="10">
        <v>265</v>
      </c>
      <c r="N73" s="3" t="str">
        <f t="shared" si="5"/>
        <v>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3.5</v>
      </c>
      <c r="U73" s="15">
        <v>3.7</v>
      </c>
    </row>
    <row r="74" spans="1:21" x14ac:dyDescent="0.25">
      <c r="A74" s="1">
        <v>45321</v>
      </c>
      <c r="B74" s="2">
        <v>0.25</v>
      </c>
      <c r="C74" s="7">
        <v>1030</v>
      </c>
      <c r="D74" s="7">
        <v>1034</v>
      </c>
      <c r="E74" s="8">
        <v>8.6999999999999993</v>
      </c>
      <c r="F74" s="9">
        <v>51</v>
      </c>
      <c r="G74" s="8">
        <v>7.6</v>
      </c>
      <c r="H74" s="8">
        <v>-0.9</v>
      </c>
      <c r="I74" s="8">
        <v>26</v>
      </c>
      <c r="J74" s="8">
        <v>7.6</v>
      </c>
      <c r="K74" s="6">
        <f t="shared" si="3"/>
        <v>7.5600000000000005</v>
      </c>
      <c r="L74" s="6">
        <f t="shared" si="4"/>
        <v>7.9200000000000008</v>
      </c>
      <c r="M74" s="10">
        <v>114</v>
      </c>
      <c r="N74" s="3" t="str">
        <f t="shared" si="5"/>
        <v>ESE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2.1</v>
      </c>
      <c r="U74" s="15">
        <v>2.2000000000000002</v>
      </c>
    </row>
    <row r="75" spans="1:21" x14ac:dyDescent="0.25">
      <c r="A75" s="1">
        <v>45321</v>
      </c>
      <c r="B75" s="2">
        <v>0.25347222222222221</v>
      </c>
      <c r="C75" s="7">
        <v>1030</v>
      </c>
      <c r="D75" s="7">
        <v>1034</v>
      </c>
      <c r="E75" s="8">
        <v>8.6</v>
      </c>
      <c r="F75" s="9">
        <v>51</v>
      </c>
      <c r="G75" s="8">
        <v>6.8</v>
      </c>
      <c r="H75" s="8">
        <v>-1</v>
      </c>
      <c r="I75" s="8">
        <v>26</v>
      </c>
      <c r="J75" s="8">
        <v>6.8</v>
      </c>
      <c r="K75" s="6">
        <f t="shared" si="3"/>
        <v>10.08</v>
      </c>
      <c r="L75" s="6">
        <f t="shared" si="4"/>
        <v>11.16</v>
      </c>
      <c r="M75" s="10">
        <v>330</v>
      </c>
      <c r="N75" s="3" t="str">
        <f t="shared" si="5"/>
        <v>NNW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2.8</v>
      </c>
      <c r="U75" s="15">
        <v>3.1</v>
      </c>
    </row>
    <row r="76" spans="1:21" x14ac:dyDescent="0.25">
      <c r="A76" s="1">
        <v>45321</v>
      </c>
      <c r="B76" s="2">
        <v>0.25694444444444448</v>
      </c>
      <c r="C76" s="7">
        <v>1030</v>
      </c>
      <c r="D76" s="7">
        <v>1034</v>
      </c>
      <c r="E76" s="8">
        <v>8.5</v>
      </c>
      <c r="F76" s="9">
        <v>52</v>
      </c>
      <c r="G76" s="8">
        <v>6.9</v>
      </c>
      <c r="H76" s="8">
        <v>-0.8</v>
      </c>
      <c r="I76" s="8">
        <v>26</v>
      </c>
      <c r="J76" s="8">
        <v>6.9</v>
      </c>
      <c r="K76" s="6">
        <f t="shared" si="3"/>
        <v>9</v>
      </c>
      <c r="L76" s="6">
        <f t="shared" si="4"/>
        <v>9</v>
      </c>
      <c r="M76" s="10">
        <v>42</v>
      </c>
      <c r="N76" s="3" t="str">
        <f t="shared" si="5"/>
        <v>NE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2.5</v>
      </c>
      <c r="U76" s="15">
        <v>2.5</v>
      </c>
    </row>
    <row r="77" spans="1:21" x14ac:dyDescent="0.25">
      <c r="A77" s="1">
        <v>45321</v>
      </c>
      <c r="B77" s="2">
        <v>0.26041666666666669</v>
      </c>
      <c r="C77" s="7">
        <v>1030</v>
      </c>
      <c r="D77" s="7">
        <v>1034</v>
      </c>
      <c r="E77" s="8">
        <v>8.5</v>
      </c>
      <c r="F77" s="9">
        <v>52</v>
      </c>
      <c r="G77" s="8">
        <v>8.5</v>
      </c>
      <c r="H77" s="8">
        <v>-0.8</v>
      </c>
      <c r="I77" s="8">
        <v>26</v>
      </c>
      <c r="J77" s="8">
        <v>8.5</v>
      </c>
      <c r="K77" s="6">
        <f t="shared" si="3"/>
        <v>3.9600000000000004</v>
      </c>
      <c r="L77" s="6">
        <f t="shared" si="4"/>
        <v>3.9600000000000004</v>
      </c>
      <c r="M77" s="10">
        <v>87</v>
      </c>
      <c r="N77" s="3" t="str">
        <f t="shared" si="5"/>
        <v>E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1.1000000000000001</v>
      </c>
      <c r="U77" s="15">
        <v>1.1000000000000001</v>
      </c>
    </row>
    <row r="78" spans="1:21" x14ac:dyDescent="0.25">
      <c r="A78" s="1">
        <v>45321</v>
      </c>
      <c r="B78" s="2">
        <v>0.2638888888888889</v>
      </c>
      <c r="C78" s="7">
        <v>1031</v>
      </c>
      <c r="D78" s="7">
        <v>1035</v>
      </c>
      <c r="E78" s="8">
        <v>8.3000000000000007</v>
      </c>
      <c r="F78" s="9">
        <v>52</v>
      </c>
      <c r="G78" s="8">
        <v>7.4</v>
      </c>
      <c r="H78" s="8">
        <v>-1</v>
      </c>
      <c r="I78" s="8">
        <v>26</v>
      </c>
      <c r="J78" s="8">
        <v>7.4</v>
      </c>
      <c r="K78" s="6">
        <f t="shared" si="3"/>
        <v>6.48</v>
      </c>
      <c r="L78" s="6">
        <f t="shared" si="4"/>
        <v>7.2</v>
      </c>
      <c r="M78" s="10">
        <v>112</v>
      </c>
      <c r="N78" s="3" t="str">
        <f t="shared" si="5"/>
        <v>ESE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1.8</v>
      </c>
      <c r="U78" s="15">
        <v>2</v>
      </c>
    </row>
    <row r="79" spans="1:21" x14ac:dyDescent="0.25">
      <c r="A79" s="1">
        <v>45321</v>
      </c>
      <c r="B79" s="2">
        <v>0.2673611111111111</v>
      </c>
      <c r="C79" s="7">
        <v>1031</v>
      </c>
      <c r="D79" s="7">
        <v>1035</v>
      </c>
      <c r="E79" s="8">
        <v>8.3000000000000007</v>
      </c>
      <c r="F79" s="9">
        <v>52</v>
      </c>
      <c r="G79" s="8">
        <v>8.3000000000000007</v>
      </c>
      <c r="H79" s="8">
        <v>-1</v>
      </c>
      <c r="I79" s="8">
        <v>26</v>
      </c>
      <c r="J79" s="8">
        <v>8.3000000000000007</v>
      </c>
      <c r="K79" s="6">
        <f t="shared" si="3"/>
        <v>3.6</v>
      </c>
      <c r="L79" s="6">
        <f t="shared" si="4"/>
        <v>3.6</v>
      </c>
      <c r="M79" s="10">
        <v>107</v>
      </c>
      <c r="N79" s="3" t="str">
        <f t="shared" si="5"/>
        <v>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1</v>
      </c>
      <c r="U79" s="15">
        <v>1</v>
      </c>
    </row>
    <row r="80" spans="1:21" x14ac:dyDescent="0.25">
      <c r="A80" s="1">
        <v>45321</v>
      </c>
      <c r="B80" s="2">
        <v>0.27083333333333331</v>
      </c>
      <c r="C80" s="7">
        <v>1031</v>
      </c>
      <c r="D80" s="7">
        <v>1035</v>
      </c>
      <c r="E80" s="8">
        <v>8.3000000000000007</v>
      </c>
      <c r="F80" s="9">
        <v>51</v>
      </c>
      <c r="G80" s="8">
        <v>7.2</v>
      </c>
      <c r="H80" s="8">
        <v>-1.3</v>
      </c>
      <c r="I80" s="8">
        <v>26</v>
      </c>
      <c r="J80" s="8">
        <v>7.2</v>
      </c>
      <c r="K80" s="6">
        <f t="shared" si="3"/>
        <v>7.2</v>
      </c>
      <c r="L80" s="6">
        <f t="shared" si="4"/>
        <v>7.2</v>
      </c>
      <c r="M80" s="10">
        <v>120</v>
      </c>
      <c r="N80" s="3" t="str">
        <f t="shared" si="5"/>
        <v>ESE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2</v>
      </c>
      <c r="U80" s="15">
        <v>2</v>
      </c>
    </row>
    <row r="81" spans="1:21" x14ac:dyDescent="0.25">
      <c r="A81" s="1">
        <v>45321</v>
      </c>
      <c r="B81" s="2">
        <v>0.27430555555555552</v>
      </c>
      <c r="C81" s="7">
        <v>1031</v>
      </c>
      <c r="D81" s="7">
        <v>1035</v>
      </c>
      <c r="E81" s="8">
        <v>8.1999999999999993</v>
      </c>
      <c r="F81" s="9">
        <v>51</v>
      </c>
      <c r="G81" s="8">
        <v>8.1999999999999993</v>
      </c>
      <c r="H81" s="8">
        <v>-1.4</v>
      </c>
      <c r="I81" s="8">
        <v>26</v>
      </c>
      <c r="J81" s="8">
        <v>8.1999999999999993</v>
      </c>
      <c r="K81" s="6">
        <f t="shared" si="3"/>
        <v>4.68</v>
      </c>
      <c r="L81" s="6">
        <f t="shared" si="4"/>
        <v>4.68</v>
      </c>
      <c r="M81" s="10">
        <v>84</v>
      </c>
      <c r="N81" s="3" t="str">
        <f t="shared" si="5"/>
        <v>E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1.3</v>
      </c>
      <c r="U81" s="15">
        <v>1.3</v>
      </c>
    </row>
    <row r="82" spans="1:21" x14ac:dyDescent="0.25">
      <c r="A82" s="1">
        <v>45321</v>
      </c>
      <c r="B82" s="2">
        <v>0.27777777777777779</v>
      </c>
      <c r="C82" s="7">
        <v>1031</v>
      </c>
      <c r="D82" s="7">
        <v>1035</v>
      </c>
      <c r="E82" s="8">
        <v>8.1999999999999993</v>
      </c>
      <c r="F82" s="9">
        <v>51</v>
      </c>
      <c r="G82" s="8">
        <v>8.1999999999999993</v>
      </c>
      <c r="H82" s="8">
        <v>-1.4</v>
      </c>
      <c r="I82" s="8">
        <v>26</v>
      </c>
      <c r="J82" s="8">
        <v>8.1999999999999993</v>
      </c>
      <c r="K82" s="6">
        <f t="shared" si="3"/>
        <v>0</v>
      </c>
      <c r="L82" s="6">
        <f t="shared" si="4"/>
        <v>0</v>
      </c>
      <c r="M82" s="10">
        <v>72</v>
      </c>
      <c r="N82" s="3" t="str">
        <f t="shared" si="5"/>
        <v>ENE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0</v>
      </c>
      <c r="U82" s="15">
        <v>0</v>
      </c>
    </row>
    <row r="83" spans="1:21" x14ac:dyDescent="0.25">
      <c r="A83" s="1">
        <v>45321</v>
      </c>
      <c r="B83" s="2">
        <v>0.28125</v>
      </c>
      <c r="C83" s="7">
        <v>1031</v>
      </c>
      <c r="D83" s="7">
        <v>1035</v>
      </c>
      <c r="E83" s="8">
        <v>8.1999999999999993</v>
      </c>
      <c r="F83" s="9">
        <v>51</v>
      </c>
      <c r="G83" s="8">
        <v>8.1999999999999993</v>
      </c>
      <c r="H83" s="8">
        <v>-1.4</v>
      </c>
      <c r="I83" s="8">
        <v>26</v>
      </c>
      <c r="J83" s="8">
        <v>8.1999999999999993</v>
      </c>
      <c r="K83" s="6">
        <f t="shared" si="3"/>
        <v>4.32</v>
      </c>
      <c r="L83" s="6">
        <f t="shared" si="4"/>
        <v>4.32</v>
      </c>
      <c r="M83" s="10">
        <v>108</v>
      </c>
      <c r="N83" s="3" t="str">
        <f t="shared" si="5"/>
        <v>E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1.2</v>
      </c>
      <c r="U83" s="15">
        <v>1.2</v>
      </c>
    </row>
    <row r="84" spans="1:21" x14ac:dyDescent="0.25">
      <c r="A84" s="1">
        <v>45321</v>
      </c>
      <c r="B84" s="2">
        <v>0.28472222222222221</v>
      </c>
      <c r="C84" s="7">
        <v>1031</v>
      </c>
      <c r="D84" s="7">
        <v>1035</v>
      </c>
      <c r="E84" s="8">
        <v>8.1999999999999993</v>
      </c>
      <c r="F84" s="9">
        <v>50</v>
      </c>
      <c r="G84" s="8">
        <v>8.1999999999999993</v>
      </c>
      <c r="H84" s="8">
        <v>-1.7</v>
      </c>
      <c r="I84" s="8">
        <v>26</v>
      </c>
      <c r="J84" s="8">
        <v>8.1999999999999993</v>
      </c>
      <c r="K84" s="6">
        <f t="shared" si="3"/>
        <v>2.88</v>
      </c>
      <c r="L84" s="6">
        <f t="shared" si="4"/>
        <v>2.88</v>
      </c>
      <c r="M84" s="10">
        <v>102</v>
      </c>
      <c r="N84" s="3" t="str">
        <f t="shared" si="5"/>
        <v>E</v>
      </c>
      <c r="O84" s="11">
        <v>0</v>
      </c>
      <c r="P84" s="12">
        <v>0</v>
      </c>
      <c r="Q84" s="3">
        <v>0</v>
      </c>
      <c r="R84" s="13">
        <v>0.13800000000000001</v>
      </c>
      <c r="S84" s="14">
        <v>1.0902000000000002E-3</v>
      </c>
      <c r="T84" s="15">
        <v>0.8</v>
      </c>
      <c r="U84" s="15">
        <v>0.8</v>
      </c>
    </row>
    <row r="85" spans="1:21" x14ac:dyDescent="0.25">
      <c r="A85" s="1">
        <v>45321</v>
      </c>
      <c r="B85" s="2">
        <v>0.28819444444444448</v>
      </c>
      <c r="C85" s="7">
        <v>1030</v>
      </c>
      <c r="D85" s="7">
        <v>1034</v>
      </c>
      <c r="E85" s="8">
        <v>8.3000000000000007</v>
      </c>
      <c r="F85" s="9">
        <v>50</v>
      </c>
      <c r="G85" s="8">
        <v>6.5</v>
      </c>
      <c r="H85" s="8">
        <v>-1.6</v>
      </c>
      <c r="I85" s="8">
        <v>26</v>
      </c>
      <c r="J85" s="8">
        <v>6.5</v>
      </c>
      <c r="K85" s="6">
        <f t="shared" si="3"/>
        <v>10.8</v>
      </c>
      <c r="L85" s="6">
        <f t="shared" si="4"/>
        <v>11.52</v>
      </c>
      <c r="M85" s="10">
        <v>36</v>
      </c>
      <c r="N85" s="3" t="str">
        <f t="shared" si="5"/>
        <v>NNE</v>
      </c>
      <c r="O85" s="11">
        <v>0</v>
      </c>
      <c r="P85" s="12">
        <v>0</v>
      </c>
      <c r="Q85" s="3">
        <v>0</v>
      </c>
      <c r="R85" s="13">
        <v>0.23799999999999999</v>
      </c>
      <c r="S85" s="14">
        <v>1.8802000000000001E-3</v>
      </c>
      <c r="T85" s="15">
        <v>3</v>
      </c>
      <c r="U85" s="15">
        <v>3.2</v>
      </c>
    </row>
    <row r="86" spans="1:21" x14ac:dyDescent="0.25">
      <c r="A86" s="1">
        <v>45321</v>
      </c>
      <c r="B86" s="2">
        <v>0.29166666666666669</v>
      </c>
      <c r="C86" s="7">
        <v>1031</v>
      </c>
      <c r="D86" s="7">
        <v>1035</v>
      </c>
      <c r="E86" s="8">
        <v>8.4</v>
      </c>
      <c r="F86" s="9">
        <v>49</v>
      </c>
      <c r="G86" s="8">
        <v>7.9</v>
      </c>
      <c r="H86" s="8">
        <v>-1.7</v>
      </c>
      <c r="I86" s="8">
        <v>26</v>
      </c>
      <c r="J86" s="8">
        <v>7.9</v>
      </c>
      <c r="K86" s="6">
        <f t="shared" si="3"/>
        <v>5.76</v>
      </c>
      <c r="L86" s="6">
        <f t="shared" si="4"/>
        <v>5.76</v>
      </c>
      <c r="M86" s="10">
        <v>54</v>
      </c>
      <c r="N86" s="3" t="str">
        <f t="shared" si="5"/>
        <v>NE</v>
      </c>
      <c r="O86" s="11">
        <v>0</v>
      </c>
      <c r="P86" s="12">
        <v>0</v>
      </c>
      <c r="Q86" s="3">
        <v>0</v>
      </c>
      <c r="R86" s="13">
        <v>0.38800000000000001</v>
      </c>
      <c r="S86" s="14">
        <v>3.0652000000000006E-3</v>
      </c>
      <c r="T86" s="15">
        <v>1.6</v>
      </c>
      <c r="U86" s="15">
        <v>1.6</v>
      </c>
    </row>
    <row r="87" spans="1:21" x14ac:dyDescent="0.25">
      <c r="A87" s="1">
        <v>45321</v>
      </c>
      <c r="B87" s="2">
        <v>0.2951388888888889</v>
      </c>
      <c r="C87" s="7">
        <v>1031</v>
      </c>
      <c r="D87" s="7">
        <v>1035</v>
      </c>
      <c r="E87" s="8">
        <v>8.5</v>
      </c>
      <c r="F87" s="9">
        <v>49</v>
      </c>
      <c r="G87" s="8">
        <v>6.7</v>
      </c>
      <c r="H87" s="8">
        <v>-1.7</v>
      </c>
      <c r="I87" s="8">
        <v>26</v>
      </c>
      <c r="J87" s="8">
        <v>6.7</v>
      </c>
      <c r="K87" s="6">
        <f t="shared" si="3"/>
        <v>10.08</v>
      </c>
      <c r="L87" s="6">
        <f t="shared" si="4"/>
        <v>10.8</v>
      </c>
      <c r="M87" s="10">
        <v>78</v>
      </c>
      <c r="N87" s="3" t="str">
        <f t="shared" si="5"/>
        <v>ENE</v>
      </c>
      <c r="O87" s="11">
        <v>0</v>
      </c>
      <c r="P87" s="12">
        <v>0</v>
      </c>
      <c r="Q87" s="3">
        <v>0</v>
      </c>
      <c r="R87" s="13">
        <v>0.59099999999999997</v>
      </c>
      <c r="S87" s="14">
        <v>4.6689000000000001E-3</v>
      </c>
      <c r="T87" s="15">
        <v>2.8</v>
      </c>
      <c r="U87" s="15">
        <v>3</v>
      </c>
    </row>
    <row r="88" spans="1:21" x14ac:dyDescent="0.25">
      <c r="A88" s="1">
        <v>45321</v>
      </c>
      <c r="B88" s="2">
        <v>0.2986111111111111</v>
      </c>
      <c r="C88" s="7">
        <v>1031</v>
      </c>
      <c r="D88" s="7">
        <v>1035</v>
      </c>
      <c r="E88" s="8">
        <v>8.6</v>
      </c>
      <c r="F88" s="9">
        <v>49</v>
      </c>
      <c r="G88" s="8">
        <v>8.6</v>
      </c>
      <c r="H88" s="8">
        <v>-1.6</v>
      </c>
      <c r="I88" s="8">
        <v>26</v>
      </c>
      <c r="J88" s="8">
        <v>8.6</v>
      </c>
      <c r="K88" s="6">
        <f t="shared" si="3"/>
        <v>4.68</v>
      </c>
      <c r="L88" s="6">
        <f t="shared" si="4"/>
        <v>4.68</v>
      </c>
      <c r="M88" s="10">
        <v>42</v>
      </c>
      <c r="N88" s="3" t="str">
        <f t="shared" si="5"/>
        <v>NE</v>
      </c>
      <c r="O88" s="11">
        <v>0</v>
      </c>
      <c r="P88" s="12">
        <v>0</v>
      </c>
      <c r="Q88" s="3">
        <v>0</v>
      </c>
      <c r="R88" s="13">
        <v>0.85199999999999998</v>
      </c>
      <c r="S88" s="14">
        <v>6.7308000000000003E-3</v>
      </c>
      <c r="T88" s="15">
        <v>1.3</v>
      </c>
      <c r="U88" s="15">
        <v>1.3</v>
      </c>
    </row>
    <row r="89" spans="1:21" x14ac:dyDescent="0.25">
      <c r="A89" s="1">
        <v>45321</v>
      </c>
      <c r="B89" s="2">
        <v>0.30208333333333331</v>
      </c>
      <c r="C89" s="7">
        <v>1031</v>
      </c>
      <c r="D89" s="7">
        <v>1035</v>
      </c>
      <c r="E89" s="8">
        <v>8.5</v>
      </c>
      <c r="F89" s="9">
        <v>50</v>
      </c>
      <c r="G89" s="8">
        <v>8.5</v>
      </c>
      <c r="H89" s="8">
        <v>-1.4</v>
      </c>
      <c r="I89" s="8">
        <v>26</v>
      </c>
      <c r="J89" s="8">
        <v>8.5</v>
      </c>
      <c r="K89" s="6">
        <f t="shared" si="3"/>
        <v>2.52</v>
      </c>
      <c r="L89" s="6">
        <f t="shared" si="4"/>
        <v>2.52</v>
      </c>
      <c r="M89" s="10">
        <v>334</v>
      </c>
      <c r="N89" s="3" t="str">
        <f t="shared" si="5"/>
        <v>NNW</v>
      </c>
      <c r="O89" s="11">
        <v>0</v>
      </c>
      <c r="P89" s="12">
        <v>0</v>
      </c>
      <c r="Q89" s="3">
        <v>0</v>
      </c>
      <c r="R89" s="13">
        <v>1264</v>
      </c>
      <c r="S89" s="14">
        <v>9.9856000000000016</v>
      </c>
      <c r="T89" s="15">
        <v>0.7</v>
      </c>
      <c r="U89" s="15">
        <v>0.7</v>
      </c>
    </row>
    <row r="90" spans="1:21" x14ac:dyDescent="0.25">
      <c r="A90" s="1">
        <v>45321</v>
      </c>
      <c r="B90" s="2">
        <v>0.30555555555555552</v>
      </c>
      <c r="C90" s="7">
        <v>1031</v>
      </c>
      <c r="D90" s="7">
        <v>1035</v>
      </c>
      <c r="E90" s="8">
        <v>8.5</v>
      </c>
      <c r="F90" s="9">
        <v>50</v>
      </c>
      <c r="G90" s="8">
        <v>8.5</v>
      </c>
      <c r="H90" s="8">
        <v>-1.4</v>
      </c>
      <c r="I90" s="8">
        <v>26</v>
      </c>
      <c r="J90" s="8">
        <v>8.5</v>
      </c>
      <c r="K90" s="6">
        <f t="shared" si="3"/>
        <v>0</v>
      </c>
      <c r="L90" s="6">
        <f t="shared" si="4"/>
        <v>0</v>
      </c>
      <c r="M90" s="10">
        <v>78</v>
      </c>
      <c r="N90" s="3" t="str">
        <f t="shared" si="5"/>
        <v>ENE</v>
      </c>
      <c r="O90" s="11">
        <v>0</v>
      </c>
      <c r="P90" s="12">
        <v>0</v>
      </c>
      <c r="Q90" s="3">
        <v>0</v>
      </c>
      <c r="R90" s="13">
        <v>1800</v>
      </c>
      <c r="S90" s="14">
        <v>14.22</v>
      </c>
      <c r="T90" s="15">
        <v>0</v>
      </c>
      <c r="U90" s="15">
        <v>0</v>
      </c>
    </row>
    <row r="91" spans="1:21" x14ac:dyDescent="0.25">
      <c r="A91" s="1">
        <v>45321</v>
      </c>
      <c r="B91" s="2">
        <v>0.30902777777777779</v>
      </c>
      <c r="C91" s="7">
        <v>1031</v>
      </c>
      <c r="D91" s="7">
        <v>1035</v>
      </c>
      <c r="E91" s="8">
        <v>8.6</v>
      </c>
      <c r="F91" s="9">
        <v>50</v>
      </c>
      <c r="G91" s="8">
        <v>8.6</v>
      </c>
      <c r="H91" s="8">
        <v>-1.3</v>
      </c>
      <c r="I91" s="8">
        <v>26</v>
      </c>
      <c r="J91" s="8">
        <v>8.6</v>
      </c>
      <c r="K91" s="6">
        <f t="shared" si="3"/>
        <v>4.68</v>
      </c>
      <c r="L91" s="6">
        <f t="shared" si="4"/>
        <v>4.68</v>
      </c>
      <c r="M91" s="10">
        <v>96</v>
      </c>
      <c r="N91" s="3" t="str">
        <f t="shared" si="5"/>
        <v>E</v>
      </c>
      <c r="O91" s="11">
        <v>0</v>
      </c>
      <c r="P91" s="12">
        <v>0</v>
      </c>
      <c r="Q91" s="3">
        <v>0</v>
      </c>
      <c r="R91" s="13">
        <v>2304</v>
      </c>
      <c r="S91" s="14">
        <v>18.201600000000003</v>
      </c>
      <c r="T91" s="15">
        <v>1.3</v>
      </c>
      <c r="U91" s="15">
        <v>1.3</v>
      </c>
    </row>
    <row r="92" spans="1:21" x14ac:dyDescent="0.25">
      <c r="A92" s="1">
        <v>45321</v>
      </c>
      <c r="B92" s="2">
        <v>0.3125</v>
      </c>
      <c r="C92" s="7">
        <v>1031</v>
      </c>
      <c r="D92" s="7">
        <v>1035</v>
      </c>
      <c r="E92" s="8">
        <v>8.8000000000000007</v>
      </c>
      <c r="F92" s="9">
        <v>49</v>
      </c>
      <c r="G92" s="8">
        <v>8.8000000000000007</v>
      </c>
      <c r="H92" s="8">
        <v>-1.4</v>
      </c>
      <c r="I92" s="8">
        <v>26</v>
      </c>
      <c r="J92" s="8">
        <v>8.8000000000000007</v>
      </c>
      <c r="K92" s="6">
        <f t="shared" si="3"/>
        <v>0</v>
      </c>
      <c r="L92" s="6">
        <f t="shared" si="4"/>
        <v>0</v>
      </c>
      <c r="M92" s="10">
        <v>66</v>
      </c>
      <c r="N92" s="3" t="str">
        <f t="shared" si="5"/>
        <v>ENE</v>
      </c>
      <c r="O92" s="11">
        <v>0</v>
      </c>
      <c r="P92" s="12">
        <v>0</v>
      </c>
      <c r="Q92" s="3">
        <v>0</v>
      </c>
      <c r="R92" s="13">
        <v>2792</v>
      </c>
      <c r="S92" s="14">
        <v>22.056800000000003</v>
      </c>
      <c r="T92" s="15">
        <v>0</v>
      </c>
      <c r="U92" s="15">
        <v>0</v>
      </c>
    </row>
    <row r="93" spans="1:21" x14ac:dyDescent="0.25">
      <c r="A93" s="1">
        <v>45321</v>
      </c>
      <c r="B93" s="2">
        <v>0.31597222222222221</v>
      </c>
      <c r="C93" s="7">
        <v>1031</v>
      </c>
      <c r="D93" s="7">
        <v>1035</v>
      </c>
      <c r="E93" s="8">
        <v>9</v>
      </c>
      <c r="F93" s="9">
        <v>49</v>
      </c>
      <c r="G93" s="8">
        <v>9</v>
      </c>
      <c r="H93" s="8">
        <v>-1.2</v>
      </c>
      <c r="I93" s="8">
        <v>26</v>
      </c>
      <c r="J93" s="8">
        <v>9</v>
      </c>
      <c r="K93" s="6">
        <f t="shared" si="3"/>
        <v>3.9600000000000004</v>
      </c>
      <c r="L93" s="6">
        <f t="shared" si="4"/>
        <v>3.9600000000000004</v>
      </c>
      <c r="M93" s="10">
        <v>348</v>
      </c>
      <c r="N93" s="3" t="str">
        <f t="shared" si="5"/>
        <v>NNW</v>
      </c>
      <c r="O93" s="11">
        <v>0</v>
      </c>
      <c r="P93" s="12">
        <v>0</v>
      </c>
      <c r="Q93" s="3">
        <v>0</v>
      </c>
      <c r="R93" s="13">
        <v>3336</v>
      </c>
      <c r="S93" s="14">
        <v>26.354400000000002</v>
      </c>
      <c r="T93" s="15">
        <v>1.1000000000000001</v>
      </c>
      <c r="U93" s="15">
        <v>1.1000000000000001</v>
      </c>
    </row>
    <row r="94" spans="1:21" x14ac:dyDescent="0.25">
      <c r="A94" s="1">
        <v>45321</v>
      </c>
      <c r="B94" s="2">
        <v>0.31944444444444448</v>
      </c>
      <c r="C94" s="7">
        <v>1031</v>
      </c>
      <c r="D94" s="7">
        <v>1035</v>
      </c>
      <c r="E94" s="8">
        <v>8.9</v>
      </c>
      <c r="F94" s="9">
        <v>49</v>
      </c>
      <c r="G94" s="8">
        <v>8.4</v>
      </c>
      <c r="H94" s="8">
        <v>-1.3</v>
      </c>
      <c r="I94" s="8">
        <v>26</v>
      </c>
      <c r="J94" s="8">
        <v>8.4</v>
      </c>
      <c r="K94" s="6">
        <f t="shared" si="3"/>
        <v>5.76</v>
      </c>
      <c r="L94" s="6">
        <f t="shared" si="4"/>
        <v>5.76</v>
      </c>
      <c r="M94" s="10">
        <v>108</v>
      </c>
      <c r="N94" s="3" t="str">
        <f t="shared" si="5"/>
        <v>E</v>
      </c>
      <c r="O94" s="11">
        <v>0</v>
      </c>
      <c r="P94" s="12">
        <v>0</v>
      </c>
      <c r="Q94" s="3">
        <v>0</v>
      </c>
      <c r="R94" s="13">
        <v>3804</v>
      </c>
      <c r="S94" s="14">
        <v>30.051600000000004</v>
      </c>
      <c r="T94" s="15">
        <v>1.6</v>
      </c>
      <c r="U94" s="15">
        <v>1.6</v>
      </c>
    </row>
    <row r="95" spans="1:21" x14ac:dyDescent="0.25">
      <c r="A95" s="1">
        <v>45321</v>
      </c>
      <c r="B95" s="2">
        <v>0.32291666666666669</v>
      </c>
      <c r="C95" s="7">
        <v>1031</v>
      </c>
      <c r="D95" s="7">
        <v>1035</v>
      </c>
      <c r="E95" s="8">
        <v>9.1</v>
      </c>
      <c r="F95" s="9">
        <v>50</v>
      </c>
      <c r="G95" s="8">
        <v>9.1</v>
      </c>
      <c r="H95" s="8">
        <v>-0.8</v>
      </c>
      <c r="I95" s="8">
        <v>26</v>
      </c>
      <c r="J95" s="8">
        <v>9.1</v>
      </c>
      <c r="K95" s="6">
        <f t="shared" si="3"/>
        <v>4.68</v>
      </c>
      <c r="L95" s="6">
        <f t="shared" si="4"/>
        <v>4.68</v>
      </c>
      <c r="M95" s="10">
        <v>120</v>
      </c>
      <c r="N95" s="3" t="str">
        <f t="shared" si="5"/>
        <v>ESE</v>
      </c>
      <c r="O95" s="11">
        <v>0</v>
      </c>
      <c r="P95" s="12">
        <v>0</v>
      </c>
      <c r="Q95" s="3">
        <v>0</v>
      </c>
      <c r="R95" s="13">
        <v>4248</v>
      </c>
      <c r="S95" s="14">
        <v>33.559200000000004</v>
      </c>
      <c r="T95" s="15">
        <v>1.3</v>
      </c>
      <c r="U95" s="15">
        <v>1.3</v>
      </c>
    </row>
    <row r="96" spans="1:21" x14ac:dyDescent="0.25">
      <c r="A96" s="1">
        <v>45321</v>
      </c>
      <c r="B96" s="2">
        <v>0.3263888888888889</v>
      </c>
      <c r="C96" s="7">
        <v>1031</v>
      </c>
      <c r="D96" s="7">
        <v>1035</v>
      </c>
      <c r="E96" s="8">
        <v>9.3000000000000007</v>
      </c>
      <c r="F96" s="9">
        <v>50</v>
      </c>
      <c r="G96" s="8">
        <v>9.3000000000000007</v>
      </c>
      <c r="H96" s="8">
        <v>-0.6</v>
      </c>
      <c r="I96" s="8">
        <v>26</v>
      </c>
      <c r="J96" s="8">
        <v>9.3000000000000007</v>
      </c>
      <c r="K96" s="6">
        <f t="shared" si="3"/>
        <v>3.9600000000000004</v>
      </c>
      <c r="L96" s="6">
        <f t="shared" si="4"/>
        <v>3.9600000000000004</v>
      </c>
      <c r="M96" s="10">
        <v>112</v>
      </c>
      <c r="N96" s="3" t="str">
        <f t="shared" si="5"/>
        <v>ESE</v>
      </c>
      <c r="O96" s="11">
        <v>0</v>
      </c>
      <c r="P96" s="12">
        <v>0</v>
      </c>
      <c r="Q96" s="3">
        <v>0</v>
      </c>
      <c r="R96" s="13">
        <v>4739</v>
      </c>
      <c r="S96" s="14">
        <v>37.438100000000006</v>
      </c>
      <c r="T96" s="15">
        <v>1.1000000000000001</v>
      </c>
      <c r="U96" s="15">
        <v>1.1000000000000001</v>
      </c>
    </row>
    <row r="97" spans="1:21" x14ac:dyDescent="0.25">
      <c r="A97" s="1">
        <v>45321</v>
      </c>
      <c r="B97" s="2">
        <v>0.3298611111111111</v>
      </c>
      <c r="C97" s="7">
        <v>1031</v>
      </c>
      <c r="D97" s="7">
        <v>1035</v>
      </c>
      <c r="E97" s="8">
        <v>9.4</v>
      </c>
      <c r="F97" s="9">
        <v>49</v>
      </c>
      <c r="G97" s="8">
        <v>8</v>
      </c>
      <c r="H97" s="8">
        <v>-0.8</v>
      </c>
      <c r="I97" s="8">
        <v>26</v>
      </c>
      <c r="J97" s="8">
        <v>8</v>
      </c>
      <c r="K97" s="6">
        <f t="shared" si="3"/>
        <v>9.7200000000000006</v>
      </c>
      <c r="L97" s="6">
        <f t="shared" si="4"/>
        <v>10.08</v>
      </c>
      <c r="M97" s="10">
        <v>48</v>
      </c>
      <c r="N97" s="3" t="str">
        <f t="shared" si="5"/>
        <v>NE</v>
      </c>
      <c r="O97" s="11">
        <v>0</v>
      </c>
      <c r="P97" s="12">
        <v>0</v>
      </c>
      <c r="Q97" s="3">
        <v>0</v>
      </c>
      <c r="R97" s="13">
        <v>5186</v>
      </c>
      <c r="S97" s="14">
        <v>40.969400000000007</v>
      </c>
      <c r="T97" s="15">
        <v>2.7</v>
      </c>
      <c r="U97" s="15">
        <v>2.8</v>
      </c>
    </row>
    <row r="98" spans="1:21" x14ac:dyDescent="0.25">
      <c r="A98" s="1">
        <v>45321</v>
      </c>
      <c r="B98" s="2">
        <v>0.33333333333333331</v>
      </c>
      <c r="C98" s="7">
        <v>1031</v>
      </c>
      <c r="D98" s="7">
        <v>1035</v>
      </c>
      <c r="E98" s="8">
        <v>9.4</v>
      </c>
      <c r="F98" s="9">
        <v>49</v>
      </c>
      <c r="G98" s="8">
        <v>8.4</v>
      </c>
      <c r="H98" s="8">
        <v>-0.8</v>
      </c>
      <c r="I98" s="8">
        <v>26</v>
      </c>
      <c r="J98" s="8">
        <v>8.4</v>
      </c>
      <c r="K98" s="6">
        <f t="shared" si="3"/>
        <v>7.2</v>
      </c>
      <c r="L98" s="6">
        <f t="shared" si="4"/>
        <v>7.2</v>
      </c>
      <c r="M98" s="10">
        <v>0</v>
      </c>
      <c r="N98" s="3" t="str">
        <f t="shared" si="5"/>
        <v>N</v>
      </c>
      <c r="O98" s="11">
        <v>0</v>
      </c>
      <c r="P98" s="12">
        <v>0</v>
      </c>
      <c r="Q98" s="3">
        <v>0</v>
      </c>
      <c r="R98" s="13">
        <v>5702</v>
      </c>
      <c r="S98" s="14">
        <v>45.045800000000007</v>
      </c>
      <c r="T98" s="15">
        <v>2</v>
      </c>
      <c r="U98" s="15">
        <v>2</v>
      </c>
    </row>
    <row r="99" spans="1:21" x14ac:dyDescent="0.25">
      <c r="A99" s="1">
        <v>45321</v>
      </c>
      <c r="B99" s="2">
        <v>0.33680555555555558</v>
      </c>
      <c r="C99" s="7">
        <v>1031</v>
      </c>
      <c r="D99" s="7">
        <v>1035</v>
      </c>
      <c r="E99" s="8">
        <v>9.5</v>
      </c>
      <c r="F99" s="9">
        <v>49</v>
      </c>
      <c r="G99" s="8">
        <v>7.6</v>
      </c>
      <c r="H99" s="8">
        <v>-0.7</v>
      </c>
      <c r="I99" s="8">
        <v>26</v>
      </c>
      <c r="J99" s="8">
        <v>7.6</v>
      </c>
      <c r="K99" s="6">
        <f t="shared" si="3"/>
        <v>12.6</v>
      </c>
      <c r="L99" s="6">
        <f t="shared" si="4"/>
        <v>13.68</v>
      </c>
      <c r="M99" s="10">
        <v>24</v>
      </c>
      <c r="N99" s="3" t="str">
        <f t="shared" si="5"/>
        <v>NNE</v>
      </c>
      <c r="O99" s="11">
        <v>0</v>
      </c>
      <c r="P99" s="12">
        <v>0</v>
      </c>
      <c r="Q99" s="3">
        <v>0</v>
      </c>
      <c r="R99" s="13">
        <v>6190</v>
      </c>
      <c r="S99" s="14">
        <v>48.901000000000003</v>
      </c>
      <c r="T99" s="15">
        <v>3.5</v>
      </c>
      <c r="U99" s="15">
        <v>3.8</v>
      </c>
    </row>
    <row r="100" spans="1:21" x14ac:dyDescent="0.25">
      <c r="A100" s="1">
        <v>45321</v>
      </c>
      <c r="B100" s="2">
        <v>0.34027777777777773</v>
      </c>
      <c r="C100" s="7">
        <v>1031</v>
      </c>
      <c r="D100" s="7">
        <v>1035</v>
      </c>
      <c r="E100" s="8">
        <v>9.6</v>
      </c>
      <c r="F100" s="9">
        <v>48</v>
      </c>
      <c r="G100" s="8">
        <v>8</v>
      </c>
      <c r="H100" s="8">
        <v>-0.9</v>
      </c>
      <c r="I100" s="8">
        <v>26</v>
      </c>
      <c r="J100" s="8">
        <v>8</v>
      </c>
      <c r="K100" s="6">
        <f t="shared" si="3"/>
        <v>10.08</v>
      </c>
      <c r="L100" s="6">
        <f t="shared" si="4"/>
        <v>10.8</v>
      </c>
      <c r="M100" s="10">
        <v>112</v>
      </c>
      <c r="N100" s="3" t="str">
        <f t="shared" si="5"/>
        <v>ESE</v>
      </c>
      <c r="O100" s="11">
        <v>0</v>
      </c>
      <c r="P100" s="12">
        <v>0</v>
      </c>
      <c r="Q100" s="3">
        <v>0</v>
      </c>
      <c r="R100" s="13">
        <v>6672</v>
      </c>
      <c r="S100" s="14">
        <v>52.708800000000004</v>
      </c>
      <c r="T100" s="15">
        <v>2.8</v>
      </c>
      <c r="U100" s="15">
        <v>3</v>
      </c>
    </row>
    <row r="101" spans="1:21" x14ac:dyDescent="0.25">
      <c r="A101" s="1">
        <v>45321</v>
      </c>
      <c r="B101" s="2">
        <v>0.34375</v>
      </c>
      <c r="C101" s="7">
        <v>1031</v>
      </c>
      <c r="D101" s="7">
        <v>1035</v>
      </c>
      <c r="E101" s="8">
        <v>9.6</v>
      </c>
      <c r="F101" s="9">
        <v>48</v>
      </c>
      <c r="G101" s="8">
        <v>8.6999999999999993</v>
      </c>
      <c r="H101" s="8">
        <v>-0.9</v>
      </c>
      <c r="I101" s="8">
        <v>26</v>
      </c>
      <c r="J101" s="8">
        <v>8.6999999999999993</v>
      </c>
      <c r="K101" s="6">
        <f t="shared" si="3"/>
        <v>7.5600000000000005</v>
      </c>
      <c r="L101" s="6">
        <f t="shared" si="4"/>
        <v>8.2799999999999994</v>
      </c>
      <c r="M101" s="10">
        <v>30</v>
      </c>
      <c r="N101" s="3" t="str">
        <f t="shared" si="5"/>
        <v>NNE</v>
      </c>
      <c r="O101" s="11">
        <v>0</v>
      </c>
      <c r="P101" s="12">
        <v>0</v>
      </c>
      <c r="Q101" s="3">
        <v>0</v>
      </c>
      <c r="R101" s="13">
        <v>7194</v>
      </c>
      <c r="S101" s="14">
        <v>56.832600000000006</v>
      </c>
      <c r="T101" s="15">
        <v>2.1</v>
      </c>
      <c r="U101" s="15">
        <v>2.2999999999999998</v>
      </c>
    </row>
    <row r="102" spans="1:21" x14ac:dyDescent="0.25">
      <c r="A102" s="1">
        <v>45321</v>
      </c>
      <c r="B102" s="2">
        <v>0.34722222222222227</v>
      </c>
      <c r="C102" s="7">
        <v>1031</v>
      </c>
      <c r="D102" s="7">
        <v>1035</v>
      </c>
      <c r="E102" s="8">
        <v>9.6999999999999993</v>
      </c>
      <c r="F102" s="9">
        <v>47</v>
      </c>
      <c r="G102" s="8">
        <v>9.3000000000000007</v>
      </c>
      <c r="H102" s="8">
        <v>-1.1000000000000001</v>
      </c>
      <c r="I102" s="8">
        <v>26</v>
      </c>
      <c r="J102" s="8">
        <v>9.3000000000000007</v>
      </c>
      <c r="K102" s="6">
        <f t="shared" si="3"/>
        <v>5.76</v>
      </c>
      <c r="L102" s="6">
        <f t="shared" si="4"/>
        <v>5.76</v>
      </c>
      <c r="M102" s="10">
        <v>60</v>
      </c>
      <c r="N102" s="3" t="str">
        <f t="shared" si="5"/>
        <v>ENE</v>
      </c>
      <c r="O102" s="11">
        <v>0</v>
      </c>
      <c r="P102" s="12">
        <v>0</v>
      </c>
      <c r="Q102" s="3">
        <v>0</v>
      </c>
      <c r="R102" s="13">
        <v>7748</v>
      </c>
      <c r="S102" s="14">
        <v>61.209200000000003</v>
      </c>
      <c r="T102" s="15">
        <v>1.6</v>
      </c>
      <c r="U102" s="15">
        <v>1.6</v>
      </c>
    </row>
    <row r="103" spans="1:21" x14ac:dyDescent="0.25">
      <c r="A103" s="1">
        <v>45321</v>
      </c>
      <c r="B103" s="2">
        <v>0.35069444444444442</v>
      </c>
      <c r="C103" s="7">
        <v>1031</v>
      </c>
      <c r="D103" s="7">
        <v>1035</v>
      </c>
      <c r="E103" s="8">
        <v>9.6999999999999993</v>
      </c>
      <c r="F103" s="9">
        <v>48</v>
      </c>
      <c r="G103" s="8">
        <v>8.3000000000000007</v>
      </c>
      <c r="H103" s="8">
        <v>-0.8</v>
      </c>
      <c r="I103" s="8">
        <v>26</v>
      </c>
      <c r="J103" s="8">
        <v>8.3000000000000007</v>
      </c>
      <c r="K103" s="6">
        <f t="shared" si="3"/>
        <v>9.36</v>
      </c>
      <c r="L103" s="6">
        <f t="shared" si="4"/>
        <v>9.7200000000000006</v>
      </c>
      <c r="M103" s="10">
        <v>48</v>
      </c>
      <c r="N103" s="3" t="str">
        <f t="shared" si="5"/>
        <v>NE</v>
      </c>
      <c r="O103" s="11">
        <v>0</v>
      </c>
      <c r="P103" s="12">
        <v>0</v>
      </c>
      <c r="Q103" s="3">
        <v>0.8</v>
      </c>
      <c r="R103" s="13">
        <v>8280</v>
      </c>
      <c r="S103" s="14">
        <v>65.412000000000006</v>
      </c>
      <c r="T103" s="15">
        <v>2.6</v>
      </c>
      <c r="U103" s="15">
        <v>2.7</v>
      </c>
    </row>
    <row r="104" spans="1:21" x14ac:dyDescent="0.25">
      <c r="A104" s="1">
        <v>45321</v>
      </c>
      <c r="B104" s="2">
        <v>0.35416666666666669</v>
      </c>
      <c r="C104" s="7">
        <v>1031</v>
      </c>
      <c r="D104" s="7">
        <v>1035</v>
      </c>
      <c r="E104" s="8">
        <v>9.6999999999999993</v>
      </c>
      <c r="F104" s="9">
        <v>47</v>
      </c>
      <c r="G104" s="8">
        <v>9.6999999999999993</v>
      </c>
      <c r="H104" s="8">
        <v>-1.1000000000000001</v>
      </c>
      <c r="I104" s="8">
        <v>26</v>
      </c>
      <c r="J104" s="8">
        <v>9.6999999999999993</v>
      </c>
      <c r="K104" s="6">
        <f t="shared" si="3"/>
        <v>2.52</v>
      </c>
      <c r="L104" s="6">
        <f t="shared" si="4"/>
        <v>2.52</v>
      </c>
      <c r="M104" s="10">
        <v>150</v>
      </c>
      <c r="N104" s="3" t="str">
        <f t="shared" si="5"/>
        <v>SSE</v>
      </c>
      <c r="O104" s="11">
        <v>0</v>
      </c>
      <c r="P104" s="12">
        <v>0</v>
      </c>
      <c r="Q104" s="3">
        <v>0.8</v>
      </c>
      <c r="R104" s="13">
        <v>8900</v>
      </c>
      <c r="S104" s="14">
        <v>70.31</v>
      </c>
      <c r="T104" s="15">
        <v>0.7</v>
      </c>
      <c r="U104" s="15">
        <v>0.7</v>
      </c>
    </row>
    <row r="105" spans="1:21" x14ac:dyDescent="0.25">
      <c r="A105" s="1">
        <v>45321</v>
      </c>
      <c r="B105" s="2">
        <v>0.3576388888888889</v>
      </c>
      <c r="C105" s="7">
        <v>1031</v>
      </c>
      <c r="D105" s="7">
        <v>1035</v>
      </c>
      <c r="E105" s="8">
        <v>9.8000000000000007</v>
      </c>
      <c r="F105" s="9">
        <v>47</v>
      </c>
      <c r="G105" s="8">
        <v>8.9</v>
      </c>
      <c r="H105" s="8">
        <v>-1</v>
      </c>
      <c r="I105" s="8">
        <v>26</v>
      </c>
      <c r="J105" s="8">
        <v>8.9</v>
      </c>
      <c r="K105" s="6">
        <f t="shared" si="3"/>
        <v>7.5600000000000005</v>
      </c>
      <c r="L105" s="6">
        <f t="shared" si="4"/>
        <v>7.5600000000000005</v>
      </c>
      <c r="M105" s="10">
        <v>130</v>
      </c>
      <c r="N105" s="3" t="str">
        <f t="shared" si="5"/>
        <v>SE</v>
      </c>
      <c r="O105" s="11">
        <v>0</v>
      </c>
      <c r="P105" s="12">
        <v>0</v>
      </c>
      <c r="Q105" s="3">
        <v>0.8</v>
      </c>
      <c r="R105" s="13">
        <v>9556</v>
      </c>
      <c r="S105" s="14">
        <v>75.492400000000004</v>
      </c>
      <c r="T105" s="15">
        <v>2.1</v>
      </c>
      <c r="U105" s="15">
        <v>2.1</v>
      </c>
    </row>
    <row r="106" spans="1:21" x14ac:dyDescent="0.25">
      <c r="A106" s="1">
        <v>45321</v>
      </c>
      <c r="B106" s="2">
        <v>0.3611111111111111</v>
      </c>
      <c r="C106" s="7">
        <v>1031</v>
      </c>
      <c r="D106" s="7">
        <v>1035</v>
      </c>
      <c r="E106" s="8">
        <v>9.9</v>
      </c>
      <c r="F106" s="9">
        <v>47</v>
      </c>
      <c r="G106" s="8">
        <v>9.6</v>
      </c>
      <c r="H106" s="8">
        <v>-0.9</v>
      </c>
      <c r="I106" s="8">
        <v>26</v>
      </c>
      <c r="J106" s="8">
        <v>9.6</v>
      </c>
      <c r="K106" s="6">
        <f t="shared" si="3"/>
        <v>5.76</v>
      </c>
      <c r="L106" s="6">
        <f t="shared" si="4"/>
        <v>5.76</v>
      </c>
      <c r="M106" s="10">
        <v>201</v>
      </c>
      <c r="N106" s="3" t="str">
        <f t="shared" si="5"/>
        <v>SSW</v>
      </c>
      <c r="O106" s="11">
        <v>0</v>
      </c>
      <c r="P106" s="12">
        <v>0</v>
      </c>
      <c r="Q106" s="3">
        <v>0.9</v>
      </c>
      <c r="R106" s="13">
        <v>10165</v>
      </c>
      <c r="S106" s="14">
        <v>80.303500000000014</v>
      </c>
      <c r="T106" s="15">
        <v>1.6</v>
      </c>
      <c r="U106" s="15">
        <v>1.6</v>
      </c>
    </row>
    <row r="107" spans="1:21" x14ac:dyDescent="0.25">
      <c r="A107" s="1">
        <v>45321</v>
      </c>
      <c r="B107" s="2">
        <v>0.36458333333333331</v>
      </c>
      <c r="C107" s="7">
        <v>1031</v>
      </c>
      <c r="D107" s="7">
        <v>1035</v>
      </c>
      <c r="E107" s="8">
        <v>10.1</v>
      </c>
      <c r="F107" s="9">
        <v>46</v>
      </c>
      <c r="G107" s="8">
        <v>9.8000000000000007</v>
      </c>
      <c r="H107" s="8">
        <v>-1.1000000000000001</v>
      </c>
      <c r="I107" s="8">
        <v>26</v>
      </c>
      <c r="J107" s="8">
        <v>9.8000000000000007</v>
      </c>
      <c r="K107" s="6">
        <f t="shared" si="3"/>
        <v>5.76</v>
      </c>
      <c r="L107" s="6">
        <f t="shared" si="4"/>
        <v>5.76</v>
      </c>
      <c r="M107" s="10">
        <v>91</v>
      </c>
      <c r="N107" s="3" t="str">
        <f t="shared" si="5"/>
        <v>E</v>
      </c>
      <c r="O107" s="11">
        <v>0</v>
      </c>
      <c r="P107" s="12">
        <v>0</v>
      </c>
      <c r="Q107" s="3">
        <v>1</v>
      </c>
      <c r="R107" s="13">
        <v>10888</v>
      </c>
      <c r="S107" s="14">
        <v>86.015200000000007</v>
      </c>
      <c r="T107" s="15">
        <v>1.6</v>
      </c>
      <c r="U107" s="15">
        <v>1.6</v>
      </c>
    </row>
    <row r="108" spans="1:21" x14ac:dyDescent="0.25">
      <c r="A108" s="1">
        <v>45321</v>
      </c>
      <c r="B108" s="2">
        <v>0.36805555555555558</v>
      </c>
      <c r="C108" s="7">
        <v>1032</v>
      </c>
      <c r="D108" s="7">
        <v>1036</v>
      </c>
      <c r="E108" s="8">
        <v>10</v>
      </c>
      <c r="F108" s="9">
        <v>46</v>
      </c>
      <c r="G108" s="8">
        <v>10</v>
      </c>
      <c r="H108" s="8">
        <v>-1.1000000000000001</v>
      </c>
      <c r="I108" s="8">
        <v>26</v>
      </c>
      <c r="J108" s="8">
        <v>10</v>
      </c>
      <c r="K108" s="6">
        <f t="shared" si="3"/>
        <v>3.6</v>
      </c>
      <c r="L108" s="6">
        <f t="shared" si="4"/>
        <v>3.6</v>
      </c>
      <c r="M108" s="10">
        <v>160</v>
      </c>
      <c r="N108" s="3" t="str">
        <f t="shared" si="5"/>
        <v>SSE</v>
      </c>
      <c r="O108" s="11">
        <v>0</v>
      </c>
      <c r="P108" s="12">
        <v>0</v>
      </c>
      <c r="Q108" s="3">
        <v>1</v>
      </c>
      <c r="R108" s="13">
        <v>11818</v>
      </c>
      <c r="S108" s="14">
        <v>93.362200000000016</v>
      </c>
      <c r="T108" s="15">
        <v>1</v>
      </c>
      <c r="U108" s="15">
        <v>1</v>
      </c>
    </row>
    <row r="109" spans="1:21" x14ac:dyDescent="0.25">
      <c r="A109" s="1">
        <v>45321</v>
      </c>
      <c r="B109" s="2">
        <v>0.37152777777777773</v>
      </c>
      <c r="C109" s="7">
        <v>1031</v>
      </c>
      <c r="D109" s="7">
        <v>1035</v>
      </c>
      <c r="E109" s="8">
        <v>10.1</v>
      </c>
      <c r="F109" s="9">
        <v>47</v>
      </c>
      <c r="G109" s="8">
        <v>9.1999999999999993</v>
      </c>
      <c r="H109" s="8">
        <v>-0.8</v>
      </c>
      <c r="I109" s="8">
        <v>26</v>
      </c>
      <c r="J109" s="8">
        <v>9.1999999999999993</v>
      </c>
      <c r="K109" s="6">
        <f t="shared" si="3"/>
        <v>7.2</v>
      </c>
      <c r="L109" s="6">
        <f t="shared" si="4"/>
        <v>7.2</v>
      </c>
      <c r="M109" s="10">
        <v>80</v>
      </c>
      <c r="N109" s="3" t="str">
        <f t="shared" si="5"/>
        <v>E</v>
      </c>
      <c r="O109" s="11">
        <v>0</v>
      </c>
      <c r="P109" s="12">
        <v>0</v>
      </c>
      <c r="Q109" s="3">
        <v>1</v>
      </c>
      <c r="R109" s="13">
        <v>12808</v>
      </c>
      <c r="S109" s="14">
        <v>101.18320000000001</v>
      </c>
      <c r="T109" s="15">
        <v>2</v>
      </c>
      <c r="U109" s="15">
        <v>2</v>
      </c>
    </row>
    <row r="110" spans="1:21" x14ac:dyDescent="0.25">
      <c r="A110" s="1">
        <v>45321</v>
      </c>
      <c r="B110" s="2">
        <v>0.375</v>
      </c>
      <c r="C110" s="7">
        <v>1031</v>
      </c>
      <c r="D110" s="7">
        <v>1035</v>
      </c>
      <c r="E110" s="8">
        <v>10.1</v>
      </c>
      <c r="F110" s="9">
        <v>46</v>
      </c>
      <c r="G110" s="8">
        <v>8.8000000000000007</v>
      </c>
      <c r="H110" s="8">
        <v>-1.1000000000000001</v>
      </c>
      <c r="I110" s="8">
        <v>26</v>
      </c>
      <c r="J110" s="8">
        <v>8.8000000000000007</v>
      </c>
      <c r="K110" s="6">
        <f t="shared" si="3"/>
        <v>9</v>
      </c>
      <c r="L110" s="6">
        <f t="shared" si="4"/>
        <v>9.36</v>
      </c>
      <c r="M110" s="10">
        <v>68</v>
      </c>
      <c r="N110" s="3" t="str">
        <f t="shared" si="5"/>
        <v>ENE</v>
      </c>
      <c r="O110" s="11">
        <v>0</v>
      </c>
      <c r="P110" s="12">
        <v>0</v>
      </c>
      <c r="Q110" s="3">
        <v>1</v>
      </c>
      <c r="R110" s="13">
        <v>14057</v>
      </c>
      <c r="S110" s="14">
        <v>111.05030000000001</v>
      </c>
      <c r="T110" s="15">
        <v>2.5</v>
      </c>
      <c r="U110" s="15">
        <v>2.6</v>
      </c>
    </row>
    <row r="111" spans="1:21" x14ac:dyDescent="0.25">
      <c r="A111" s="1">
        <v>45321</v>
      </c>
      <c r="B111" s="2">
        <v>0.37847222222222227</v>
      </c>
      <c r="C111" s="7">
        <v>1031</v>
      </c>
      <c r="D111" s="7">
        <v>1035</v>
      </c>
      <c r="E111" s="8">
        <v>9.8000000000000007</v>
      </c>
      <c r="F111" s="9">
        <v>47</v>
      </c>
      <c r="G111" s="8">
        <v>8.5</v>
      </c>
      <c r="H111" s="8">
        <v>-1</v>
      </c>
      <c r="I111" s="8">
        <v>26</v>
      </c>
      <c r="J111" s="8">
        <v>8.5</v>
      </c>
      <c r="K111" s="6">
        <f t="shared" si="3"/>
        <v>9.36</v>
      </c>
      <c r="L111" s="6">
        <f t="shared" si="4"/>
        <v>9.7200000000000006</v>
      </c>
      <c r="M111" s="10">
        <v>90</v>
      </c>
      <c r="N111" s="3" t="str">
        <f t="shared" si="5"/>
        <v>E</v>
      </c>
      <c r="O111" s="11">
        <v>0</v>
      </c>
      <c r="P111" s="12">
        <v>0</v>
      </c>
      <c r="Q111" s="3">
        <v>1</v>
      </c>
      <c r="R111" s="13">
        <v>15531</v>
      </c>
      <c r="S111" s="14">
        <v>122.69490000000002</v>
      </c>
      <c r="T111" s="15">
        <v>2.6</v>
      </c>
      <c r="U111" s="15">
        <v>2.7</v>
      </c>
    </row>
    <row r="112" spans="1:21" x14ac:dyDescent="0.25">
      <c r="A112" s="1">
        <v>45321</v>
      </c>
      <c r="B112" s="2">
        <v>0.38194444444444442</v>
      </c>
      <c r="C112" s="7">
        <v>1031</v>
      </c>
      <c r="D112" s="7">
        <v>1035</v>
      </c>
      <c r="E112" s="8">
        <v>9.9</v>
      </c>
      <c r="F112" s="9">
        <v>47</v>
      </c>
      <c r="G112" s="8">
        <v>9.9</v>
      </c>
      <c r="H112" s="8">
        <v>-0.9</v>
      </c>
      <c r="I112" s="8">
        <v>26</v>
      </c>
      <c r="J112" s="8">
        <v>9.9</v>
      </c>
      <c r="K112" s="6">
        <f t="shared" si="3"/>
        <v>3.6</v>
      </c>
      <c r="L112" s="6">
        <f t="shared" si="4"/>
        <v>3.6</v>
      </c>
      <c r="M112" s="10">
        <v>117</v>
      </c>
      <c r="N112" s="3" t="str">
        <f t="shared" si="5"/>
        <v>ESE</v>
      </c>
      <c r="O112" s="11">
        <v>0</v>
      </c>
      <c r="P112" s="12">
        <v>0</v>
      </c>
      <c r="Q112" s="3">
        <v>1</v>
      </c>
      <c r="R112" s="13">
        <v>17038</v>
      </c>
      <c r="S112" s="14">
        <v>134.6002</v>
      </c>
      <c r="T112" s="15">
        <v>1</v>
      </c>
      <c r="U112" s="15">
        <v>1</v>
      </c>
    </row>
    <row r="113" spans="1:21" x14ac:dyDescent="0.25">
      <c r="A113" s="1">
        <v>45321</v>
      </c>
      <c r="B113" s="2">
        <v>0.38541666666666669</v>
      </c>
      <c r="C113" s="7">
        <v>1032</v>
      </c>
      <c r="D113" s="7">
        <v>1036</v>
      </c>
      <c r="E113" s="8">
        <v>10.3</v>
      </c>
      <c r="F113" s="9">
        <v>47</v>
      </c>
      <c r="G113" s="8">
        <v>10.3</v>
      </c>
      <c r="H113" s="8">
        <v>-0.6</v>
      </c>
      <c r="I113" s="8">
        <v>26</v>
      </c>
      <c r="J113" s="8">
        <v>10.3</v>
      </c>
      <c r="K113" s="6">
        <f t="shared" si="3"/>
        <v>4.32</v>
      </c>
      <c r="L113" s="6">
        <f t="shared" si="4"/>
        <v>4.32</v>
      </c>
      <c r="M113" s="10">
        <v>60</v>
      </c>
      <c r="N113" s="3" t="str">
        <f t="shared" si="5"/>
        <v>ENE</v>
      </c>
      <c r="O113" s="11">
        <v>0</v>
      </c>
      <c r="P113" s="12">
        <v>0</v>
      </c>
      <c r="Q113" s="3">
        <v>1</v>
      </c>
      <c r="R113" s="13">
        <v>18736</v>
      </c>
      <c r="S113" s="14">
        <v>148.01440000000002</v>
      </c>
      <c r="T113" s="15">
        <v>1.2</v>
      </c>
      <c r="U113" s="15">
        <v>1.2</v>
      </c>
    </row>
    <row r="114" spans="1:21" x14ac:dyDescent="0.25">
      <c r="A114" s="1">
        <v>45321</v>
      </c>
      <c r="B114" s="2">
        <v>0.3888888888888889</v>
      </c>
      <c r="C114" s="7">
        <v>1032</v>
      </c>
      <c r="D114" s="7">
        <v>1036</v>
      </c>
      <c r="E114" s="8">
        <v>10.1</v>
      </c>
      <c r="F114" s="9">
        <v>47</v>
      </c>
      <c r="G114" s="8">
        <v>8</v>
      </c>
      <c r="H114" s="8">
        <v>-0.8</v>
      </c>
      <c r="I114" s="8">
        <v>26</v>
      </c>
      <c r="J114" s="8">
        <v>8</v>
      </c>
      <c r="K114" s="6">
        <f t="shared" si="3"/>
        <v>14.759999999999998</v>
      </c>
      <c r="L114" s="6">
        <f t="shared" si="4"/>
        <v>19.8</v>
      </c>
      <c r="M114" s="10">
        <v>52</v>
      </c>
      <c r="N114" s="3" t="str">
        <f t="shared" si="5"/>
        <v>NE</v>
      </c>
      <c r="O114" s="11">
        <v>0</v>
      </c>
      <c r="P114" s="12">
        <v>0</v>
      </c>
      <c r="Q114" s="3">
        <v>1</v>
      </c>
      <c r="R114" s="13">
        <v>20212</v>
      </c>
      <c r="S114" s="14">
        <v>159.6748</v>
      </c>
      <c r="T114" s="15">
        <v>4.0999999999999996</v>
      </c>
      <c r="U114" s="15">
        <v>5.5</v>
      </c>
    </row>
    <row r="115" spans="1:21" x14ac:dyDescent="0.25">
      <c r="A115" s="1">
        <v>45321</v>
      </c>
      <c r="B115" s="2">
        <v>0.3923611111111111</v>
      </c>
      <c r="C115" s="7">
        <v>1031</v>
      </c>
      <c r="D115" s="7">
        <v>1035</v>
      </c>
      <c r="E115" s="8">
        <v>9.9</v>
      </c>
      <c r="F115" s="9">
        <v>47</v>
      </c>
      <c r="G115" s="8">
        <v>9.9</v>
      </c>
      <c r="H115" s="8">
        <v>-0.9</v>
      </c>
      <c r="I115" s="8">
        <v>26</v>
      </c>
      <c r="J115" s="8">
        <v>9.9</v>
      </c>
      <c r="K115" s="6">
        <f t="shared" si="3"/>
        <v>3.9600000000000004</v>
      </c>
      <c r="L115" s="6">
        <f t="shared" si="4"/>
        <v>3.9600000000000004</v>
      </c>
      <c r="M115" s="10">
        <v>85</v>
      </c>
      <c r="N115" s="3" t="str">
        <f t="shared" si="5"/>
        <v>E</v>
      </c>
      <c r="O115" s="11">
        <v>0</v>
      </c>
      <c r="P115" s="12">
        <v>0</v>
      </c>
      <c r="Q115" s="3">
        <v>1</v>
      </c>
      <c r="R115" s="13">
        <v>21710</v>
      </c>
      <c r="S115" s="14">
        <v>171.50900000000001</v>
      </c>
      <c r="T115" s="15">
        <v>1.1000000000000001</v>
      </c>
      <c r="U115" s="15">
        <v>1.1000000000000001</v>
      </c>
    </row>
    <row r="116" spans="1:21" x14ac:dyDescent="0.25">
      <c r="A116" s="1">
        <v>45321</v>
      </c>
      <c r="B116" s="2">
        <v>0.39583333333333331</v>
      </c>
      <c r="C116" s="7">
        <v>1031</v>
      </c>
      <c r="D116" s="7">
        <v>1035</v>
      </c>
      <c r="E116" s="8">
        <v>10.1</v>
      </c>
      <c r="F116" s="9">
        <v>47</v>
      </c>
      <c r="G116" s="8">
        <v>8.4</v>
      </c>
      <c r="H116" s="8">
        <v>-0.8</v>
      </c>
      <c r="I116" s="8">
        <v>26</v>
      </c>
      <c r="J116" s="8">
        <v>8.4</v>
      </c>
      <c r="K116" s="6">
        <f t="shared" si="3"/>
        <v>11.52</v>
      </c>
      <c r="L116" s="6">
        <f t="shared" si="4"/>
        <v>11.88</v>
      </c>
      <c r="M116" s="10">
        <v>18</v>
      </c>
      <c r="N116" s="3" t="str">
        <f t="shared" si="5"/>
        <v>N</v>
      </c>
      <c r="O116" s="11">
        <v>0</v>
      </c>
      <c r="P116" s="12">
        <v>0</v>
      </c>
      <c r="Q116" s="3">
        <v>1.3</v>
      </c>
      <c r="R116" s="13">
        <v>23458</v>
      </c>
      <c r="S116" s="14">
        <v>185.31820000000002</v>
      </c>
      <c r="T116" s="15">
        <v>3.2</v>
      </c>
      <c r="U116" s="15">
        <v>3.3</v>
      </c>
    </row>
    <row r="117" spans="1:21" x14ac:dyDescent="0.25">
      <c r="A117" s="1">
        <v>45321</v>
      </c>
      <c r="B117" s="2">
        <v>0.39930555555555558</v>
      </c>
      <c r="C117" s="7">
        <v>1031</v>
      </c>
      <c r="D117" s="7">
        <v>1035</v>
      </c>
      <c r="E117" s="8">
        <v>10.199999999999999</v>
      </c>
      <c r="F117" s="9">
        <v>46</v>
      </c>
      <c r="G117" s="8">
        <v>9.4</v>
      </c>
      <c r="H117" s="8">
        <v>-1</v>
      </c>
      <c r="I117" s="8">
        <v>26</v>
      </c>
      <c r="J117" s="8">
        <v>9.4</v>
      </c>
      <c r="K117" s="6">
        <f t="shared" si="3"/>
        <v>7.9200000000000008</v>
      </c>
      <c r="L117" s="6">
        <f t="shared" si="4"/>
        <v>8.2799999999999994</v>
      </c>
      <c r="M117" s="10">
        <v>42</v>
      </c>
      <c r="N117" s="3" t="str">
        <f t="shared" si="5"/>
        <v>NE</v>
      </c>
      <c r="O117" s="11">
        <v>0</v>
      </c>
      <c r="P117" s="12">
        <v>0</v>
      </c>
      <c r="Q117" s="3">
        <v>1.2</v>
      </c>
      <c r="R117" s="13">
        <v>25036</v>
      </c>
      <c r="S117" s="14">
        <v>197.78440000000003</v>
      </c>
      <c r="T117" s="15">
        <v>2.2000000000000002</v>
      </c>
      <c r="U117" s="15">
        <v>2.2999999999999998</v>
      </c>
    </row>
    <row r="118" spans="1:21" x14ac:dyDescent="0.25">
      <c r="A118" s="1">
        <v>45321</v>
      </c>
      <c r="B118" s="2">
        <v>0.40277777777777773</v>
      </c>
      <c r="C118" s="7">
        <v>1032</v>
      </c>
      <c r="D118" s="7">
        <v>1036</v>
      </c>
      <c r="E118" s="8">
        <v>10.199999999999999</v>
      </c>
      <c r="F118" s="9">
        <v>45</v>
      </c>
      <c r="G118" s="8">
        <v>8.9</v>
      </c>
      <c r="H118" s="8">
        <v>-1.3</v>
      </c>
      <c r="I118" s="8">
        <v>26</v>
      </c>
      <c r="J118" s="8">
        <v>8.9</v>
      </c>
      <c r="K118" s="6">
        <f t="shared" si="3"/>
        <v>9.36</v>
      </c>
      <c r="L118" s="6">
        <f t="shared" si="4"/>
        <v>10.08</v>
      </c>
      <c r="M118" s="10">
        <v>102</v>
      </c>
      <c r="N118" s="3" t="str">
        <f t="shared" si="5"/>
        <v>E</v>
      </c>
      <c r="O118" s="11">
        <v>0</v>
      </c>
      <c r="P118" s="12">
        <v>0</v>
      </c>
      <c r="Q118" s="3">
        <v>1.2</v>
      </c>
      <c r="R118" s="13">
        <v>26540</v>
      </c>
      <c r="S118" s="14">
        <v>209.66600000000003</v>
      </c>
      <c r="T118" s="15">
        <v>2.6</v>
      </c>
      <c r="U118" s="15">
        <v>2.8</v>
      </c>
    </row>
    <row r="119" spans="1:21" x14ac:dyDescent="0.25">
      <c r="A119" s="1">
        <v>45321</v>
      </c>
      <c r="B119" s="2">
        <v>0.40625</v>
      </c>
      <c r="C119" s="7">
        <v>1032</v>
      </c>
      <c r="D119" s="7">
        <v>1036</v>
      </c>
      <c r="E119" s="8">
        <v>10.3</v>
      </c>
      <c r="F119" s="9">
        <v>44</v>
      </c>
      <c r="G119" s="8">
        <v>8.5</v>
      </c>
      <c r="H119" s="8">
        <v>-1.5</v>
      </c>
      <c r="I119" s="8">
        <v>26</v>
      </c>
      <c r="J119" s="8">
        <v>8.5</v>
      </c>
      <c r="K119" s="6">
        <f t="shared" si="3"/>
        <v>12.6</v>
      </c>
      <c r="L119" s="6">
        <f t="shared" si="4"/>
        <v>13.32</v>
      </c>
      <c r="M119" s="10">
        <v>72</v>
      </c>
      <c r="N119" s="3" t="str">
        <f t="shared" si="5"/>
        <v>ENE</v>
      </c>
      <c r="O119" s="11">
        <v>0</v>
      </c>
      <c r="P119" s="12">
        <v>0</v>
      </c>
      <c r="Q119" s="3">
        <v>1.5</v>
      </c>
      <c r="R119" s="13">
        <v>28127</v>
      </c>
      <c r="S119" s="14">
        <v>222.20330000000001</v>
      </c>
      <c r="T119" s="15">
        <v>3.5</v>
      </c>
      <c r="U119" s="15">
        <v>3.7</v>
      </c>
    </row>
    <row r="120" spans="1:21" x14ac:dyDescent="0.25">
      <c r="A120" s="1">
        <v>45321</v>
      </c>
      <c r="B120" s="2">
        <v>0.40972222222222227</v>
      </c>
      <c r="C120" s="7">
        <v>1032</v>
      </c>
      <c r="D120" s="7">
        <v>1036</v>
      </c>
      <c r="E120" s="8">
        <v>10</v>
      </c>
      <c r="F120" s="9">
        <v>45</v>
      </c>
      <c r="G120" s="8">
        <v>8.6999999999999993</v>
      </c>
      <c r="H120" s="8">
        <v>-1.4</v>
      </c>
      <c r="I120" s="8">
        <v>26</v>
      </c>
      <c r="J120" s="8">
        <v>8.6999999999999993</v>
      </c>
      <c r="K120" s="6">
        <f t="shared" si="3"/>
        <v>9.7200000000000006</v>
      </c>
      <c r="L120" s="6">
        <f t="shared" si="4"/>
        <v>10.08</v>
      </c>
      <c r="M120" s="10">
        <v>18</v>
      </c>
      <c r="N120" s="3" t="str">
        <f t="shared" si="5"/>
        <v>N</v>
      </c>
      <c r="O120" s="11">
        <v>0</v>
      </c>
      <c r="P120" s="12">
        <v>0</v>
      </c>
      <c r="Q120" s="3">
        <v>1.2</v>
      </c>
      <c r="R120" s="13">
        <v>29470</v>
      </c>
      <c r="S120" s="14">
        <v>232.81300000000002</v>
      </c>
      <c r="T120" s="15">
        <v>2.7</v>
      </c>
      <c r="U120" s="15">
        <v>2.8</v>
      </c>
    </row>
    <row r="121" spans="1:21" x14ac:dyDescent="0.25">
      <c r="A121" s="1">
        <v>45321</v>
      </c>
      <c r="B121" s="2">
        <v>0.41319444444444442</v>
      </c>
      <c r="C121" s="7">
        <v>1032</v>
      </c>
      <c r="D121" s="7">
        <v>1036</v>
      </c>
      <c r="E121" s="8">
        <v>10.199999999999999</v>
      </c>
      <c r="F121" s="9">
        <v>45</v>
      </c>
      <c r="G121" s="8">
        <v>8.9</v>
      </c>
      <c r="H121" s="8">
        <v>-1.3</v>
      </c>
      <c r="I121" s="8">
        <v>26</v>
      </c>
      <c r="J121" s="8">
        <v>8.9</v>
      </c>
      <c r="K121" s="6">
        <f t="shared" si="3"/>
        <v>9</v>
      </c>
      <c r="L121" s="6">
        <f t="shared" si="4"/>
        <v>9.36</v>
      </c>
      <c r="M121" s="10">
        <v>84</v>
      </c>
      <c r="N121" s="3" t="str">
        <f t="shared" si="5"/>
        <v>E</v>
      </c>
      <c r="O121" s="11">
        <v>0</v>
      </c>
      <c r="P121" s="12">
        <v>0</v>
      </c>
      <c r="Q121" s="3">
        <v>1.6</v>
      </c>
      <c r="R121" s="13">
        <v>30782</v>
      </c>
      <c r="S121" s="14">
        <v>243.17780000000002</v>
      </c>
      <c r="T121" s="15">
        <v>2.5</v>
      </c>
      <c r="U121" s="15">
        <v>2.6</v>
      </c>
    </row>
    <row r="122" spans="1:21" x14ac:dyDescent="0.25">
      <c r="A122" s="1">
        <v>45321</v>
      </c>
      <c r="B122" s="2">
        <v>0.41666666666666669</v>
      </c>
      <c r="C122" s="7">
        <v>1032</v>
      </c>
      <c r="D122" s="7">
        <v>1036</v>
      </c>
      <c r="E122" s="8">
        <v>10</v>
      </c>
      <c r="F122" s="9">
        <v>45</v>
      </c>
      <c r="G122" s="8">
        <v>9.4</v>
      </c>
      <c r="H122" s="8">
        <v>-1.4</v>
      </c>
      <c r="I122" s="8">
        <v>26</v>
      </c>
      <c r="J122" s="8">
        <v>9.4</v>
      </c>
      <c r="K122" s="6">
        <f t="shared" si="3"/>
        <v>6.48</v>
      </c>
      <c r="L122" s="6">
        <f t="shared" si="4"/>
        <v>7.5600000000000005</v>
      </c>
      <c r="M122" s="10">
        <v>97</v>
      </c>
      <c r="N122" s="3" t="str">
        <f t="shared" si="5"/>
        <v>E</v>
      </c>
      <c r="O122" s="11">
        <v>0</v>
      </c>
      <c r="P122" s="12">
        <v>0</v>
      </c>
      <c r="Q122" s="3">
        <v>1.7</v>
      </c>
      <c r="R122" s="13">
        <v>32340</v>
      </c>
      <c r="S122" s="14">
        <v>255.48600000000002</v>
      </c>
      <c r="T122" s="15">
        <v>1.8</v>
      </c>
      <c r="U122" s="15">
        <v>2.1</v>
      </c>
    </row>
    <row r="123" spans="1:21" x14ac:dyDescent="0.25">
      <c r="A123" s="1">
        <v>45321</v>
      </c>
      <c r="B123" s="2">
        <v>0.4201388888888889</v>
      </c>
      <c r="C123" s="7">
        <v>1032</v>
      </c>
      <c r="D123" s="7">
        <v>1036</v>
      </c>
      <c r="E123" s="8">
        <v>10.3</v>
      </c>
      <c r="F123" s="9">
        <v>45</v>
      </c>
      <c r="G123" s="8">
        <v>9.5</v>
      </c>
      <c r="H123" s="8">
        <v>-1.2</v>
      </c>
      <c r="I123" s="8">
        <v>26</v>
      </c>
      <c r="J123" s="8">
        <v>9.5</v>
      </c>
      <c r="K123" s="6">
        <f t="shared" si="3"/>
        <v>7.2</v>
      </c>
      <c r="L123" s="6">
        <f t="shared" si="4"/>
        <v>7.2</v>
      </c>
      <c r="M123" s="10">
        <v>124</v>
      </c>
      <c r="N123" s="3" t="str">
        <f t="shared" si="5"/>
        <v>ESE</v>
      </c>
      <c r="O123" s="11">
        <v>0</v>
      </c>
      <c r="P123" s="12">
        <v>0</v>
      </c>
      <c r="Q123" s="3">
        <v>2.1</v>
      </c>
      <c r="R123" s="13">
        <v>33825</v>
      </c>
      <c r="S123" s="14">
        <v>267.21750000000003</v>
      </c>
      <c r="T123" s="15">
        <v>2</v>
      </c>
      <c r="U123" s="15">
        <v>2</v>
      </c>
    </row>
    <row r="124" spans="1:21" x14ac:dyDescent="0.25">
      <c r="A124" s="1">
        <v>45321</v>
      </c>
      <c r="B124" s="2">
        <v>0.4236111111111111</v>
      </c>
      <c r="C124" s="7">
        <v>1032</v>
      </c>
      <c r="D124" s="7">
        <v>1036</v>
      </c>
      <c r="E124" s="8">
        <v>10.6</v>
      </c>
      <c r="F124" s="9">
        <v>45</v>
      </c>
      <c r="G124" s="8">
        <v>10.1</v>
      </c>
      <c r="H124" s="8">
        <v>-0.9</v>
      </c>
      <c r="I124" s="8">
        <v>26</v>
      </c>
      <c r="J124" s="8">
        <v>10.1</v>
      </c>
      <c r="K124" s="6">
        <f t="shared" si="3"/>
        <v>6.48</v>
      </c>
      <c r="L124" s="6">
        <f t="shared" si="4"/>
        <v>7.2</v>
      </c>
      <c r="M124" s="10">
        <v>323</v>
      </c>
      <c r="N124" s="3" t="str">
        <f t="shared" si="5"/>
        <v>NW</v>
      </c>
      <c r="O124" s="11">
        <v>0</v>
      </c>
      <c r="P124" s="12">
        <v>0</v>
      </c>
      <c r="Q124" s="3">
        <v>1.9</v>
      </c>
      <c r="R124" s="13">
        <v>35301</v>
      </c>
      <c r="S124" s="14">
        <v>278.87790000000001</v>
      </c>
      <c r="T124" s="15">
        <v>1.8</v>
      </c>
      <c r="U124" s="15">
        <v>2</v>
      </c>
    </row>
    <row r="125" spans="1:21" x14ac:dyDescent="0.25">
      <c r="A125" s="1">
        <v>45321</v>
      </c>
      <c r="B125" s="2">
        <v>0.42708333333333331</v>
      </c>
      <c r="C125" s="7">
        <v>1032</v>
      </c>
      <c r="D125" s="7">
        <v>1036</v>
      </c>
      <c r="E125" s="8">
        <v>10.5</v>
      </c>
      <c r="F125" s="9">
        <v>45</v>
      </c>
      <c r="G125" s="8">
        <v>9.6999999999999993</v>
      </c>
      <c r="H125" s="8">
        <v>-1</v>
      </c>
      <c r="I125" s="8">
        <v>26</v>
      </c>
      <c r="J125" s="8">
        <v>9.6999999999999993</v>
      </c>
      <c r="K125" s="6">
        <f t="shared" si="3"/>
        <v>7.5600000000000005</v>
      </c>
      <c r="L125" s="6">
        <f t="shared" si="4"/>
        <v>7.9200000000000008</v>
      </c>
      <c r="M125" s="10">
        <v>36</v>
      </c>
      <c r="N125" s="3" t="str">
        <f t="shared" si="5"/>
        <v>NNE</v>
      </c>
      <c r="O125" s="11">
        <v>0</v>
      </c>
      <c r="P125" s="12">
        <v>0</v>
      </c>
      <c r="Q125" s="3">
        <v>2</v>
      </c>
      <c r="R125" s="13">
        <v>36580</v>
      </c>
      <c r="S125" s="14">
        <v>288.98200000000003</v>
      </c>
      <c r="T125" s="15">
        <v>2.1</v>
      </c>
      <c r="U125" s="15">
        <v>2.2000000000000002</v>
      </c>
    </row>
    <row r="126" spans="1:21" x14ac:dyDescent="0.25">
      <c r="A126" s="1">
        <v>45321</v>
      </c>
      <c r="B126" s="2">
        <v>0.43055555555555558</v>
      </c>
      <c r="C126" s="7">
        <v>1032</v>
      </c>
      <c r="D126" s="7">
        <v>1036</v>
      </c>
      <c r="E126" s="8">
        <v>10.5</v>
      </c>
      <c r="F126" s="9">
        <v>46</v>
      </c>
      <c r="G126" s="8">
        <v>8.4</v>
      </c>
      <c r="H126" s="8">
        <v>-0.7</v>
      </c>
      <c r="I126" s="8">
        <v>26</v>
      </c>
      <c r="J126" s="8">
        <v>8.4</v>
      </c>
      <c r="K126" s="6">
        <f t="shared" si="3"/>
        <v>15.48</v>
      </c>
      <c r="L126" s="6">
        <f t="shared" si="4"/>
        <v>19.8</v>
      </c>
      <c r="M126" s="10">
        <v>355</v>
      </c>
      <c r="N126" s="3" t="str">
        <f t="shared" si="5"/>
        <v>N</v>
      </c>
      <c r="O126" s="11">
        <v>0</v>
      </c>
      <c r="P126" s="12">
        <v>0</v>
      </c>
      <c r="Q126" s="3">
        <v>2</v>
      </c>
      <c r="R126" s="13">
        <v>37834</v>
      </c>
      <c r="S126" s="14">
        <v>298.88860000000005</v>
      </c>
      <c r="T126" s="15">
        <v>4.3</v>
      </c>
      <c r="U126" s="15">
        <v>5.5</v>
      </c>
    </row>
    <row r="127" spans="1:21" x14ac:dyDescent="0.25">
      <c r="A127" s="1">
        <v>45321</v>
      </c>
      <c r="B127" s="2">
        <v>0.43402777777777773</v>
      </c>
      <c r="C127" s="7">
        <v>1032</v>
      </c>
      <c r="D127" s="7">
        <v>1036</v>
      </c>
      <c r="E127" s="8">
        <v>10.4</v>
      </c>
      <c r="F127" s="9">
        <v>46</v>
      </c>
      <c r="G127" s="8">
        <v>10.1</v>
      </c>
      <c r="H127" s="8">
        <v>-0.8</v>
      </c>
      <c r="I127" s="8">
        <v>26</v>
      </c>
      <c r="J127" s="8">
        <v>10.1</v>
      </c>
      <c r="K127" s="6">
        <f t="shared" si="3"/>
        <v>5.76</v>
      </c>
      <c r="L127" s="6">
        <f t="shared" si="4"/>
        <v>5.76</v>
      </c>
      <c r="M127" s="10">
        <v>102</v>
      </c>
      <c r="N127" s="3" t="str">
        <f t="shared" si="5"/>
        <v>E</v>
      </c>
      <c r="O127" s="11">
        <v>0</v>
      </c>
      <c r="P127" s="12">
        <v>0</v>
      </c>
      <c r="Q127" s="3">
        <v>2.2999999999999998</v>
      </c>
      <c r="R127" s="13">
        <v>38960</v>
      </c>
      <c r="S127" s="14">
        <v>307.78400000000005</v>
      </c>
      <c r="T127" s="15">
        <v>1.6</v>
      </c>
      <c r="U127" s="15">
        <v>1.6</v>
      </c>
    </row>
    <row r="128" spans="1:21" x14ac:dyDescent="0.25">
      <c r="A128" s="1">
        <v>45321</v>
      </c>
      <c r="B128" s="2">
        <v>0.4375</v>
      </c>
      <c r="C128" s="7">
        <v>1032</v>
      </c>
      <c r="D128" s="7">
        <v>1036</v>
      </c>
      <c r="E128" s="8">
        <v>10.5</v>
      </c>
      <c r="F128" s="9">
        <v>46</v>
      </c>
      <c r="G128" s="8">
        <v>8.8000000000000007</v>
      </c>
      <c r="H128" s="8">
        <v>-0.7</v>
      </c>
      <c r="I128" s="8">
        <v>26</v>
      </c>
      <c r="J128" s="8">
        <v>8.8000000000000007</v>
      </c>
      <c r="K128" s="6">
        <f t="shared" si="3"/>
        <v>12.6</v>
      </c>
      <c r="L128" s="6">
        <f t="shared" si="4"/>
        <v>13.32</v>
      </c>
      <c r="M128" s="10">
        <v>310</v>
      </c>
      <c r="N128" s="3" t="str">
        <f t="shared" si="5"/>
        <v>NW</v>
      </c>
      <c r="O128" s="11">
        <v>0</v>
      </c>
      <c r="P128" s="12">
        <v>0</v>
      </c>
      <c r="Q128" s="3">
        <v>2.2000000000000002</v>
      </c>
      <c r="R128" s="13">
        <v>40004</v>
      </c>
      <c r="S128" s="14">
        <v>316.03160000000003</v>
      </c>
      <c r="T128" s="15">
        <v>3.5</v>
      </c>
      <c r="U128" s="15">
        <v>3.7</v>
      </c>
    </row>
    <row r="129" spans="1:21" x14ac:dyDescent="0.25">
      <c r="A129" s="1">
        <v>45321</v>
      </c>
      <c r="B129" s="2">
        <v>0.44097222222222227</v>
      </c>
      <c r="C129" s="7">
        <v>1032</v>
      </c>
      <c r="D129" s="7">
        <v>1036</v>
      </c>
      <c r="E129" s="8">
        <v>10.1</v>
      </c>
      <c r="F129" s="9">
        <v>47</v>
      </c>
      <c r="G129" s="8">
        <v>8.8000000000000007</v>
      </c>
      <c r="H129" s="8">
        <v>-0.8</v>
      </c>
      <c r="I129" s="8">
        <v>26</v>
      </c>
      <c r="J129" s="8">
        <v>8.8000000000000007</v>
      </c>
      <c r="K129" s="6">
        <f t="shared" si="3"/>
        <v>9.7200000000000006</v>
      </c>
      <c r="L129" s="6">
        <f t="shared" si="4"/>
        <v>10.08</v>
      </c>
      <c r="M129" s="10">
        <v>23</v>
      </c>
      <c r="N129" s="3" t="str">
        <f t="shared" si="5"/>
        <v>NNE</v>
      </c>
      <c r="O129" s="11">
        <v>0</v>
      </c>
      <c r="P129" s="12">
        <v>0</v>
      </c>
      <c r="Q129" s="3">
        <v>2.2999999999999998</v>
      </c>
      <c r="R129" s="13">
        <v>41200</v>
      </c>
      <c r="S129" s="14">
        <v>325.48</v>
      </c>
      <c r="T129" s="15">
        <v>2.7</v>
      </c>
      <c r="U129" s="15">
        <v>2.8</v>
      </c>
    </row>
    <row r="130" spans="1:21" x14ac:dyDescent="0.25">
      <c r="A130" s="1">
        <v>45321</v>
      </c>
      <c r="B130" s="2">
        <v>0.44444444444444442</v>
      </c>
      <c r="C130" s="7">
        <v>1032</v>
      </c>
      <c r="D130" s="7">
        <v>1036</v>
      </c>
      <c r="E130" s="8">
        <v>10.199999999999999</v>
      </c>
      <c r="F130" s="9">
        <v>46</v>
      </c>
      <c r="G130" s="8">
        <v>9.4</v>
      </c>
      <c r="H130" s="8">
        <v>-1</v>
      </c>
      <c r="I130" s="8">
        <v>26</v>
      </c>
      <c r="J130" s="8">
        <v>9.4</v>
      </c>
      <c r="K130" s="6">
        <f t="shared" si="3"/>
        <v>7.2</v>
      </c>
      <c r="L130" s="6">
        <f t="shared" si="4"/>
        <v>7.5600000000000005</v>
      </c>
      <c r="M130" s="10">
        <v>96</v>
      </c>
      <c r="N130" s="3" t="str">
        <f t="shared" si="5"/>
        <v>E</v>
      </c>
      <c r="O130" s="11">
        <v>0</v>
      </c>
      <c r="P130" s="12">
        <v>0</v>
      </c>
      <c r="Q130" s="3">
        <v>2.4</v>
      </c>
      <c r="R130" s="13">
        <v>41811</v>
      </c>
      <c r="S130" s="14">
        <v>330.30690000000004</v>
      </c>
      <c r="T130" s="15">
        <v>2</v>
      </c>
      <c r="U130" s="15">
        <v>2.1</v>
      </c>
    </row>
    <row r="131" spans="1:21" x14ac:dyDescent="0.25">
      <c r="A131" s="1">
        <v>45321</v>
      </c>
      <c r="B131" s="2">
        <v>0.44791666666666669</v>
      </c>
      <c r="C131" s="7">
        <v>1032</v>
      </c>
      <c r="D131" s="7">
        <v>1036</v>
      </c>
      <c r="E131" s="8">
        <v>10.199999999999999</v>
      </c>
      <c r="F131" s="9">
        <v>46</v>
      </c>
      <c r="G131" s="8">
        <v>8.6</v>
      </c>
      <c r="H131" s="8">
        <v>-1</v>
      </c>
      <c r="I131" s="8">
        <v>26</v>
      </c>
      <c r="J131" s="8">
        <v>8.6</v>
      </c>
      <c r="K131" s="6">
        <f t="shared" ref="K131:K194" si="6">CONVERT(T131,"m/s","km/h")</f>
        <v>11.88</v>
      </c>
      <c r="L131" s="6">
        <f t="shared" ref="L131:L194" si="7">CONVERT(U131,"m/s","km/h")</f>
        <v>13.32</v>
      </c>
      <c r="M131" s="10">
        <v>52</v>
      </c>
      <c r="N131" s="3" t="str">
        <f t="shared" ref="N131:N194" si="8">LOOKUP(M131,$V$4:$V$40,$W$4:$W$40)</f>
        <v>NE</v>
      </c>
      <c r="O131" s="11">
        <v>0</v>
      </c>
      <c r="P131" s="12">
        <v>0</v>
      </c>
      <c r="Q131" s="3">
        <v>2.2000000000000002</v>
      </c>
      <c r="R131" s="13">
        <v>42913</v>
      </c>
      <c r="S131" s="14">
        <v>339.01270000000005</v>
      </c>
      <c r="T131" s="15">
        <v>3.3</v>
      </c>
      <c r="U131" s="15">
        <v>3.7</v>
      </c>
    </row>
    <row r="132" spans="1:21" x14ac:dyDescent="0.25">
      <c r="A132" s="1">
        <v>45321</v>
      </c>
      <c r="B132" s="2">
        <v>0.4513888888888889</v>
      </c>
      <c r="C132" s="7">
        <v>1032</v>
      </c>
      <c r="D132" s="7">
        <v>1036</v>
      </c>
      <c r="E132" s="8">
        <v>10.5</v>
      </c>
      <c r="F132" s="9">
        <v>45</v>
      </c>
      <c r="G132" s="8">
        <v>9.9</v>
      </c>
      <c r="H132" s="8">
        <v>-1</v>
      </c>
      <c r="I132" s="8">
        <v>26</v>
      </c>
      <c r="J132" s="8">
        <v>9.9</v>
      </c>
      <c r="K132" s="6">
        <f t="shared" si="6"/>
        <v>6.48</v>
      </c>
      <c r="L132" s="6">
        <f t="shared" si="7"/>
        <v>7.2</v>
      </c>
      <c r="M132" s="10">
        <v>24</v>
      </c>
      <c r="N132" s="3" t="str">
        <f t="shared" si="8"/>
        <v>NNE</v>
      </c>
      <c r="O132" s="11">
        <v>0</v>
      </c>
      <c r="P132" s="12">
        <v>0</v>
      </c>
      <c r="Q132" s="3">
        <v>2.8</v>
      </c>
      <c r="R132" s="13">
        <v>43908</v>
      </c>
      <c r="S132" s="14">
        <v>346.87320000000005</v>
      </c>
      <c r="T132" s="15">
        <v>1.8</v>
      </c>
      <c r="U132" s="15">
        <v>2</v>
      </c>
    </row>
    <row r="133" spans="1:21" x14ac:dyDescent="0.25">
      <c r="A133" s="1">
        <v>45321</v>
      </c>
      <c r="B133" s="2">
        <v>0.4548611111111111</v>
      </c>
      <c r="C133" s="7">
        <v>1032</v>
      </c>
      <c r="D133" s="7">
        <v>1036</v>
      </c>
      <c r="E133" s="8">
        <v>10.1</v>
      </c>
      <c r="F133" s="9">
        <v>46</v>
      </c>
      <c r="G133" s="8">
        <v>8.8000000000000007</v>
      </c>
      <c r="H133" s="8">
        <v>-1.1000000000000001</v>
      </c>
      <c r="I133" s="8">
        <v>26</v>
      </c>
      <c r="J133" s="8">
        <v>8.8000000000000007</v>
      </c>
      <c r="K133" s="6">
        <f t="shared" si="6"/>
        <v>9.7200000000000006</v>
      </c>
      <c r="L133" s="6">
        <f t="shared" si="7"/>
        <v>9.7200000000000006</v>
      </c>
      <c r="M133" s="10">
        <v>66</v>
      </c>
      <c r="N133" s="3" t="str">
        <f t="shared" si="8"/>
        <v>ENE</v>
      </c>
      <c r="O133" s="11">
        <v>0</v>
      </c>
      <c r="P133" s="12">
        <v>0</v>
      </c>
      <c r="Q133" s="3">
        <v>2.5</v>
      </c>
      <c r="R133" s="13">
        <v>44637</v>
      </c>
      <c r="S133" s="14">
        <v>352.63230000000004</v>
      </c>
      <c r="T133" s="15">
        <v>2.7</v>
      </c>
      <c r="U133" s="15">
        <v>2.7</v>
      </c>
    </row>
    <row r="134" spans="1:21" x14ac:dyDescent="0.25">
      <c r="A134" s="1">
        <v>45321</v>
      </c>
      <c r="B134" s="2">
        <v>0.45833333333333331</v>
      </c>
      <c r="C134" s="7">
        <v>1032</v>
      </c>
      <c r="D134" s="7">
        <v>1036</v>
      </c>
      <c r="E134" s="8">
        <v>10.4</v>
      </c>
      <c r="F134" s="9">
        <v>46</v>
      </c>
      <c r="G134" s="8">
        <v>9.1999999999999993</v>
      </c>
      <c r="H134" s="8">
        <v>-0.8</v>
      </c>
      <c r="I134" s="8">
        <v>26</v>
      </c>
      <c r="J134" s="8">
        <v>9.1999999999999993</v>
      </c>
      <c r="K134" s="6">
        <f t="shared" si="6"/>
        <v>9</v>
      </c>
      <c r="L134" s="6">
        <f t="shared" si="7"/>
        <v>9.36</v>
      </c>
      <c r="M134" s="10">
        <v>288</v>
      </c>
      <c r="N134" s="3" t="str">
        <f t="shared" si="8"/>
        <v>W</v>
      </c>
      <c r="O134" s="11">
        <v>0</v>
      </c>
      <c r="P134" s="12">
        <v>0</v>
      </c>
      <c r="Q134" s="3">
        <v>2.4</v>
      </c>
      <c r="R134" s="13">
        <v>45353</v>
      </c>
      <c r="S134" s="14">
        <v>358.28870000000006</v>
      </c>
      <c r="T134" s="15">
        <v>2.5</v>
      </c>
      <c r="U134" s="15">
        <v>2.6</v>
      </c>
    </row>
    <row r="135" spans="1:21" x14ac:dyDescent="0.25">
      <c r="A135" s="1">
        <v>45321</v>
      </c>
      <c r="B135" s="2">
        <v>0.46180555555555558</v>
      </c>
      <c r="C135" s="7">
        <v>1032</v>
      </c>
      <c r="D135" s="7">
        <v>1036</v>
      </c>
      <c r="E135" s="8">
        <v>10.5</v>
      </c>
      <c r="F135" s="9">
        <v>46</v>
      </c>
      <c r="G135" s="8">
        <v>9.6999999999999993</v>
      </c>
      <c r="H135" s="8">
        <v>-0.7</v>
      </c>
      <c r="I135" s="8">
        <v>26</v>
      </c>
      <c r="J135" s="8">
        <v>9.6999999999999993</v>
      </c>
      <c r="K135" s="6">
        <f t="shared" si="6"/>
        <v>7.2</v>
      </c>
      <c r="L135" s="6">
        <f t="shared" si="7"/>
        <v>7.2</v>
      </c>
      <c r="M135" s="10">
        <v>23</v>
      </c>
      <c r="N135" s="3" t="str">
        <f t="shared" si="8"/>
        <v>NNE</v>
      </c>
      <c r="O135" s="11">
        <v>0</v>
      </c>
      <c r="P135" s="12">
        <v>0</v>
      </c>
      <c r="Q135" s="3">
        <v>1.7</v>
      </c>
      <c r="R135" s="13">
        <v>46364</v>
      </c>
      <c r="S135" s="14">
        <v>366.27560000000005</v>
      </c>
      <c r="T135" s="15">
        <v>2</v>
      </c>
      <c r="U135" s="15">
        <v>2</v>
      </c>
    </row>
    <row r="136" spans="1:21" x14ac:dyDescent="0.25">
      <c r="A136" s="1">
        <v>45321</v>
      </c>
      <c r="B136" s="2">
        <v>0.46527777777777773</v>
      </c>
      <c r="C136" s="7">
        <v>1032</v>
      </c>
      <c r="D136" s="7">
        <v>1036</v>
      </c>
      <c r="E136" s="8">
        <v>10.6</v>
      </c>
      <c r="F136" s="9">
        <v>46</v>
      </c>
      <c r="G136" s="8">
        <v>10.3</v>
      </c>
      <c r="H136" s="8">
        <v>-0.6</v>
      </c>
      <c r="I136" s="8">
        <v>26</v>
      </c>
      <c r="J136" s="8">
        <v>10.3</v>
      </c>
      <c r="K136" s="6">
        <f t="shared" si="6"/>
        <v>5.76</v>
      </c>
      <c r="L136" s="6">
        <f t="shared" si="7"/>
        <v>5.76</v>
      </c>
      <c r="M136" s="10">
        <v>18</v>
      </c>
      <c r="N136" s="3" t="str">
        <f t="shared" si="8"/>
        <v>N</v>
      </c>
      <c r="O136" s="11">
        <v>0</v>
      </c>
      <c r="P136" s="12">
        <v>0</v>
      </c>
      <c r="Q136" s="3">
        <v>2.2000000000000002</v>
      </c>
      <c r="R136" s="13">
        <v>46999</v>
      </c>
      <c r="S136" s="14">
        <v>371.29210000000006</v>
      </c>
      <c r="T136" s="15">
        <v>1.6</v>
      </c>
      <c r="U136" s="15">
        <v>1.6</v>
      </c>
    </row>
    <row r="137" spans="1:21" x14ac:dyDescent="0.25">
      <c r="A137" s="1">
        <v>45321</v>
      </c>
      <c r="B137" s="2">
        <v>0.46875</v>
      </c>
      <c r="C137" s="7">
        <v>1031</v>
      </c>
      <c r="D137" s="7">
        <v>1035</v>
      </c>
      <c r="E137" s="8">
        <v>10.6</v>
      </c>
      <c r="F137" s="9">
        <v>48</v>
      </c>
      <c r="G137" s="8">
        <v>10.1</v>
      </c>
      <c r="H137" s="8">
        <v>0</v>
      </c>
      <c r="I137" s="8">
        <v>26</v>
      </c>
      <c r="J137" s="8">
        <v>10.1</v>
      </c>
      <c r="K137" s="6">
        <f t="shared" si="6"/>
        <v>6.12</v>
      </c>
      <c r="L137" s="6">
        <f t="shared" si="7"/>
        <v>6.48</v>
      </c>
      <c r="M137" s="10">
        <v>64</v>
      </c>
      <c r="N137" s="3" t="str">
        <f t="shared" si="8"/>
        <v>ENE</v>
      </c>
      <c r="O137" s="11">
        <v>0</v>
      </c>
      <c r="P137" s="12">
        <v>0</v>
      </c>
      <c r="Q137" s="3">
        <v>2.5</v>
      </c>
      <c r="R137" s="13">
        <v>47582</v>
      </c>
      <c r="S137" s="14">
        <v>375.89780000000002</v>
      </c>
      <c r="T137" s="15">
        <v>1.7</v>
      </c>
      <c r="U137" s="15">
        <v>1.8</v>
      </c>
    </row>
    <row r="138" spans="1:21" x14ac:dyDescent="0.25">
      <c r="A138" s="1">
        <v>45321</v>
      </c>
      <c r="B138" s="2">
        <v>0.47222222222222227</v>
      </c>
      <c r="C138" s="7">
        <v>1032</v>
      </c>
      <c r="D138" s="7">
        <v>1036</v>
      </c>
      <c r="E138" s="8">
        <v>10.6</v>
      </c>
      <c r="F138" s="9">
        <v>48</v>
      </c>
      <c r="G138" s="8">
        <v>9.4</v>
      </c>
      <c r="H138" s="8">
        <v>0</v>
      </c>
      <c r="I138" s="8">
        <v>26</v>
      </c>
      <c r="J138" s="8">
        <v>9.4</v>
      </c>
      <c r="K138" s="6">
        <f t="shared" si="6"/>
        <v>9</v>
      </c>
      <c r="L138" s="6">
        <f t="shared" si="7"/>
        <v>9.36</v>
      </c>
      <c r="M138" s="10">
        <v>30</v>
      </c>
      <c r="N138" s="3" t="str">
        <f t="shared" si="8"/>
        <v>NNE</v>
      </c>
      <c r="O138" s="11">
        <v>0</v>
      </c>
      <c r="P138" s="12">
        <v>0</v>
      </c>
      <c r="Q138" s="3">
        <v>2.2999999999999998</v>
      </c>
      <c r="R138" s="13">
        <v>48187</v>
      </c>
      <c r="S138" s="14">
        <v>380.67730000000006</v>
      </c>
      <c r="T138" s="15">
        <v>2.5</v>
      </c>
      <c r="U138" s="15">
        <v>2.6</v>
      </c>
    </row>
    <row r="139" spans="1:21" x14ac:dyDescent="0.25">
      <c r="A139" s="1">
        <v>45321</v>
      </c>
      <c r="B139" s="2">
        <v>0.47569444444444442</v>
      </c>
      <c r="C139" s="7">
        <v>1032</v>
      </c>
      <c r="D139" s="7">
        <v>1036</v>
      </c>
      <c r="E139" s="8">
        <v>10.6</v>
      </c>
      <c r="F139" s="9">
        <v>47</v>
      </c>
      <c r="G139" s="8">
        <v>10.1</v>
      </c>
      <c r="H139" s="8">
        <v>-0.3</v>
      </c>
      <c r="I139" s="8">
        <v>26</v>
      </c>
      <c r="J139" s="8">
        <v>10.1</v>
      </c>
      <c r="K139" s="6">
        <f t="shared" si="6"/>
        <v>6.12</v>
      </c>
      <c r="L139" s="6">
        <f t="shared" si="7"/>
        <v>7.2</v>
      </c>
      <c r="M139" s="10">
        <v>60</v>
      </c>
      <c r="N139" s="3" t="str">
        <f t="shared" si="8"/>
        <v>ENE</v>
      </c>
      <c r="O139" s="11">
        <v>0</v>
      </c>
      <c r="P139" s="12">
        <v>0</v>
      </c>
      <c r="Q139" s="3">
        <v>2.5</v>
      </c>
      <c r="R139" s="13">
        <v>48575</v>
      </c>
      <c r="S139" s="14">
        <v>383.74250000000006</v>
      </c>
      <c r="T139" s="15">
        <v>1.7</v>
      </c>
      <c r="U139" s="15">
        <v>2</v>
      </c>
    </row>
    <row r="140" spans="1:21" x14ac:dyDescent="0.25">
      <c r="A140" s="1">
        <v>45321</v>
      </c>
      <c r="B140" s="2">
        <v>0.47916666666666669</v>
      </c>
      <c r="C140" s="7">
        <v>1032</v>
      </c>
      <c r="D140" s="7">
        <v>1036</v>
      </c>
      <c r="E140" s="8">
        <v>10.8</v>
      </c>
      <c r="F140" s="9">
        <v>49</v>
      </c>
      <c r="G140" s="8">
        <v>10.8</v>
      </c>
      <c r="H140" s="8">
        <v>0.4</v>
      </c>
      <c r="I140" s="8">
        <v>26</v>
      </c>
      <c r="J140" s="8">
        <v>10.8</v>
      </c>
      <c r="K140" s="6">
        <f t="shared" si="6"/>
        <v>4.68</v>
      </c>
      <c r="L140" s="6">
        <f t="shared" si="7"/>
        <v>4.68</v>
      </c>
      <c r="M140" s="10">
        <v>203</v>
      </c>
      <c r="N140" s="3" t="str">
        <f t="shared" si="8"/>
        <v>SSW</v>
      </c>
      <c r="O140" s="11">
        <v>0</v>
      </c>
      <c r="P140" s="12">
        <v>0</v>
      </c>
      <c r="Q140" s="3">
        <v>2.9</v>
      </c>
      <c r="R140" s="13">
        <v>49204</v>
      </c>
      <c r="S140" s="14">
        <v>388.71160000000003</v>
      </c>
      <c r="T140" s="15">
        <v>1.3</v>
      </c>
      <c r="U140" s="15">
        <v>1.3</v>
      </c>
    </row>
    <row r="141" spans="1:21" x14ac:dyDescent="0.25">
      <c r="A141" s="1">
        <v>45321</v>
      </c>
      <c r="B141" s="2">
        <v>0.4826388888888889</v>
      </c>
      <c r="C141" s="7">
        <v>1032</v>
      </c>
      <c r="D141" s="7">
        <v>1036</v>
      </c>
      <c r="E141" s="8">
        <v>10.6</v>
      </c>
      <c r="F141" s="9">
        <v>48</v>
      </c>
      <c r="G141" s="8">
        <v>9</v>
      </c>
      <c r="H141" s="8">
        <v>0</v>
      </c>
      <c r="I141" s="8">
        <v>26</v>
      </c>
      <c r="J141" s="8">
        <v>9</v>
      </c>
      <c r="K141" s="6">
        <f t="shared" si="6"/>
        <v>11.88</v>
      </c>
      <c r="L141" s="6">
        <f t="shared" si="7"/>
        <v>13.32</v>
      </c>
      <c r="M141" s="10">
        <v>75</v>
      </c>
      <c r="N141" s="3" t="str">
        <f t="shared" si="8"/>
        <v>ENE</v>
      </c>
      <c r="O141" s="11">
        <v>0</v>
      </c>
      <c r="P141" s="12">
        <v>0</v>
      </c>
      <c r="Q141" s="3">
        <v>2.5</v>
      </c>
      <c r="R141" s="13">
        <v>50096</v>
      </c>
      <c r="S141" s="14">
        <v>395.75840000000005</v>
      </c>
      <c r="T141" s="15">
        <v>3.3</v>
      </c>
      <c r="U141" s="15">
        <v>3.7</v>
      </c>
    </row>
    <row r="142" spans="1:21" x14ac:dyDescent="0.25">
      <c r="A142" s="1">
        <v>45321</v>
      </c>
      <c r="B142" s="2">
        <v>0.4861111111111111</v>
      </c>
      <c r="C142" s="7">
        <v>1031</v>
      </c>
      <c r="D142" s="7">
        <v>1035</v>
      </c>
      <c r="E142" s="8">
        <v>10.4</v>
      </c>
      <c r="F142" s="9">
        <v>47</v>
      </c>
      <c r="G142" s="8">
        <v>9.8000000000000007</v>
      </c>
      <c r="H142" s="8">
        <v>-0.5</v>
      </c>
      <c r="I142" s="8">
        <v>26</v>
      </c>
      <c r="J142" s="8">
        <v>9.8000000000000007</v>
      </c>
      <c r="K142" s="6">
        <f t="shared" si="6"/>
        <v>6.12</v>
      </c>
      <c r="L142" s="6">
        <f t="shared" si="7"/>
        <v>7.2</v>
      </c>
      <c r="M142" s="10">
        <v>60</v>
      </c>
      <c r="N142" s="3" t="str">
        <f t="shared" si="8"/>
        <v>ENE</v>
      </c>
      <c r="O142" s="11">
        <v>0</v>
      </c>
      <c r="P142" s="12">
        <v>0</v>
      </c>
      <c r="Q142" s="3">
        <v>2.4</v>
      </c>
      <c r="R142" s="13">
        <v>50444</v>
      </c>
      <c r="S142" s="14">
        <v>398.50760000000002</v>
      </c>
      <c r="T142" s="15">
        <v>1.7</v>
      </c>
      <c r="U142" s="15">
        <v>2</v>
      </c>
    </row>
    <row r="143" spans="1:21" x14ac:dyDescent="0.25">
      <c r="A143" s="1">
        <v>45321</v>
      </c>
      <c r="B143" s="2">
        <v>0.48958333333333331</v>
      </c>
      <c r="C143" s="7">
        <v>1032</v>
      </c>
      <c r="D143" s="7">
        <v>1036</v>
      </c>
      <c r="E143" s="8">
        <v>10.4</v>
      </c>
      <c r="F143" s="9">
        <v>49</v>
      </c>
      <c r="G143" s="8">
        <v>9.6</v>
      </c>
      <c r="H143" s="8">
        <v>0</v>
      </c>
      <c r="I143" s="8">
        <v>26</v>
      </c>
      <c r="J143" s="8">
        <v>9.6</v>
      </c>
      <c r="K143" s="6">
        <f t="shared" si="6"/>
        <v>7.2</v>
      </c>
      <c r="L143" s="6">
        <f t="shared" si="7"/>
        <v>7.2</v>
      </c>
      <c r="M143" s="10">
        <v>72</v>
      </c>
      <c r="N143" s="3" t="str">
        <f t="shared" si="8"/>
        <v>ENE</v>
      </c>
      <c r="O143" s="11">
        <v>0</v>
      </c>
      <c r="P143" s="12">
        <v>0</v>
      </c>
      <c r="Q143" s="3">
        <v>2.4</v>
      </c>
      <c r="R143" s="13">
        <v>50437</v>
      </c>
      <c r="S143" s="14">
        <v>398.45230000000004</v>
      </c>
      <c r="T143" s="15">
        <v>2</v>
      </c>
      <c r="U143" s="15">
        <v>2</v>
      </c>
    </row>
    <row r="144" spans="1:21" x14ac:dyDescent="0.25">
      <c r="A144" s="1">
        <v>45321</v>
      </c>
      <c r="B144" s="2">
        <v>0.49305555555555558</v>
      </c>
      <c r="C144" s="7">
        <v>1031</v>
      </c>
      <c r="D144" s="7">
        <v>1035</v>
      </c>
      <c r="E144" s="8">
        <v>10.4</v>
      </c>
      <c r="F144" s="9">
        <v>49</v>
      </c>
      <c r="G144" s="8">
        <v>9.6</v>
      </c>
      <c r="H144" s="8">
        <v>0</v>
      </c>
      <c r="I144" s="8">
        <v>26</v>
      </c>
      <c r="J144" s="8">
        <v>9.6</v>
      </c>
      <c r="K144" s="6">
        <f t="shared" si="6"/>
        <v>7.5600000000000005</v>
      </c>
      <c r="L144" s="6">
        <f t="shared" si="7"/>
        <v>8.2799999999999994</v>
      </c>
      <c r="M144" s="10">
        <v>318</v>
      </c>
      <c r="N144" s="3" t="str">
        <f t="shared" si="8"/>
        <v>NW</v>
      </c>
      <c r="O144" s="11">
        <v>0</v>
      </c>
      <c r="P144" s="12">
        <v>0</v>
      </c>
      <c r="Q144" s="3">
        <v>2.5</v>
      </c>
      <c r="R144" s="13">
        <v>50567</v>
      </c>
      <c r="S144" s="14">
        <v>399.47930000000002</v>
      </c>
      <c r="T144" s="15">
        <v>2.1</v>
      </c>
      <c r="U144" s="15">
        <v>2.2999999999999998</v>
      </c>
    </row>
    <row r="145" spans="1:21" x14ac:dyDescent="0.25">
      <c r="A145" s="1">
        <v>45321</v>
      </c>
      <c r="B145" s="2">
        <v>0.49652777777777773</v>
      </c>
      <c r="C145" s="7">
        <v>1031</v>
      </c>
      <c r="D145" s="7">
        <v>1035</v>
      </c>
      <c r="E145" s="8">
        <v>10.4</v>
      </c>
      <c r="F145" s="9">
        <v>48</v>
      </c>
      <c r="G145" s="8">
        <v>8.4</v>
      </c>
      <c r="H145" s="8">
        <v>-0.2</v>
      </c>
      <c r="I145" s="8">
        <v>26</v>
      </c>
      <c r="J145" s="8">
        <v>8.4</v>
      </c>
      <c r="K145" s="6">
        <f t="shared" si="6"/>
        <v>14.759999999999998</v>
      </c>
      <c r="L145" s="6">
        <f t="shared" si="7"/>
        <v>20.16</v>
      </c>
      <c r="M145" s="10">
        <v>30</v>
      </c>
      <c r="N145" s="3" t="str">
        <f t="shared" si="8"/>
        <v>NNE</v>
      </c>
      <c r="O145" s="11">
        <v>0</v>
      </c>
      <c r="P145" s="12">
        <v>0</v>
      </c>
      <c r="Q145" s="3">
        <v>2.5</v>
      </c>
      <c r="R145" s="13">
        <v>50564</v>
      </c>
      <c r="S145" s="14">
        <v>399.45560000000006</v>
      </c>
      <c r="T145" s="15">
        <v>4.0999999999999996</v>
      </c>
      <c r="U145" s="15">
        <v>5.6</v>
      </c>
    </row>
    <row r="146" spans="1:21" x14ac:dyDescent="0.25">
      <c r="A146" s="1">
        <v>45321</v>
      </c>
      <c r="B146" s="2">
        <v>0.5</v>
      </c>
      <c r="C146" s="7">
        <v>1031</v>
      </c>
      <c r="D146" s="7">
        <v>1035</v>
      </c>
      <c r="E146" s="8">
        <v>10.3</v>
      </c>
      <c r="F146" s="9">
        <v>47</v>
      </c>
      <c r="G146" s="8">
        <v>8.5</v>
      </c>
      <c r="H146" s="8">
        <v>-0.6</v>
      </c>
      <c r="I146" s="8">
        <v>26</v>
      </c>
      <c r="J146" s="8">
        <v>8.5</v>
      </c>
      <c r="K146" s="6">
        <f t="shared" si="6"/>
        <v>12.6</v>
      </c>
      <c r="L146" s="6">
        <f t="shared" si="7"/>
        <v>12.96</v>
      </c>
      <c r="M146" s="10">
        <v>68</v>
      </c>
      <c r="N146" s="3" t="str">
        <f t="shared" si="8"/>
        <v>ENE</v>
      </c>
      <c r="O146" s="11">
        <v>0</v>
      </c>
      <c r="P146" s="12">
        <v>0</v>
      </c>
      <c r="Q146" s="3">
        <v>2.7</v>
      </c>
      <c r="R146" s="13">
        <v>50728</v>
      </c>
      <c r="S146" s="14">
        <v>400.75120000000004</v>
      </c>
      <c r="T146" s="15">
        <v>3.5</v>
      </c>
      <c r="U146" s="15">
        <v>3.6</v>
      </c>
    </row>
    <row r="147" spans="1:21" x14ac:dyDescent="0.25">
      <c r="A147" s="1">
        <v>45321</v>
      </c>
      <c r="B147" s="2">
        <v>0.50347222222222221</v>
      </c>
      <c r="C147" s="7">
        <v>1031</v>
      </c>
      <c r="D147" s="7">
        <v>1035</v>
      </c>
      <c r="E147" s="8">
        <v>10.5</v>
      </c>
      <c r="F147" s="9">
        <v>48</v>
      </c>
      <c r="G147" s="8">
        <v>10.199999999999999</v>
      </c>
      <c r="H147" s="8">
        <v>-0.1</v>
      </c>
      <c r="I147" s="8">
        <v>26</v>
      </c>
      <c r="J147" s="8">
        <v>10.199999999999999</v>
      </c>
      <c r="K147" s="6">
        <f t="shared" si="6"/>
        <v>5.76</v>
      </c>
      <c r="L147" s="6">
        <f t="shared" si="7"/>
        <v>5.76</v>
      </c>
      <c r="M147" s="10">
        <v>68</v>
      </c>
      <c r="N147" s="3" t="str">
        <f t="shared" si="8"/>
        <v>ENE</v>
      </c>
      <c r="O147" s="11">
        <v>0</v>
      </c>
      <c r="P147" s="12">
        <v>0</v>
      </c>
      <c r="Q147" s="3">
        <v>2.6</v>
      </c>
      <c r="R147" s="13">
        <v>50979</v>
      </c>
      <c r="S147" s="14">
        <v>402.73410000000001</v>
      </c>
      <c r="T147" s="15">
        <v>1.6</v>
      </c>
      <c r="U147" s="15">
        <v>1.6</v>
      </c>
    </row>
    <row r="148" spans="1:21" x14ac:dyDescent="0.25">
      <c r="A148" s="1">
        <v>45321</v>
      </c>
      <c r="B148" s="2">
        <v>0.50694444444444442</v>
      </c>
      <c r="C148" s="7">
        <v>1031</v>
      </c>
      <c r="D148" s="7">
        <v>1035</v>
      </c>
      <c r="E148" s="8">
        <v>10.4</v>
      </c>
      <c r="F148" s="9">
        <v>49</v>
      </c>
      <c r="G148" s="8">
        <v>9.6</v>
      </c>
      <c r="H148" s="8">
        <v>0</v>
      </c>
      <c r="I148" s="8">
        <v>26</v>
      </c>
      <c r="J148" s="8">
        <v>9.6</v>
      </c>
      <c r="K148" s="6">
        <f t="shared" si="6"/>
        <v>7.5600000000000005</v>
      </c>
      <c r="L148" s="6">
        <f t="shared" si="7"/>
        <v>8.2799999999999994</v>
      </c>
      <c r="M148" s="10">
        <v>72</v>
      </c>
      <c r="N148" s="3" t="str">
        <f t="shared" si="8"/>
        <v>ENE</v>
      </c>
      <c r="O148" s="11">
        <v>0</v>
      </c>
      <c r="P148" s="12">
        <v>0</v>
      </c>
      <c r="Q148" s="3">
        <v>2.6</v>
      </c>
      <c r="R148" s="13">
        <v>50632</v>
      </c>
      <c r="S148" s="14">
        <v>399.99280000000005</v>
      </c>
      <c r="T148" s="15">
        <v>2.1</v>
      </c>
      <c r="U148" s="15">
        <v>2.2999999999999998</v>
      </c>
    </row>
    <row r="149" spans="1:21" x14ac:dyDescent="0.25">
      <c r="A149" s="1">
        <v>45321</v>
      </c>
      <c r="B149" s="2">
        <v>0.51041666666666663</v>
      </c>
      <c r="C149" s="7">
        <v>1031</v>
      </c>
      <c r="D149" s="7">
        <v>1035</v>
      </c>
      <c r="E149" s="8">
        <v>10.6</v>
      </c>
      <c r="F149" s="9">
        <v>47</v>
      </c>
      <c r="G149" s="8">
        <v>10.1</v>
      </c>
      <c r="H149" s="8">
        <v>-0.3</v>
      </c>
      <c r="I149" s="8">
        <v>26</v>
      </c>
      <c r="J149" s="8">
        <v>10.1</v>
      </c>
      <c r="K149" s="6">
        <f t="shared" si="6"/>
        <v>6.48</v>
      </c>
      <c r="L149" s="6">
        <f t="shared" si="7"/>
        <v>7.2</v>
      </c>
      <c r="M149" s="10">
        <v>48</v>
      </c>
      <c r="N149" s="3" t="str">
        <f t="shared" si="8"/>
        <v>NE</v>
      </c>
      <c r="O149" s="11">
        <v>0</v>
      </c>
      <c r="P149" s="12">
        <v>0</v>
      </c>
      <c r="Q149" s="3">
        <v>2.5</v>
      </c>
      <c r="R149" s="13">
        <v>50410</v>
      </c>
      <c r="S149" s="14">
        <v>398.23900000000003</v>
      </c>
      <c r="T149" s="15">
        <v>1.8</v>
      </c>
      <c r="U149" s="15">
        <v>2</v>
      </c>
    </row>
    <row r="150" spans="1:21" x14ac:dyDescent="0.25">
      <c r="A150" s="1">
        <v>45321</v>
      </c>
      <c r="B150" s="2">
        <v>0.51388888888888895</v>
      </c>
      <c r="C150" s="7">
        <v>1031</v>
      </c>
      <c r="D150" s="7">
        <v>1035</v>
      </c>
      <c r="E150" s="8">
        <v>10.7</v>
      </c>
      <c r="F150" s="9">
        <v>48</v>
      </c>
      <c r="G150" s="8">
        <v>10.5</v>
      </c>
      <c r="H150" s="8">
        <v>0</v>
      </c>
      <c r="I150" s="8">
        <v>26</v>
      </c>
      <c r="J150" s="8">
        <v>10.5</v>
      </c>
      <c r="K150" s="6">
        <f t="shared" si="6"/>
        <v>5.4</v>
      </c>
      <c r="L150" s="6">
        <f t="shared" si="7"/>
        <v>5.4</v>
      </c>
      <c r="M150" s="10">
        <v>56</v>
      </c>
      <c r="N150" s="3" t="str">
        <f t="shared" si="8"/>
        <v>NE</v>
      </c>
      <c r="O150" s="11">
        <v>0</v>
      </c>
      <c r="P150" s="12">
        <v>0</v>
      </c>
      <c r="Q150" s="3">
        <v>2.6</v>
      </c>
      <c r="R150" s="13">
        <v>50377</v>
      </c>
      <c r="S150" s="14">
        <v>397.97830000000005</v>
      </c>
      <c r="T150" s="15">
        <v>1.5</v>
      </c>
      <c r="U150" s="15">
        <v>1.5</v>
      </c>
    </row>
    <row r="151" spans="1:21" x14ac:dyDescent="0.25">
      <c r="A151" s="1">
        <v>45321</v>
      </c>
      <c r="B151" s="2">
        <v>0.51736111111111105</v>
      </c>
      <c r="C151" s="7">
        <v>1031</v>
      </c>
      <c r="D151" s="7">
        <v>1035</v>
      </c>
      <c r="E151" s="8">
        <v>10.7</v>
      </c>
      <c r="F151" s="9">
        <v>49</v>
      </c>
      <c r="G151" s="8">
        <v>10.7</v>
      </c>
      <c r="H151" s="8">
        <v>0.3</v>
      </c>
      <c r="I151" s="8">
        <v>26</v>
      </c>
      <c r="J151" s="8">
        <v>10.7</v>
      </c>
      <c r="K151" s="6">
        <f t="shared" si="6"/>
        <v>2.88</v>
      </c>
      <c r="L151" s="6">
        <f t="shared" si="7"/>
        <v>2.88</v>
      </c>
      <c r="M151" s="10">
        <v>228</v>
      </c>
      <c r="N151" s="3" t="str">
        <f t="shared" si="8"/>
        <v>SW</v>
      </c>
      <c r="O151" s="11">
        <v>0</v>
      </c>
      <c r="P151" s="12">
        <v>0</v>
      </c>
      <c r="Q151" s="3">
        <v>2.4</v>
      </c>
      <c r="R151" s="13">
        <v>49811</v>
      </c>
      <c r="S151" s="14">
        <v>393.50690000000003</v>
      </c>
      <c r="T151" s="15">
        <v>0.8</v>
      </c>
      <c r="U151" s="15">
        <v>0.8</v>
      </c>
    </row>
    <row r="152" spans="1:21" x14ac:dyDescent="0.25">
      <c r="A152" s="1">
        <v>45321</v>
      </c>
      <c r="B152" s="2">
        <v>0.52083333333333337</v>
      </c>
      <c r="C152" s="7">
        <v>1031</v>
      </c>
      <c r="D152" s="7">
        <v>1035</v>
      </c>
      <c r="E152" s="8">
        <v>11</v>
      </c>
      <c r="F152" s="9">
        <v>49</v>
      </c>
      <c r="G152" s="8">
        <v>9.9</v>
      </c>
      <c r="H152" s="8">
        <v>0.6</v>
      </c>
      <c r="I152" s="8">
        <v>26</v>
      </c>
      <c r="J152" s="8">
        <v>9.9</v>
      </c>
      <c r="K152" s="6">
        <f t="shared" si="6"/>
        <v>9</v>
      </c>
      <c r="L152" s="6">
        <f t="shared" si="7"/>
        <v>9.36</v>
      </c>
      <c r="M152" s="10">
        <v>18</v>
      </c>
      <c r="N152" s="3" t="str">
        <f t="shared" si="8"/>
        <v>N</v>
      </c>
      <c r="O152" s="11">
        <v>0</v>
      </c>
      <c r="P152" s="12">
        <v>0</v>
      </c>
      <c r="Q152" s="3">
        <v>1.2</v>
      </c>
      <c r="R152" s="13">
        <v>9491</v>
      </c>
      <c r="S152" s="14">
        <v>74.97890000000001</v>
      </c>
      <c r="T152" s="15">
        <v>2.5</v>
      </c>
      <c r="U152" s="15">
        <v>2.6</v>
      </c>
    </row>
    <row r="153" spans="1:21" x14ac:dyDescent="0.25">
      <c r="A153" s="1">
        <v>45321</v>
      </c>
      <c r="B153" s="2">
        <v>0.52430555555555558</v>
      </c>
      <c r="C153" s="7">
        <v>1031</v>
      </c>
      <c r="D153" s="7">
        <v>1035</v>
      </c>
      <c r="E153" s="8">
        <v>10.6</v>
      </c>
      <c r="F153" s="9">
        <v>49</v>
      </c>
      <c r="G153" s="8">
        <v>9.8000000000000007</v>
      </c>
      <c r="H153" s="8">
        <v>0.2</v>
      </c>
      <c r="I153" s="8">
        <v>26</v>
      </c>
      <c r="J153" s="8">
        <v>9.8000000000000007</v>
      </c>
      <c r="K153" s="6">
        <f t="shared" si="6"/>
        <v>7.9200000000000008</v>
      </c>
      <c r="L153" s="6">
        <f t="shared" si="7"/>
        <v>9.36</v>
      </c>
      <c r="M153" s="10">
        <v>86</v>
      </c>
      <c r="N153" s="3" t="str">
        <f t="shared" si="8"/>
        <v>E</v>
      </c>
      <c r="O153" s="11">
        <v>0</v>
      </c>
      <c r="P153" s="12">
        <v>0</v>
      </c>
      <c r="Q153" s="3">
        <v>2.2000000000000002</v>
      </c>
      <c r="R153" s="13">
        <v>48954</v>
      </c>
      <c r="S153" s="14">
        <v>386.73660000000001</v>
      </c>
      <c r="T153" s="15">
        <v>2.2000000000000002</v>
      </c>
      <c r="U153" s="15">
        <v>2.6</v>
      </c>
    </row>
    <row r="154" spans="1:21" x14ac:dyDescent="0.25">
      <c r="A154" s="1">
        <v>45321</v>
      </c>
      <c r="B154" s="2">
        <v>0.52777777777777779</v>
      </c>
      <c r="C154" s="7">
        <v>1031</v>
      </c>
      <c r="D154" s="7">
        <v>1035</v>
      </c>
      <c r="E154" s="8">
        <v>10.9</v>
      </c>
      <c r="F154" s="9">
        <v>48</v>
      </c>
      <c r="G154" s="8">
        <v>10.9</v>
      </c>
      <c r="H154" s="8">
        <v>0.2</v>
      </c>
      <c r="I154" s="8">
        <v>26</v>
      </c>
      <c r="J154" s="8">
        <v>10.9</v>
      </c>
      <c r="K154" s="6">
        <f t="shared" si="6"/>
        <v>3.9600000000000004</v>
      </c>
      <c r="L154" s="6">
        <f t="shared" si="7"/>
        <v>3.9600000000000004</v>
      </c>
      <c r="M154" s="10">
        <v>120</v>
      </c>
      <c r="N154" s="3" t="str">
        <f t="shared" si="8"/>
        <v>ESE</v>
      </c>
      <c r="O154" s="11">
        <v>0</v>
      </c>
      <c r="P154" s="12">
        <v>0</v>
      </c>
      <c r="Q154" s="3">
        <v>2.4</v>
      </c>
      <c r="R154" s="13">
        <v>49193</v>
      </c>
      <c r="S154" s="14">
        <v>388.62470000000002</v>
      </c>
      <c r="T154" s="15">
        <v>1.1000000000000001</v>
      </c>
      <c r="U154" s="15">
        <v>1.1000000000000001</v>
      </c>
    </row>
    <row r="155" spans="1:21" x14ac:dyDescent="0.25">
      <c r="A155" s="1">
        <v>45321</v>
      </c>
      <c r="B155" s="2">
        <v>0.53125</v>
      </c>
      <c r="C155" s="7">
        <v>1031</v>
      </c>
      <c r="D155" s="7">
        <v>1035</v>
      </c>
      <c r="E155" s="8">
        <v>10.4</v>
      </c>
      <c r="F155" s="9">
        <v>46</v>
      </c>
      <c r="G155" s="8">
        <v>9.1999999999999993</v>
      </c>
      <c r="H155" s="8">
        <v>-0.8</v>
      </c>
      <c r="I155" s="8">
        <v>26</v>
      </c>
      <c r="J155" s="8">
        <v>9.1999999999999993</v>
      </c>
      <c r="K155" s="6">
        <f t="shared" si="6"/>
        <v>9.7200000000000006</v>
      </c>
      <c r="L155" s="6">
        <f t="shared" si="7"/>
        <v>10.08</v>
      </c>
      <c r="M155" s="10">
        <v>69</v>
      </c>
      <c r="N155" s="3" t="str">
        <f t="shared" si="8"/>
        <v>ENE</v>
      </c>
      <c r="O155" s="11">
        <v>0</v>
      </c>
      <c r="P155" s="12">
        <v>0</v>
      </c>
      <c r="Q155" s="3">
        <v>2.2999999999999998</v>
      </c>
      <c r="R155" s="13">
        <v>48582</v>
      </c>
      <c r="S155" s="14">
        <v>383.79780000000005</v>
      </c>
      <c r="T155" s="15">
        <v>2.7</v>
      </c>
      <c r="U155" s="15">
        <v>2.8</v>
      </c>
    </row>
    <row r="156" spans="1:21" x14ac:dyDescent="0.25">
      <c r="A156" s="1">
        <v>45321</v>
      </c>
      <c r="B156" s="2">
        <v>0.53472222222222221</v>
      </c>
      <c r="C156" s="7">
        <v>1031</v>
      </c>
      <c r="D156" s="7">
        <v>1035</v>
      </c>
      <c r="E156" s="8">
        <v>10.6</v>
      </c>
      <c r="F156" s="9">
        <v>46</v>
      </c>
      <c r="G156" s="8">
        <v>10.3</v>
      </c>
      <c r="H156" s="8">
        <v>-0.6</v>
      </c>
      <c r="I156" s="8">
        <v>26</v>
      </c>
      <c r="J156" s="8">
        <v>10.3</v>
      </c>
      <c r="K156" s="6">
        <f t="shared" si="6"/>
        <v>5.76</v>
      </c>
      <c r="L156" s="6">
        <f t="shared" si="7"/>
        <v>5.76</v>
      </c>
      <c r="M156" s="10">
        <v>102</v>
      </c>
      <c r="N156" s="3" t="str">
        <f t="shared" si="8"/>
        <v>E</v>
      </c>
      <c r="O156" s="11">
        <v>0</v>
      </c>
      <c r="P156" s="12">
        <v>0</v>
      </c>
      <c r="Q156" s="3">
        <v>2.2999999999999998</v>
      </c>
      <c r="R156" s="13">
        <v>40690</v>
      </c>
      <c r="S156" s="14">
        <v>321.45100000000002</v>
      </c>
      <c r="T156" s="15">
        <v>1.6</v>
      </c>
      <c r="U156" s="15">
        <v>1.6</v>
      </c>
    </row>
    <row r="157" spans="1:21" x14ac:dyDescent="0.25">
      <c r="A157" s="1">
        <v>45321</v>
      </c>
      <c r="B157" s="2">
        <v>0.53819444444444442</v>
      </c>
      <c r="C157" s="7">
        <v>1031</v>
      </c>
      <c r="D157" s="7">
        <v>1035</v>
      </c>
      <c r="E157" s="8">
        <v>10.9</v>
      </c>
      <c r="F157" s="9">
        <v>46</v>
      </c>
      <c r="G157" s="8">
        <v>10.199999999999999</v>
      </c>
      <c r="H157" s="8">
        <v>-0.3</v>
      </c>
      <c r="I157" s="8">
        <v>26</v>
      </c>
      <c r="J157" s="8">
        <v>10.199999999999999</v>
      </c>
      <c r="K157" s="6">
        <f t="shared" si="6"/>
        <v>7.5600000000000005</v>
      </c>
      <c r="L157" s="6">
        <f t="shared" si="7"/>
        <v>7.5600000000000005</v>
      </c>
      <c r="M157" s="10">
        <v>137</v>
      </c>
      <c r="N157" s="3" t="str">
        <f t="shared" si="8"/>
        <v>SE</v>
      </c>
      <c r="O157" s="11">
        <v>0</v>
      </c>
      <c r="P157" s="12">
        <v>0</v>
      </c>
      <c r="Q157" s="3">
        <v>2.5</v>
      </c>
      <c r="R157" s="13">
        <v>47288</v>
      </c>
      <c r="S157" s="14">
        <v>373.57520000000005</v>
      </c>
      <c r="T157" s="15">
        <v>2.1</v>
      </c>
      <c r="U157" s="15">
        <v>2.1</v>
      </c>
    </row>
    <row r="158" spans="1:21" x14ac:dyDescent="0.25">
      <c r="A158" s="1">
        <v>45321</v>
      </c>
      <c r="B158" s="2">
        <v>0.54166666666666663</v>
      </c>
      <c r="C158" s="7">
        <v>1031</v>
      </c>
      <c r="D158" s="7">
        <v>1035</v>
      </c>
      <c r="E158" s="8">
        <v>10.3</v>
      </c>
      <c r="F158" s="9">
        <v>47</v>
      </c>
      <c r="G158" s="8">
        <v>8.5</v>
      </c>
      <c r="H158" s="8">
        <v>-0.6</v>
      </c>
      <c r="I158" s="8">
        <v>26</v>
      </c>
      <c r="J158" s="8">
        <v>8.5</v>
      </c>
      <c r="K158" s="6">
        <f t="shared" si="6"/>
        <v>12.96</v>
      </c>
      <c r="L158" s="6">
        <f t="shared" si="7"/>
        <v>13.68</v>
      </c>
      <c r="M158" s="10">
        <v>63</v>
      </c>
      <c r="N158" s="3" t="str">
        <f t="shared" si="8"/>
        <v>ENE</v>
      </c>
      <c r="O158" s="11">
        <v>0</v>
      </c>
      <c r="P158" s="12">
        <v>0</v>
      </c>
      <c r="Q158" s="3">
        <v>2.6</v>
      </c>
      <c r="R158" s="13">
        <v>47104</v>
      </c>
      <c r="S158" s="14">
        <v>372.12160000000006</v>
      </c>
      <c r="T158" s="15">
        <v>3.6</v>
      </c>
      <c r="U158" s="15">
        <v>3.8</v>
      </c>
    </row>
    <row r="159" spans="1:21" x14ac:dyDescent="0.25">
      <c r="A159" s="1">
        <v>45321</v>
      </c>
      <c r="B159" s="2">
        <v>0.54513888888888895</v>
      </c>
      <c r="C159" s="7">
        <v>1031</v>
      </c>
      <c r="D159" s="7">
        <v>1035</v>
      </c>
      <c r="E159" s="8">
        <v>10.5</v>
      </c>
      <c r="F159" s="9">
        <v>45</v>
      </c>
      <c r="G159" s="8">
        <v>8.8000000000000007</v>
      </c>
      <c r="H159" s="8">
        <v>-1</v>
      </c>
      <c r="I159" s="8">
        <v>26</v>
      </c>
      <c r="J159" s="8">
        <v>8.8000000000000007</v>
      </c>
      <c r="K159" s="6">
        <f t="shared" si="6"/>
        <v>12.6</v>
      </c>
      <c r="L159" s="6">
        <f t="shared" si="7"/>
        <v>13.32</v>
      </c>
      <c r="M159" s="10">
        <v>141</v>
      </c>
      <c r="N159" s="3" t="str">
        <f t="shared" si="8"/>
        <v>SE</v>
      </c>
      <c r="O159" s="11">
        <v>0</v>
      </c>
      <c r="P159" s="12">
        <v>0</v>
      </c>
      <c r="Q159" s="3">
        <v>2.4</v>
      </c>
      <c r="R159" s="13">
        <v>46392</v>
      </c>
      <c r="S159" s="14">
        <v>366.49680000000001</v>
      </c>
      <c r="T159" s="15">
        <v>3.5</v>
      </c>
      <c r="U159" s="15">
        <v>3.7</v>
      </c>
    </row>
    <row r="160" spans="1:21" x14ac:dyDescent="0.25">
      <c r="A160" s="1">
        <v>45321</v>
      </c>
      <c r="B160" s="2">
        <v>0.54861111111111105</v>
      </c>
      <c r="C160" s="7">
        <v>1031</v>
      </c>
      <c r="D160" s="7">
        <v>1035</v>
      </c>
      <c r="E160" s="8">
        <v>10.6</v>
      </c>
      <c r="F160" s="9">
        <v>47</v>
      </c>
      <c r="G160" s="8">
        <v>8.9</v>
      </c>
      <c r="H160" s="8">
        <v>-0.3</v>
      </c>
      <c r="I160" s="8">
        <v>26</v>
      </c>
      <c r="J160" s="8">
        <v>8.9</v>
      </c>
      <c r="K160" s="6">
        <f t="shared" si="6"/>
        <v>12.6</v>
      </c>
      <c r="L160" s="6">
        <f t="shared" si="7"/>
        <v>12.96</v>
      </c>
      <c r="M160" s="10">
        <v>92</v>
      </c>
      <c r="N160" s="3" t="str">
        <f t="shared" si="8"/>
        <v>E</v>
      </c>
      <c r="O160" s="11">
        <v>0</v>
      </c>
      <c r="P160" s="12">
        <v>0</v>
      </c>
      <c r="Q160" s="3">
        <v>2.4</v>
      </c>
      <c r="R160" s="13">
        <v>45604</v>
      </c>
      <c r="S160" s="14">
        <v>360.27160000000003</v>
      </c>
      <c r="T160" s="15">
        <v>3.5</v>
      </c>
      <c r="U160" s="15">
        <v>3.6</v>
      </c>
    </row>
    <row r="161" spans="1:21" x14ac:dyDescent="0.25">
      <c r="A161" s="1">
        <v>45321</v>
      </c>
      <c r="B161" s="2">
        <v>0.55208333333333337</v>
      </c>
      <c r="C161" s="7">
        <v>1031</v>
      </c>
      <c r="D161" s="7">
        <v>1035</v>
      </c>
      <c r="E161" s="8">
        <v>10.6</v>
      </c>
      <c r="F161" s="9">
        <v>47</v>
      </c>
      <c r="G161" s="8">
        <v>10.1</v>
      </c>
      <c r="H161" s="8">
        <v>-0.3</v>
      </c>
      <c r="I161" s="8">
        <v>26</v>
      </c>
      <c r="J161" s="8">
        <v>10.1</v>
      </c>
      <c r="K161" s="6">
        <f t="shared" si="6"/>
        <v>6.48</v>
      </c>
      <c r="L161" s="6">
        <f t="shared" si="7"/>
        <v>7.2</v>
      </c>
      <c r="M161" s="10">
        <v>252</v>
      </c>
      <c r="N161" s="3" t="str">
        <f t="shared" si="8"/>
        <v>WSW</v>
      </c>
      <c r="O161" s="11">
        <v>0</v>
      </c>
      <c r="P161" s="12">
        <v>0</v>
      </c>
      <c r="Q161" s="3">
        <v>2.6</v>
      </c>
      <c r="R161" s="13">
        <v>44941</v>
      </c>
      <c r="S161" s="14">
        <v>355.03390000000002</v>
      </c>
      <c r="T161" s="15">
        <v>1.8</v>
      </c>
      <c r="U161" s="15">
        <v>2</v>
      </c>
    </row>
    <row r="162" spans="1:21" x14ac:dyDescent="0.25">
      <c r="A162" s="1">
        <v>45321</v>
      </c>
      <c r="B162" s="2">
        <v>0.55555555555555558</v>
      </c>
      <c r="C162" s="7">
        <v>1031</v>
      </c>
      <c r="D162" s="7">
        <v>1035</v>
      </c>
      <c r="E162" s="8">
        <v>10.7</v>
      </c>
      <c r="F162" s="9">
        <v>47</v>
      </c>
      <c r="G162" s="8">
        <v>10.199999999999999</v>
      </c>
      <c r="H162" s="8">
        <v>-0.2</v>
      </c>
      <c r="I162" s="8">
        <v>26</v>
      </c>
      <c r="J162" s="8">
        <v>10.199999999999999</v>
      </c>
      <c r="K162" s="6">
        <f t="shared" si="6"/>
        <v>6.48</v>
      </c>
      <c r="L162" s="6">
        <f t="shared" si="7"/>
        <v>6.48</v>
      </c>
      <c r="M162" s="10">
        <v>78</v>
      </c>
      <c r="N162" s="3" t="str">
        <f t="shared" si="8"/>
        <v>ENE</v>
      </c>
      <c r="O162" s="11">
        <v>0</v>
      </c>
      <c r="P162" s="12">
        <v>0</v>
      </c>
      <c r="Q162" s="3">
        <v>2.2999999999999998</v>
      </c>
      <c r="R162" s="13">
        <v>44012</v>
      </c>
      <c r="S162" s="14">
        <v>347.69480000000004</v>
      </c>
      <c r="T162" s="15">
        <v>1.8</v>
      </c>
      <c r="U162" s="15">
        <v>1.8</v>
      </c>
    </row>
    <row r="163" spans="1:21" x14ac:dyDescent="0.25">
      <c r="A163" s="1">
        <v>45321</v>
      </c>
      <c r="B163" s="2">
        <v>0.55902777777777779</v>
      </c>
      <c r="C163" s="7">
        <v>1031</v>
      </c>
      <c r="D163" s="7">
        <v>1035</v>
      </c>
      <c r="E163" s="8">
        <v>10.6</v>
      </c>
      <c r="F163" s="9">
        <v>49</v>
      </c>
      <c r="G163" s="8">
        <v>10.1</v>
      </c>
      <c r="H163" s="8">
        <v>0.2</v>
      </c>
      <c r="I163" s="8">
        <v>26</v>
      </c>
      <c r="J163" s="8">
        <v>10.1</v>
      </c>
      <c r="K163" s="6">
        <f t="shared" si="6"/>
        <v>6.12</v>
      </c>
      <c r="L163" s="6">
        <f t="shared" si="7"/>
        <v>6.48</v>
      </c>
      <c r="M163" s="10">
        <v>348</v>
      </c>
      <c r="N163" s="3" t="str">
        <f t="shared" si="8"/>
        <v>NNW</v>
      </c>
      <c r="O163" s="11">
        <v>0</v>
      </c>
      <c r="P163" s="12">
        <v>0</v>
      </c>
      <c r="Q163" s="3">
        <v>2.2000000000000002</v>
      </c>
      <c r="R163" s="13">
        <v>42700</v>
      </c>
      <c r="S163" s="14">
        <v>337.33000000000004</v>
      </c>
      <c r="T163" s="15">
        <v>1.7</v>
      </c>
      <c r="U163" s="15">
        <v>1.8</v>
      </c>
    </row>
    <row r="164" spans="1:21" x14ac:dyDescent="0.25">
      <c r="A164" s="1">
        <v>45321</v>
      </c>
      <c r="B164" s="2">
        <v>0.5625</v>
      </c>
      <c r="C164" s="7">
        <v>1031</v>
      </c>
      <c r="D164" s="7">
        <v>1035</v>
      </c>
      <c r="E164" s="8">
        <v>10.6</v>
      </c>
      <c r="F164" s="9">
        <v>49</v>
      </c>
      <c r="G164" s="8">
        <v>9.8000000000000007</v>
      </c>
      <c r="H164" s="8">
        <v>0.2</v>
      </c>
      <c r="I164" s="8">
        <v>26</v>
      </c>
      <c r="J164" s="8">
        <v>9.8000000000000007</v>
      </c>
      <c r="K164" s="6">
        <f t="shared" si="6"/>
        <v>7.5600000000000005</v>
      </c>
      <c r="L164" s="6">
        <f t="shared" si="7"/>
        <v>7.9200000000000008</v>
      </c>
      <c r="M164" s="10">
        <v>12</v>
      </c>
      <c r="N164" s="3" t="str">
        <f t="shared" si="8"/>
        <v>N</v>
      </c>
      <c r="O164" s="11">
        <v>0</v>
      </c>
      <c r="P164" s="12">
        <v>0</v>
      </c>
      <c r="Q164" s="3">
        <v>2.2000000000000002</v>
      </c>
      <c r="R164" s="13">
        <v>41831</v>
      </c>
      <c r="S164" s="14">
        <v>330.46490000000006</v>
      </c>
      <c r="T164" s="15">
        <v>2.1</v>
      </c>
      <c r="U164" s="15">
        <v>2.2000000000000002</v>
      </c>
    </row>
    <row r="165" spans="1:21" x14ac:dyDescent="0.25">
      <c r="A165" s="1">
        <v>45321</v>
      </c>
      <c r="B165" s="2">
        <v>0.56597222222222221</v>
      </c>
      <c r="C165" s="7">
        <v>1031</v>
      </c>
      <c r="D165" s="7">
        <v>1035</v>
      </c>
      <c r="E165" s="8">
        <v>10.4</v>
      </c>
      <c r="F165" s="9">
        <v>49</v>
      </c>
      <c r="G165" s="8">
        <v>9</v>
      </c>
      <c r="H165" s="8">
        <v>0</v>
      </c>
      <c r="I165" s="8">
        <v>26</v>
      </c>
      <c r="J165" s="8">
        <v>9</v>
      </c>
      <c r="K165" s="6">
        <f t="shared" si="6"/>
        <v>10.8</v>
      </c>
      <c r="L165" s="6">
        <f t="shared" si="7"/>
        <v>11.52</v>
      </c>
      <c r="M165" s="10">
        <v>42</v>
      </c>
      <c r="N165" s="3" t="str">
        <f t="shared" si="8"/>
        <v>NE</v>
      </c>
      <c r="O165" s="11">
        <v>0</v>
      </c>
      <c r="P165" s="12">
        <v>0</v>
      </c>
      <c r="Q165" s="3">
        <v>2.4</v>
      </c>
      <c r="R165" s="13">
        <v>41138</v>
      </c>
      <c r="S165" s="14">
        <v>324.99020000000002</v>
      </c>
      <c r="T165" s="15">
        <v>3</v>
      </c>
      <c r="U165" s="15">
        <v>3.2</v>
      </c>
    </row>
    <row r="166" spans="1:21" x14ac:dyDescent="0.25">
      <c r="A166" s="1">
        <v>45321</v>
      </c>
      <c r="B166" s="2">
        <v>0.56944444444444442</v>
      </c>
      <c r="C166" s="7">
        <v>1031</v>
      </c>
      <c r="D166" s="7">
        <v>1035</v>
      </c>
      <c r="E166" s="8">
        <v>10.6</v>
      </c>
      <c r="F166" s="9">
        <v>48</v>
      </c>
      <c r="G166" s="8">
        <v>10.6</v>
      </c>
      <c r="H166" s="8">
        <v>0</v>
      </c>
      <c r="I166" s="8">
        <v>26</v>
      </c>
      <c r="J166" s="8">
        <v>10.6</v>
      </c>
      <c r="K166" s="6">
        <f t="shared" si="6"/>
        <v>3.9600000000000004</v>
      </c>
      <c r="L166" s="6">
        <f t="shared" si="7"/>
        <v>3.9600000000000004</v>
      </c>
      <c r="M166" s="10">
        <v>174</v>
      </c>
      <c r="N166" s="3" t="str">
        <f t="shared" si="8"/>
        <v>S</v>
      </c>
      <c r="O166" s="11">
        <v>0</v>
      </c>
      <c r="P166" s="12">
        <v>0</v>
      </c>
      <c r="Q166" s="3">
        <v>2</v>
      </c>
      <c r="R166" s="13">
        <v>39728</v>
      </c>
      <c r="S166" s="14">
        <v>313.85120000000001</v>
      </c>
      <c r="T166" s="15">
        <v>1.1000000000000001</v>
      </c>
      <c r="U166" s="15">
        <v>1.1000000000000001</v>
      </c>
    </row>
    <row r="167" spans="1:21" x14ac:dyDescent="0.25">
      <c r="A167" s="1">
        <v>45321</v>
      </c>
      <c r="B167" s="2">
        <v>0.57291666666666663</v>
      </c>
      <c r="C167" s="7">
        <v>1031</v>
      </c>
      <c r="D167" s="7">
        <v>1035</v>
      </c>
      <c r="E167" s="8">
        <v>11</v>
      </c>
      <c r="F167" s="9">
        <v>48</v>
      </c>
      <c r="G167" s="8">
        <v>9.5</v>
      </c>
      <c r="H167" s="8">
        <v>0.3</v>
      </c>
      <c r="I167" s="8">
        <v>26</v>
      </c>
      <c r="J167" s="8">
        <v>9.5</v>
      </c>
      <c r="K167" s="6">
        <f t="shared" si="6"/>
        <v>11.88</v>
      </c>
      <c r="L167" s="6">
        <f t="shared" si="7"/>
        <v>12.96</v>
      </c>
      <c r="M167" s="10">
        <v>1</v>
      </c>
      <c r="N167" s="3" t="str">
        <f t="shared" si="8"/>
        <v>N</v>
      </c>
      <c r="O167" s="11">
        <v>0</v>
      </c>
      <c r="P167" s="12">
        <v>0</v>
      </c>
      <c r="Q167" s="3">
        <v>1.9</v>
      </c>
      <c r="R167" s="13">
        <v>38846</v>
      </c>
      <c r="S167" s="14">
        <v>306.88340000000005</v>
      </c>
      <c r="T167" s="15">
        <v>3.3</v>
      </c>
      <c r="U167" s="15">
        <v>3.6</v>
      </c>
    </row>
    <row r="168" spans="1:21" x14ac:dyDescent="0.25">
      <c r="A168" s="1">
        <v>45321</v>
      </c>
      <c r="B168" s="2">
        <v>0.57638888888888895</v>
      </c>
      <c r="C168" s="7">
        <v>1031</v>
      </c>
      <c r="D168" s="7">
        <v>1035</v>
      </c>
      <c r="E168" s="8">
        <v>10.9</v>
      </c>
      <c r="F168" s="9">
        <v>48</v>
      </c>
      <c r="G168" s="8">
        <v>9.6</v>
      </c>
      <c r="H168" s="8">
        <v>0.2</v>
      </c>
      <c r="I168" s="8">
        <v>26</v>
      </c>
      <c r="J168" s="8">
        <v>9.6</v>
      </c>
      <c r="K168" s="6">
        <f t="shared" si="6"/>
        <v>10.8</v>
      </c>
      <c r="L168" s="6">
        <f t="shared" si="7"/>
        <v>11.52</v>
      </c>
      <c r="M168" s="10">
        <v>330</v>
      </c>
      <c r="N168" s="3" t="str">
        <f t="shared" si="8"/>
        <v>NNW</v>
      </c>
      <c r="O168" s="11">
        <v>0</v>
      </c>
      <c r="P168" s="12">
        <v>0</v>
      </c>
      <c r="Q168" s="3">
        <v>1.8</v>
      </c>
      <c r="R168" s="13">
        <v>37969</v>
      </c>
      <c r="S168" s="14">
        <v>299.95510000000002</v>
      </c>
      <c r="T168" s="15">
        <v>3</v>
      </c>
      <c r="U168" s="15">
        <v>3.2</v>
      </c>
    </row>
    <row r="169" spans="1:21" x14ac:dyDescent="0.25">
      <c r="A169" s="1">
        <v>45321</v>
      </c>
      <c r="B169" s="2">
        <v>0.57986111111111105</v>
      </c>
      <c r="C169" s="7">
        <v>1031</v>
      </c>
      <c r="D169" s="7">
        <v>1035</v>
      </c>
      <c r="E169" s="8">
        <v>10.7</v>
      </c>
      <c r="F169" s="9">
        <v>48</v>
      </c>
      <c r="G169" s="8">
        <v>9.9</v>
      </c>
      <c r="H169" s="8">
        <v>0</v>
      </c>
      <c r="I169" s="8">
        <v>26</v>
      </c>
      <c r="J169" s="8">
        <v>9.9</v>
      </c>
      <c r="K169" s="6">
        <f t="shared" si="6"/>
        <v>7.2</v>
      </c>
      <c r="L169" s="6">
        <f t="shared" si="7"/>
        <v>7.2</v>
      </c>
      <c r="M169" s="10">
        <v>54</v>
      </c>
      <c r="N169" s="3" t="str">
        <f t="shared" si="8"/>
        <v>NE</v>
      </c>
      <c r="O169" s="11">
        <v>0</v>
      </c>
      <c r="P169" s="12">
        <v>0</v>
      </c>
      <c r="Q169" s="3">
        <v>1.8</v>
      </c>
      <c r="R169" s="13">
        <v>36744</v>
      </c>
      <c r="S169" s="14">
        <v>290.27760000000001</v>
      </c>
      <c r="T169" s="15">
        <v>2</v>
      </c>
      <c r="U169" s="15">
        <v>2</v>
      </c>
    </row>
    <row r="170" spans="1:21" x14ac:dyDescent="0.25">
      <c r="A170" s="1">
        <v>45321</v>
      </c>
      <c r="B170" s="2">
        <v>0.58333333333333337</v>
      </c>
      <c r="C170" s="7">
        <v>1031</v>
      </c>
      <c r="D170" s="7">
        <v>1035</v>
      </c>
      <c r="E170" s="8">
        <v>10.7</v>
      </c>
      <c r="F170" s="9">
        <v>49</v>
      </c>
      <c r="G170" s="8">
        <v>9.1999999999999993</v>
      </c>
      <c r="H170" s="8">
        <v>0.3</v>
      </c>
      <c r="I170" s="8">
        <v>26</v>
      </c>
      <c r="J170" s="8">
        <v>9.1999999999999993</v>
      </c>
      <c r="K170" s="6">
        <f t="shared" si="6"/>
        <v>11.52</v>
      </c>
      <c r="L170" s="6">
        <f t="shared" si="7"/>
        <v>12.96</v>
      </c>
      <c r="M170" s="10">
        <v>46</v>
      </c>
      <c r="N170" s="3" t="str">
        <f t="shared" si="8"/>
        <v>NE</v>
      </c>
      <c r="O170" s="11">
        <v>0</v>
      </c>
      <c r="P170" s="12">
        <v>0</v>
      </c>
      <c r="Q170" s="3">
        <v>1.6</v>
      </c>
      <c r="R170" s="13">
        <v>35292</v>
      </c>
      <c r="S170" s="14">
        <v>278.80680000000001</v>
      </c>
      <c r="T170" s="15">
        <v>3.2</v>
      </c>
      <c r="U170" s="15">
        <v>3.6</v>
      </c>
    </row>
    <row r="171" spans="1:21" x14ac:dyDescent="0.25">
      <c r="A171" s="1">
        <v>45321</v>
      </c>
      <c r="B171" s="2">
        <v>0.58680555555555558</v>
      </c>
      <c r="C171" s="7">
        <v>1030</v>
      </c>
      <c r="D171" s="7">
        <v>1034</v>
      </c>
      <c r="E171" s="8">
        <v>10.9</v>
      </c>
      <c r="F171" s="9">
        <v>48</v>
      </c>
      <c r="G171" s="8">
        <v>10.9</v>
      </c>
      <c r="H171" s="8">
        <v>0.2</v>
      </c>
      <c r="I171" s="8">
        <v>26</v>
      </c>
      <c r="J171" s="8">
        <v>10.9</v>
      </c>
      <c r="K171" s="6">
        <f t="shared" si="6"/>
        <v>2.88</v>
      </c>
      <c r="L171" s="6">
        <f t="shared" si="7"/>
        <v>2.88</v>
      </c>
      <c r="M171" s="10">
        <v>334</v>
      </c>
      <c r="N171" s="3" t="str">
        <f t="shared" si="8"/>
        <v>NNW</v>
      </c>
      <c r="O171" s="11">
        <v>0</v>
      </c>
      <c r="P171" s="12">
        <v>0</v>
      </c>
      <c r="Q171" s="3">
        <v>1.7</v>
      </c>
      <c r="R171" s="13">
        <v>34092</v>
      </c>
      <c r="S171" s="14">
        <v>269.32680000000005</v>
      </c>
      <c r="T171" s="15">
        <v>0.8</v>
      </c>
      <c r="U171" s="15">
        <v>0.8</v>
      </c>
    </row>
    <row r="172" spans="1:21" x14ac:dyDescent="0.25">
      <c r="A172" s="1">
        <v>45321</v>
      </c>
      <c r="B172" s="2">
        <v>0.59027777777777779</v>
      </c>
      <c r="C172" s="7">
        <v>1030</v>
      </c>
      <c r="D172" s="7">
        <v>1034</v>
      </c>
      <c r="E172" s="8">
        <v>10.7</v>
      </c>
      <c r="F172" s="9">
        <v>48</v>
      </c>
      <c r="G172" s="8">
        <v>10.199999999999999</v>
      </c>
      <c r="H172" s="8">
        <v>0</v>
      </c>
      <c r="I172" s="8">
        <v>26</v>
      </c>
      <c r="J172" s="8">
        <v>10.199999999999999</v>
      </c>
      <c r="K172" s="6">
        <f t="shared" si="6"/>
        <v>6.12</v>
      </c>
      <c r="L172" s="6">
        <f t="shared" si="7"/>
        <v>6.48</v>
      </c>
      <c r="M172" s="10">
        <v>108</v>
      </c>
      <c r="N172" s="3" t="str">
        <f t="shared" si="8"/>
        <v>E</v>
      </c>
      <c r="O172" s="11">
        <v>0</v>
      </c>
      <c r="P172" s="12">
        <v>0</v>
      </c>
      <c r="Q172" s="3">
        <v>1.5</v>
      </c>
      <c r="R172" s="13">
        <v>32952</v>
      </c>
      <c r="S172" s="14">
        <v>260.32080000000002</v>
      </c>
      <c r="T172" s="15">
        <v>1.7</v>
      </c>
      <c r="U172" s="15">
        <v>1.8</v>
      </c>
    </row>
    <row r="173" spans="1:21" x14ac:dyDescent="0.25">
      <c r="A173" s="1">
        <v>45321</v>
      </c>
      <c r="B173" s="2">
        <v>0.59375</v>
      </c>
      <c r="C173" s="7">
        <v>1030</v>
      </c>
      <c r="D173" s="7">
        <v>1034</v>
      </c>
      <c r="E173" s="8">
        <v>10.8</v>
      </c>
      <c r="F173" s="9">
        <v>47</v>
      </c>
      <c r="G173" s="8">
        <v>10</v>
      </c>
      <c r="H173" s="8">
        <v>-0.1</v>
      </c>
      <c r="I173" s="8">
        <v>26</v>
      </c>
      <c r="J173" s="8">
        <v>10</v>
      </c>
      <c r="K173" s="6">
        <f t="shared" si="6"/>
        <v>7.9200000000000008</v>
      </c>
      <c r="L173" s="6">
        <f t="shared" si="7"/>
        <v>7.9200000000000008</v>
      </c>
      <c r="M173" s="10">
        <v>80</v>
      </c>
      <c r="N173" s="3" t="str">
        <f t="shared" si="8"/>
        <v>E</v>
      </c>
      <c r="O173" s="11">
        <v>0</v>
      </c>
      <c r="P173" s="12">
        <v>0</v>
      </c>
      <c r="Q173" s="3">
        <v>1.6</v>
      </c>
      <c r="R173" s="13">
        <v>31720</v>
      </c>
      <c r="S173" s="14">
        <v>250.58800000000002</v>
      </c>
      <c r="T173" s="15">
        <v>2.2000000000000002</v>
      </c>
      <c r="U173" s="15">
        <v>2.2000000000000002</v>
      </c>
    </row>
    <row r="174" spans="1:21" x14ac:dyDescent="0.25">
      <c r="A174" s="1">
        <v>45321</v>
      </c>
      <c r="B174" s="2">
        <v>0.59722222222222221</v>
      </c>
      <c r="C174" s="7">
        <v>1031</v>
      </c>
      <c r="D174" s="7">
        <v>1035</v>
      </c>
      <c r="E174" s="8">
        <v>10.9</v>
      </c>
      <c r="F174" s="9">
        <v>46</v>
      </c>
      <c r="G174" s="8">
        <v>10.199999999999999</v>
      </c>
      <c r="H174" s="8">
        <v>-0.3</v>
      </c>
      <c r="I174" s="8">
        <v>26</v>
      </c>
      <c r="J174" s="8">
        <v>10.199999999999999</v>
      </c>
      <c r="K174" s="6">
        <f t="shared" si="6"/>
        <v>7.2</v>
      </c>
      <c r="L174" s="6">
        <f t="shared" si="7"/>
        <v>7.5600000000000005</v>
      </c>
      <c r="M174" s="10">
        <v>80</v>
      </c>
      <c r="N174" s="3" t="str">
        <f t="shared" si="8"/>
        <v>E</v>
      </c>
      <c r="O174" s="11">
        <v>0</v>
      </c>
      <c r="P174" s="12">
        <v>0</v>
      </c>
      <c r="Q174" s="3">
        <v>1.5</v>
      </c>
      <c r="R174" s="13">
        <v>30319</v>
      </c>
      <c r="S174" s="14">
        <v>239.52010000000001</v>
      </c>
      <c r="T174" s="15">
        <v>2</v>
      </c>
      <c r="U174" s="15">
        <v>2.1</v>
      </c>
    </row>
    <row r="175" spans="1:21" x14ac:dyDescent="0.25">
      <c r="A175" s="1">
        <v>45321</v>
      </c>
      <c r="B175" s="2">
        <v>0.60069444444444442</v>
      </c>
      <c r="C175" s="7">
        <v>1030</v>
      </c>
      <c r="D175" s="7">
        <v>1034</v>
      </c>
      <c r="E175" s="8">
        <v>11</v>
      </c>
      <c r="F175" s="9">
        <v>44</v>
      </c>
      <c r="G175" s="8">
        <v>11</v>
      </c>
      <c r="H175" s="8">
        <v>-0.8</v>
      </c>
      <c r="I175" s="8">
        <v>26</v>
      </c>
      <c r="J175" s="8">
        <v>11</v>
      </c>
      <c r="K175" s="6">
        <f t="shared" si="6"/>
        <v>4.32</v>
      </c>
      <c r="L175" s="6">
        <f t="shared" si="7"/>
        <v>4.32</v>
      </c>
      <c r="M175" s="10">
        <v>126</v>
      </c>
      <c r="N175" s="3" t="str">
        <f t="shared" si="8"/>
        <v>ESE</v>
      </c>
      <c r="O175" s="11">
        <v>0</v>
      </c>
      <c r="P175" s="12">
        <v>0</v>
      </c>
      <c r="Q175" s="3">
        <v>1.3</v>
      </c>
      <c r="R175" s="13">
        <v>29016</v>
      </c>
      <c r="S175" s="14">
        <v>229.22640000000001</v>
      </c>
      <c r="T175" s="15">
        <v>1.2</v>
      </c>
      <c r="U175" s="15">
        <v>1.2</v>
      </c>
    </row>
    <row r="176" spans="1:21" x14ac:dyDescent="0.25">
      <c r="A176" s="1">
        <v>45321</v>
      </c>
      <c r="B176" s="2">
        <v>0.60416666666666663</v>
      </c>
      <c r="C176" s="7">
        <v>1031</v>
      </c>
      <c r="D176" s="7">
        <v>1035</v>
      </c>
      <c r="E176" s="8">
        <v>10.9</v>
      </c>
      <c r="F176" s="9">
        <v>46</v>
      </c>
      <c r="G176" s="8">
        <v>9.4</v>
      </c>
      <c r="H176" s="8">
        <v>-0.3</v>
      </c>
      <c r="I176" s="8">
        <v>26</v>
      </c>
      <c r="J176" s="8">
        <v>9.4</v>
      </c>
      <c r="K176" s="6">
        <f t="shared" si="6"/>
        <v>11.52</v>
      </c>
      <c r="L176" s="6">
        <f t="shared" si="7"/>
        <v>12.6</v>
      </c>
      <c r="M176" s="10">
        <v>336</v>
      </c>
      <c r="N176" s="3" t="str">
        <f t="shared" si="8"/>
        <v>NNW</v>
      </c>
      <c r="O176" s="11">
        <v>0</v>
      </c>
      <c r="P176" s="12">
        <v>0</v>
      </c>
      <c r="Q176" s="3">
        <v>1.5</v>
      </c>
      <c r="R176" s="13">
        <v>27840</v>
      </c>
      <c r="S176" s="14">
        <v>219.93600000000004</v>
      </c>
      <c r="T176" s="15">
        <v>3.2</v>
      </c>
      <c r="U176" s="15">
        <v>3.5</v>
      </c>
    </row>
    <row r="177" spans="1:21" x14ac:dyDescent="0.25">
      <c r="A177" s="1">
        <v>45321</v>
      </c>
      <c r="B177" s="2">
        <v>0.60763888888888895</v>
      </c>
      <c r="C177" s="7">
        <v>1030</v>
      </c>
      <c r="D177" s="7">
        <v>1034</v>
      </c>
      <c r="E177" s="8">
        <v>10.6</v>
      </c>
      <c r="F177" s="9">
        <v>47</v>
      </c>
      <c r="G177" s="8">
        <v>8.9</v>
      </c>
      <c r="H177" s="8">
        <v>-0.3</v>
      </c>
      <c r="I177" s="8">
        <v>26</v>
      </c>
      <c r="J177" s="8">
        <v>8.9</v>
      </c>
      <c r="K177" s="6">
        <f t="shared" si="6"/>
        <v>12.6</v>
      </c>
      <c r="L177" s="6">
        <f t="shared" si="7"/>
        <v>13.32</v>
      </c>
      <c r="M177" s="10">
        <v>348</v>
      </c>
      <c r="N177" s="3" t="str">
        <f t="shared" si="8"/>
        <v>NNW</v>
      </c>
      <c r="O177" s="11">
        <v>0</v>
      </c>
      <c r="P177" s="12">
        <v>0</v>
      </c>
      <c r="Q177" s="3">
        <v>1.6</v>
      </c>
      <c r="R177" s="13">
        <v>26202</v>
      </c>
      <c r="S177" s="14">
        <v>206.99580000000003</v>
      </c>
      <c r="T177" s="15">
        <v>3.5</v>
      </c>
      <c r="U177" s="15">
        <v>3.7</v>
      </c>
    </row>
    <row r="178" spans="1:21" x14ac:dyDescent="0.25">
      <c r="A178" s="1">
        <v>45321</v>
      </c>
      <c r="B178" s="2">
        <v>0.61111111111111105</v>
      </c>
      <c r="C178" s="7">
        <v>1030</v>
      </c>
      <c r="D178" s="7">
        <v>1034</v>
      </c>
      <c r="E178" s="8">
        <v>10.8</v>
      </c>
      <c r="F178" s="9">
        <v>47</v>
      </c>
      <c r="G178" s="8">
        <v>10.6</v>
      </c>
      <c r="H178" s="8">
        <v>-0.1</v>
      </c>
      <c r="I178" s="8">
        <v>26</v>
      </c>
      <c r="J178" s="8">
        <v>10.6</v>
      </c>
      <c r="K178" s="6">
        <f t="shared" si="6"/>
        <v>5.4</v>
      </c>
      <c r="L178" s="6">
        <f t="shared" si="7"/>
        <v>5.4</v>
      </c>
      <c r="M178" s="10">
        <v>120</v>
      </c>
      <c r="N178" s="3" t="str">
        <f t="shared" si="8"/>
        <v>ESE</v>
      </c>
      <c r="O178" s="11">
        <v>0</v>
      </c>
      <c r="P178" s="12">
        <v>0</v>
      </c>
      <c r="Q178" s="3">
        <v>1.6</v>
      </c>
      <c r="R178" s="13">
        <v>24852</v>
      </c>
      <c r="S178" s="14">
        <v>196.33080000000001</v>
      </c>
      <c r="T178" s="15">
        <v>1.5</v>
      </c>
      <c r="U178" s="15">
        <v>1.5</v>
      </c>
    </row>
    <row r="179" spans="1:21" x14ac:dyDescent="0.25">
      <c r="A179" s="1">
        <v>45321</v>
      </c>
      <c r="B179" s="2">
        <v>0.61458333333333337</v>
      </c>
      <c r="C179" s="7">
        <v>1030</v>
      </c>
      <c r="D179" s="7">
        <v>1034</v>
      </c>
      <c r="E179" s="8">
        <v>10.9</v>
      </c>
      <c r="F179" s="9">
        <v>48</v>
      </c>
      <c r="G179" s="8">
        <v>10.4</v>
      </c>
      <c r="H179" s="8">
        <v>0.2</v>
      </c>
      <c r="I179" s="8">
        <v>26</v>
      </c>
      <c r="J179" s="8">
        <v>10.4</v>
      </c>
      <c r="K179" s="6">
        <f t="shared" si="6"/>
        <v>6.48</v>
      </c>
      <c r="L179" s="6">
        <f t="shared" si="7"/>
        <v>7.2</v>
      </c>
      <c r="M179" s="10">
        <v>30</v>
      </c>
      <c r="N179" s="3" t="str">
        <f t="shared" si="8"/>
        <v>NNE</v>
      </c>
      <c r="O179" s="11">
        <v>0</v>
      </c>
      <c r="P179" s="12">
        <v>0</v>
      </c>
      <c r="Q179" s="3">
        <v>1.1000000000000001</v>
      </c>
      <c r="R179" s="13">
        <v>23384</v>
      </c>
      <c r="S179" s="14">
        <v>184.73360000000002</v>
      </c>
      <c r="T179" s="15">
        <v>1.8</v>
      </c>
      <c r="U179" s="15">
        <v>2</v>
      </c>
    </row>
    <row r="180" spans="1:21" x14ac:dyDescent="0.25">
      <c r="A180" s="1">
        <v>45321</v>
      </c>
      <c r="B180" s="2">
        <v>0.61805555555555558</v>
      </c>
      <c r="C180" s="7">
        <v>1030</v>
      </c>
      <c r="D180" s="7">
        <v>1034</v>
      </c>
      <c r="E180" s="8">
        <v>10.8</v>
      </c>
      <c r="F180" s="9">
        <v>48</v>
      </c>
      <c r="G180" s="8">
        <v>10.8</v>
      </c>
      <c r="H180" s="8">
        <v>0.1</v>
      </c>
      <c r="I180" s="8">
        <v>26</v>
      </c>
      <c r="J180" s="8">
        <v>10.8</v>
      </c>
      <c r="K180" s="6">
        <f t="shared" si="6"/>
        <v>3.9600000000000004</v>
      </c>
      <c r="L180" s="6">
        <f t="shared" si="7"/>
        <v>3.9600000000000004</v>
      </c>
      <c r="M180" s="10">
        <v>126</v>
      </c>
      <c r="N180" s="3" t="str">
        <f t="shared" si="8"/>
        <v>ESE</v>
      </c>
      <c r="O180" s="11">
        <v>0</v>
      </c>
      <c r="P180" s="12">
        <v>0</v>
      </c>
      <c r="Q180" s="3">
        <v>1.1000000000000001</v>
      </c>
      <c r="R180" s="13">
        <v>21818</v>
      </c>
      <c r="S180" s="14">
        <v>172.36220000000003</v>
      </c>
      <c r="T180" s="15">
        <v>1.1000000000000001</v>
      </c>
      <c r="U180" s="15">
        <v>1.1000000000000001</v>
      </c>
    </row>
    <row r="181" spans="1:21" x14ac:dyDescent="0.25">
      <c r="A181" s="1">
        <v>45321</v>
      </c>
      <c r="B181" s="2">
        <v>0.62152777777777779</v>
      </c>
      <c r="C181" s="7">
        <v>1030</v>
      </c>
      <c r="D181" s="7">
        <v>1034</v>
      </c>
      <c r="E181" s="8">
        <v>10.9</v>
      </c>
      <c r="F181" s="9">
        <v>48</v>
      </c>
      <c r="G181" s="8">
        <v>10.4</v>
      </c>
      <c r="H181" s="8">
        <v>0.2</v>
      </c>
      <c r="I181" s="8">
        <v>26</v>
      </c>
      <c r="J181" s="8">
        <v>10.4</v>
      </c>
      <c r="K181" s="6">
        <f t="shared" si="6"/>
        <v>6.48</v>
      </c>
      <c r="L181" s="6">
        <f t="shared" si="7"/>
        <v>7.2</v>
      </c>
      <c r="M181" s="10">
        <v>66</v>
      </c>
      <c r="N181" s="3" t="str">
        <f t="shared" si="8"/>
        <v>ENE</v>
      </c>
      <c r="O181" s="11">
        <v>0</v>
      </c>
      <c r="P181" s="12">
        <v>0</v>
      </c>
      <c r="Q181" s="3">
        <v>1.1000000000000001</v>
      </c>
      <c r="R181" s="13">
        <v>20416</v>
      </c>
      <c r="S181" s="14">
        <v>161.28640000000001</v>
      </c>
      <c r="T181" s="15">
        <v>1.8</v>
      </c>
      <c r="U181" s="15">
        <v>2</v>
      </c>
    </row>
    <row r="182" spans="1:21" x14ac:dyDescent="0.25">
      <c r="A182" s="1">
        <v>45321</v>
      </c>
      <c r="B182" s="2">
        <v>0.625</v>
      </c>
      <c r="C182" s="7">
        <v>1031</v>
      </c>
      <c r="D182" s="7">
        <v>1035</v>
      </c>
      <c r="E182" s="8">
        <v>10.9</v>
      </c>
      <c r="F182" s="9">
        <v>49</v>
      </c>
      <c r="G182" s="8">
        <v>10.199999999999999</v>
      </c>
      <c r="H182" s="8">
        <v>0.5</v>
      </c>
      <c r="I182" s="8">
        <v>26</v>
      </c>
      <c r="J182" s="8">
        <v>10.199999999999999</v>
      </c>
      <c r="K182" s="6">
        <f t="shared" si="6"/>
        <v>7.5600000000000005</v>
      </c>
      <c r="L182" s="6">
        <f t="shared" si="7"/>
        <v>8.2799999999999994</v>
      </c>
      <c r="M182" s="10">
        <v>60</v>
      </c>
      <c r="N182" s="3" t="str">
        <f t="shared" si="8"/>
        <v>ENE</v>
      </c>
      <c r="O182" s="11">
        <v>0</v>
      </c>
      <c r="P182" s="12">
        <v>0</v>
      </c>
      <c r="Q182" s="3">
        <v>1</v>
      </c>
      <c r="R182" s="13">
        <v>18775</v>
      </c>
      <c r="S182" s="14">
        <v>148.32250000000002</v>
      </c>
      <c r="T182" s="15">
        <v>2.1</v>
      </c>
      <c r="U182" s="15">
        <v>2.2999999999999998</v>
      </c>
    </row>
    <row r="183" spans="1:21" x14ac:dyDescent="0.25">
      <c r="A183" s="1">
        <v>45321</v>
      </c>
      <c r="B183" s="2">
        <v>0.62847222222222221</v>
      </c>
      <c r="C183" s="7">
        <v>1031</v>
      </c>
      <c r="D183" s="7">
        <v>1035</v>
      </c>
      <c r="E183" s="8">
        <v>11</v>
      </c>
      <c r="F183" s="9">
        <v>49</v>
      </c>
      <c r="G183" s="8">
        <v>11</v>
      </c>
      <c r="H183" s="8">
        <v>0.6</v>
      </c>
      <c r="I183" s="8">
        <v>26</v>
      </c>
      <c r="J183" s="8">
        <v>11</v>
      </c>
      <c r="K183" s="6">
        <f t="shared" si="6"/>
        <v>4.32</v>
      </c>
      <c r="L183" s="6">
        <f t="shared" si="7"/>
        <v>4.32</v>
      </c>
      <c r="M183" s="10">
        <v>42</v>
      </c>
      <c r="N183" s="3" t="str">
        <f t="shared" si="8"/>
        <v>NE</v>
      </c>
      <c r="O183" s="11">
        <v>0</v>
      </c>
      <c r="P183" s="12">
        <v>0</v>
      </c>
      <c r="Q183" s="3">
        <v>1</v>
      </c>
      <c r="R183" s="13">
        <v>16951</v>
      </c>
      <c r="S183" s="14">
        <v>133.91290000000001</v>
      </c>
      <c r="T183" s="15">
        <v>1.2</v>
      </c>
      <c r="U183" s="15">
        <v>1.2</v>
      </c>
    </row>
    <row r="184" spans="1:21" x14ac:dyDescent="0.25">
      <c r="A184" s="1">
        <v>45321</v>
      </c>
      <c r="B184" s="2">
        <v>0.63194444444444442</v>
      </c>
      <c r="C184" s="7">
        <v>1030</v>
      </c>
      <c r="D184" s="7">
        <v>1034</v>
      </c>
      <c r="E184" s="8">
        <v>10.7</v>
      </c>
      <c r="F184" s="9">
        <v>50</v>
      </c>
      <c r="G184" s="8">
        <v>9.9</v>
      </c>
      <c r="H184" s="8">
        <v>0.6</v>
      </c>
      <c r="I184" s="8">
        <v>26</v>
      </c>
      <c r="J184" s="8">
        <v>9.9</v>
      </c>
      <c r="K184" s="6">
        <f t="shared" si="6"/>
        <v>7.5600000000000005</v>
      </c>
      <c r="L184" s="6">
        <f t="shared" si="7"/>
        <v>8.2799999999999994</v>
      </c>
      <c r="M184" s="10">
        <v>212</v>
      </c>
      <c r="N184" s="3" t="str">
        <f t="shared" si="8"/>
        <v>SSW</v>
      </c>
      <c r="O184" s="11">
        <v>0</v>
      </c>
      <c r="P184" s="12">
        <v>0</v>
      </c>
      <c r="Q184" s="3">
        <v>1</v>
      </c>
      <c r="R184" s="13">
        <v>15295</v>
      </c>
      <c r="S184" s="14">
        <v>120.83050000000001</v>
      </c>
      <c r="T184" s="15">
        <v>2.1</v>
      </c>
      <c r="U184" s="15">
        <v>2.2999999999999998</v>
      </c>
    </row>
    <row r="185" spans="1:21" x14ac:dyDescent="0.25">
      <c r="A185" s="1">
        <v>45321</v>
      </c>
      <c r="B185" s="2">
        <v>0.63541666666666663</v>
      </c>
      <c r="C185" s="7">
        <v>1030</v>
      </c>
      <c r="D185" s="7">
        <v>1034</v>
      </c>
      <c r="E185" s="8">
        <v>10.8</v>
      </c>
      <c r="F185" s="9">
        <v>49</v>
      </c>
      <c r="G185" s="8">
        <v>10.6</v>
      </c>
      <c r="H185" s="8">
        <v>0.4</v>
      </c>
      <c r="I185" s="8">
        <v>26</v>
      </c>
      <c r="J185" s="8">
        <v>10.6</v>
      </c>
      <c r="K185" s="6">
        <f t="shared" si="6"/>
        <v>5.4</v>
      </c>
      <c r="L185" s="6">
        <f t="shared" si="7"/>
        <v>5.4</v>
      </c>
      <c r="M185" s="10">
        <v>22</v>
      </c>
      <c r="N185" s="3" t="str">
        <f t="shared" si="8"/>
        <v>NNE</v>
      </c>
      <c r="O185" s="11">
        <v>0</v>
      </c>
      <c r="P185" s="12">
        <v>0</v>
      </c>
      <c r="Q185" s="3">
        <v>0.9</v>
      </c>
      <c r="R185" s="13">
        <v>13642</v>
      </c>
      <c r="S185" s="14">
        <v>107.77180000000001</v>
      </c>
      <c r="T185" s="15">
        <v>1.5</v>
      </c>
      <c r="U185" s="15">
        <v>1.5</v>
      </c>
    </row>
    <row r="186" spans="1:21" x14ac:dyDescent="0.25">
      <c r="A186" s="1">
        <v>45321</v>
      </c>
      <c r="B186" s="2">
        <v>0.63888888888888895</v>
      </c>
      <c r="C186" s="7">
        <v>1030</v>
      </c>
      <c r="D186" s="7">
        <v>1034</v>
      </c>
      <c r="E186" s="8">
        <v>10.7</v>
      </c>
      <c r="F186" s="9">
        <v>50</v>
      </c>
      <c r="G186" s="8">
        <v>10.7</v>
      </c>
      <c r="H186" s="8">
        <v>0.6</v>
      </c>
      <c r="I186" s="8">
        <v>26</v>
      </c>
      <c r="J186" s="8">
        <v>10.7</v>
      </c>
      <c r="K186" s="6">
        <f t="shared" si="6"/>
        <v>4.68</v>
      </c>
      <c r="L186" s="6">
        <f t="shared" si="7"/>
        <v>4.68</v>
      </c>
      <c r="M186" s="10">
        <v>126</v>
      </c>
      <c r="N186" s="3" t="str">
        <f t="shared" si="8"/>
        <v>ESE</v>
      </c>
      <c r="O186" s="11">
        <v>0</v>
      </c>
      <c r="P186" s="12">
        <v>0</v>
      </c>
      <c r="Q186" s="3">
        <v>0.8</v>
      </c>
      <c r="R186" s="13">
        <v>12100</v>
      </c>
      <c r="S186" s="14">
        <v>95.59</v>
      </c>
      <c r="T186" s="15">
        <v>1.3</v>
      </c>
      <c r="U186" s="15">
        <v>1.3</v>
      </c>
    </row>
    <row r="187" spans="1:21" x14ac:dyDescent="0.25">
      <c r="A187" s="1">
        <v>45321</v>
      </c>
      <c r="B187" s="2">
        <v>0.64236111111111105</v>
      </c>
      <c r="C187" s="7">
        <v>1031</v>
      </c>
      <c r="D187" s="7">
        <v>1035</v>
      </c>
      <c r="E187" s="8">
        <v>10.6</v>
      </c>
      <c r="F187" s="9">
        <v>50</v>
      </c>
      <c r="G187" s="8">
        <v>9.4</v>
      </c>
      <c r="H187" s="8">
        <v>0.5</v>
      </c>
      <c r="I187" s="8">
        <v>26</v>
      </c>
      <c r="J187" s="8">
        <v>9.4</v>
      </c>
      <c r="K187" s="6">
        <f t="shared" si="6"/>
        <v>9.36</v>
      </c>
      <c r="L187" s="6">
        <f t="shared" si="7"/>
        <v>10.08</v>
      </c>
      <c r="M187" s="10">
        <v>108</v>
      </c>
      <c r="N187" s="3" t="str">
        <f t="shared" si="8"/>
        <v>E</v>
      </c>
      <c r="O187" s="11">
        <v>0</v>
      </c>
      <c r="P187" s="12">
        <v>0</v>
      </c>
      <c r="Q187" s="3">
        <v>0.9</v>
      </c>
      <c r="R187" s="13">
        <v>10651</v>
      </c>
      <c r="S187" s="14">
        <v>84.142900000000012</v>
      </c>
      <c r="T187" s="15">
        <v>2.6</v>
      </c>
      <c r="U187" s="15">
        <v>2.8</v>
      </c>
    </row>
    <row r="188" spans="1:21" x14ac:dyDescent="0.25">
      <c r="A188" s="1">
        <v>45321</v>
      </c>
      <c r="B188" s="2">
        <v>0.64583333333333337</v>
      </c>
      <c r="C188" s="7">
        <v>1031</v>
      </c>
      <c r="D188" s="7">
        <v>1035</v>
      </c>
      <c r="E188" s="8">
        <v>10.5</v>
      </c>
      <c r="F188" s="9">
        <v>50</v>
      </c>
      <c r="G188" s="8">
        <v>10.199999999999999</v>
      </c>
      <c r="H188" s="8">
        <v>0.4</v>
      </c>
      <c r="I188" s="8">
        <v>26</v>
      </c>
      <c r="J188" s="8">
        <v>10.199999999999999</v>
      </c>
      <c r="K188" s="6">
        <f t="shared" si="6"/>
        <v>5.4</v>
      </c>
      <c r="L188" s="6">
        <f t="shared" si="7"/>
        <v>5.4</v>
      </c>
      <c r="M188" s="10">
        <v>252</v>
      </c>
      <c r="N188" s="3" t="str">
        <f t="shared" si="8"/>
        <v>WSW</v>
      </c>
      <c r="O188" s="11">
        <v>0</v>
      </c>
      <c r="P188" s="12">
        <v>0</v>
      </c>
      <c r="Q188" s="3">
        <v>0.8</v>
      </c>
      <c r="R188" s="13">
        <v>9516</v>
      </c>
      <c r="S188" s="14">
        <v>75.176400000000001</v>
      </c>
      <c r="T188" s="15">
        <v>1.5</v>
      </c>
      <c r="U188" s="15">
        <v>1.5</v>
      </c>
    </row>
    <row r="189" spans="1:21" x14ac:dyDescent="0.25">
      <c r="A189" s="1">
        <v>45321</v>
      </c>
      <c r="B189" s="2">
        <v>0.64930555555555558</v>
      </c>
      <c r="C189" s="7">
        <v>1030</v>
      </c>
      <c r="D189" s="7">
        <v>1034</v>
      </c>
      <c r="E189" s="8">
        <v>10.7</v>
      </c>
      <c r="F189" s="9">
        <v>50</v>
      </c>
      <c r="G189" s="8">
        <v>9.5</v>
      </c>
      <c r="H189" s="8">
        <v>0.6</v>
      </c>
      <c r="I189" s="8">
        <v>26</v>
      </c>
      <c r="J189" s="8">
        <v>9.5</v>
      </c>
      <c r="K189" s="6">
        <f t="shared" si="6"/>
        <v>9.36</v>
      </c>
      <c r="L189" s="6">
        <f t="shared" si="7"/>
        <v>10.8</v>
      </c>
      <c r="M189" s="10">
        <v>113</v>
      </c>
      <c r="N189" s="3" t="str">
        <f t="shared" si="8"/>
        <v>ESE</v>
      </c>
      <c r="O189" s="11">
        <v>0</v>
      </c>
      <c r="P189" s="12">
        <v>0</v>
      </c>
      <c r="Q189" s="3">
        <v>0.9</v>
      </c>
      <c r="R189" s="13">
        <v>8597</v>
      </c>
      <c r="S189" s="14">
        <v>67.916300000000007</v>
      </c>
      <c r="T189" s="15">
        <v>2.6</v>
      </c>
      <c r="U189" s="15">
        <v>3</v>
      </c>
    </row>
    <row r="190" spans="1:21" x14ac:dyDescent="0.25">
      <c r="A190" s="1">
        <v>45321</v>
      </c>
      <c r="B190" s="2">
        <v>0.65277777777777779</v>
      </c>
      <c r="C190" s="7">
        <v>1030</v>
      </c>
      <c r="D190" s="7">
        <v>1034</v>
      </c>
      <c r="E190" s="8">
        <v>10.5</v>
      </c>
      <c r="F190" s="9">
        <v>50</v>
      </c>
      <c r="G190" s="8">
        <v>9.1</v>
      </c>
      <c r="H190" s="8">
        <v>0.4</v>
      </c>
      <c r="I190" s="8">
        <v>26</v>
      </c>
      <c r="J190" s="8">
        <v>9.1</v>
      </c>
      <c r="K190" s="6">
        <f t="shared" si="6"/>
        <v>10.8</v>
      </c>
      <c r="L190" s="6">
        <f t="shared" si="7"/>
        <v>11.88</v>
      </c>
      <c r="M190" s="10">
        <v>348</v>
      </c>
      <c r="N190" s="3" t="str">
        <f t="shared" si="8"/>
        <v>NNW</v>
      </c>
      <c r="O190" s="11">
        <v>0</v>
      </c>
      <c r="P190" s="12">
        <v>0</v>
      </c>
      <c r="Q190" s="3">
        <v>0</v>
      </c>
      <c r="R190" s="13">
        <v>7834</v>
      </c>
      <c r="S190" s="14">
        <v>61.888600000000004</v>
      </c>
      <c r="T190" s="15">
        <v>3</v>
      </c>
      <c r="U190" s="15">
        <v>3.3</v>
      </c>
    </row>
    <row r="191" spans="1:21" x14ac:dyDescent="0.25">
      <c r="A191" s="1">
        <v>45321</v>
      </c>
      <c r="B191" s="2">
        <v>0.65625</v>
      </c>
      <c r="C191" s="7">
        <v>1030</v>
      </c>
      <c r="D191" s="7">
        <v>1034</v>
      </c>
      <c r="E191" s="8">
        <v>10.7</v>
      </c>
      <c r="F191" s="9">
        <v>50</v>
      </c>
      <c r="G191" s="8">
        <v>9.3000000000000007</v>
      </c>
      <c r="H191" s="8">
        <v>0.6</v>
      </c>
      <c r="I191" s="8">
        <v>26</v>
      </c>
      <c r="J191" s="8">
        <v>9.3000000000000007</v>
      </c>
      <c r="K191" s="6">
        <f t="shared" si="6"/>
        <v>10.08</v>
      </c>
      <c r="L191" s="6">
        <f t="shared" si="7"/>
        <v>10.08</v>
      </c>
      <c r="M191" s="10">
        <v>96</v>
      </c>
      <c r="N191" s="3" t="str">
        <f t="shared" si="8"/>
        <v>E</v>
      </c>
      <c r="O191" s="11">
        <v>0</v>
      </c>
      <c r="P191" s="12">
        <v>0</v>
      </c>
      <c r="Q191" s="3">
        <v>0</v>
      </c>
      <c r="R191" s="13">
        <v>7216</v>
      </c>
      <c r="S191" s="14">
        <v>57.006400000000006</v>
      </c>
      <c r="T191" s="15">
        <v>2.8</v>
      </c>
      <c r="U191" s="15">
        <v>2.8</v>
      </c>
    </row>
    <row r="192" spans="1:21" x14ac:dyDescent="0.25">
      <c r="A192" s="1">
        <v>45321</v>
      </c>
      <c r="B192" s="2">
        <v>0.65972222222222221</v>
      </c>
      <c r="C192" s="7">
        <v>1030</v>
      </c>
      <c r="D192" s="7">
        <v>1034</v>
      </c>
      <c r="E192" s="8">
        <v>10.7</v>
      </c>
      <c r="F192" s="9">
        <v>48</v>
      </c>
      <c r="G192" s="8">
        <v>10.5</v>
      </c>
      <c r="H192" s="8">
        <v>0</v>
      </c>
      <c r="I192" s="8">
        <v>26</v>
      </c>
      <c r="J192" s="8">
        <v>10.5</v>
      </c>
      <c r="K192" s="6">
        <f t="shared" si="6"/>
        <v>5.76</v>
      </c>
      <c r="L192" s="6">
        <f t="shared" si="7"/>
        <v>5.76</v>
      </c>
      <c r="M192" s="10">
        <v>112</v>
      </c>
      <c r="N192" s="3" t="str">
        <f t="shared" si="8"/>
        <v>ESE</v>
      </c>
      <c r="O192" s="11">
        <v>0</v>
      </c>
      <c r="P192" s="12">
        <v>0</v>
      </c>
      <c r="Q192" s="3">
        <v>0</v>
      </c>
      <c r="R192" s="13">
        <v>6735</v>
      </c>
      <c r="S192" s="14">
        <v>53.206500000000005</v>
      </c>
      <c r="T192" s="15">
        <v>1.6</v>
      </c>
      <c r="U192" s="15">
        <v>1.6</v>
      </c>
    </row>
    <row r="193" spans="1:21" x14ac:dyDescent="0.25">
      <c r="A193" s="1">
        <v>45321</v>
      </c>
      <c r="B193" s="2">
        <v>0.66319444444444442</v>
      </c>
      <c r="C193" s="7">
        <v>1031</v>
      </c>
      <c r="D193" s="7">
        <v>1035</v>
      </c>
      <c r="E193" s="8">
        <v>10.8</v>
      </c>
      <c r="F193" s="9">
        <v>47</v>
      </c>
      <c r="G193" s="8">
        <v>10</v>
      </c>
      <c r="H193" s="8">
        <v>-0.1</v>
      </c>
      <c r="I193" s="8">
        <v>26</v>
      </c>
      <c r="J193" s="8">
        <v>10</v>
      </c>
      <c r="K193" s="6">
        <f t="shared" si="6"/>
        <v>7.5600000000000005</v>
      </c>
      <c r="L193" s="6">
        <f t="shared" si="7"/>
        <v>7.5600000000000005</v>
      </c>
      <c r="M193" s="10">
        <v>236</v>
      </c>
      <c r="N193" s="3" t="str">
        <f t="shared" si="8"/>
        <v>SW</v>
      </c>
      <c r="O193" s="11">
        <v>0</v>
      </c>
      <c r="P193" s="12">
        <v>0</v>
      </c>
      <c r="Q193" s="3">
        <v>0</v>
      </c>
      <c r="R193" s="13">
        <v>6225</v>
      </c>
      <c r="S193" s="14">
        <v>49.177500000000002</v>
      </c>
      <c r="T193" s="15">
        <v>2.1</v>
      </c>
      <c r="U193" s="15">
        <v>2.1</v>
      </c>
    </row>
    <row r="194" spans="1:21" x14ac:dyDescent="0.25">
      <c r="A194" s="1">
        <v>45321</v>
      </c>
      <c r="B194" s="2">
        <v>0.66666666666666663</v>
      </c>
      <c r="C194" s="7">
        <v>1030</v>
      </c>
      <c r="D194" s="7">
        <v>1034</v>
      </c>
      <c r="E194" s="8">
        <v>10.7</v>
      </c>
      <c r="F194" s="9">
        <v>47</v>
      </c>
      <c r="G194" s="8">
        <v>9.5</v>
      </c>
      <c r="H194" s="8">
        <v>-0.2</v>
      </c>
      <c r="I194" s="8">
        <v>26</v>
      </c>
      <c r="J194" s="8">
        <v>9.5</v>
      </c>
      <c r="K194" s="6">
        <f t="shared" si="6"/>
        <v>9.36</v>
      </c>
      <c r="L194" s="6">
        <f t="shared" si="7"/>
        <v>9.7200000000000006</v>
      </c>
      <c r="M194" s="10">
        <v>159</v>
      </c>
      <c r="N194" s="3" t="str">
        <f t="shared" si="8"/>
        <v>SSE</v>
      </c>
      <c r="O194" s="11">
        <v>0</v>
      </c>
      <c r="P194" s="12">
        <v>0</v>
      </c>
      <c r="Q194" s="3">
        <v>0</v>
      </c>
      <c r="R194" s="13">
        <v>5779</v>
      </c>
      <c r="S194" s="14">
        <v>45.654100000000007</v>
      </c>
      <c r="T194" s="15">
        <v>2.6</v>
      </c>
      <c r="U194" s="15">
        <v>2.7</v>
      </c>
    </row>
    <row r="195" spans="1:21" x14ac:dyDescent="0.25">
      <c r="A195" s="1">
        <v>45321</v>
      </c>
      <c r="B195" s="2">
        <v>0.67013888888888884</v>
      </c>
      <c r="C195" s="7">
        <v>1030</v>
      </c>
      <c r="D195" s="7">
        <v>1034</v>
      </c>
      <c r="E195" s="8">
        <v>10.9</v>
      </c>
      <c r="F195" s="9">
        <v>46</v>
      </c>
      <c r="G195" s="8">
        <v>9.4</v>
      </c>
      <c r="H195" s="8">
        <v>-0.3</v>
      </c>
      <c r="I195" s="8">
        <v>26</v>
      </c>
      <c r="J195" s="8">
        <v>9.4</v>
      </c>
      <c r="K195" s="6">
        <f t="shared" ref="K195:K258" si="9">CONVERT(T195,"m/s","km/h")</f>
        <v>11.52</v>
      </c>
      <c r="L195" s="6">
        <f t="shared" ref="L195:L258" si="10">CONVERT(U195,"m/s","km/h")</f>
        <v>12.96</v>
      </c>
      <c r="M195" s="10">
        <v>108</v>
      </c>
      <c r="N195" s="3" t="str">
        <f t="shared" ref="N195:N258" si="11">LOOKUP(M195,$V$4:$V$40,$W$4:$W$40)</f>
        <v>E</v>
      </c>
      <c r="O195" s="11">
        <v>0</v>
      </c>
      <c r="P195" s="12">
        <v>0</v>
      </c>
      <c r="Q195" s="3">
        <v>0</v>
      </c>
      <c r="R195" s="13">
        <v>5329</v>
      </c>
      <c r="S195" s="14">
        <v>42.099100000000007</v>
      </c>
      <c r="T195" s="15">
        <v>3.2</v>
      </c>
      <c r="U195" s="15">
        <v>3.6</v>
      </c>
    </row>
    <row r="196" spans="1:21" x14ac:dyDescent="0.25">
      <c r="A196" s="1">
        <v>45321</v>
      </c>
      <c r="B196" s="2">
        <v>0.67361111111111116</v>
      </c>
      <c r="C196" s="7">
        <v>1030</v>
      </c>
      <c r="D196" s="7">
        <v>1034</v>
      </c>
      <c r="E196" s="8">
        <v>10.9</v>
      </c>
      <c r="F196" s="9">
        <v>47</v>
      </c>
      <c r="G196" s="8">
        <v>10.9</v>
      </c>
      <c r="H196" s="8">
        <v>0</v>
      </c>
      <c r="I196" s="8">
        <v>26</v>
      </c>
      <c r="J196" s="8">
        <v>10.9</v>
      </c>
      <c r="K196" s="6">
        <f t="shared" si="9"/>
        <v>2.88</v>
      </c>
      <c r="L196" s="6">
        <f t="shared" si="10"/>
        <v>2.88</v>
      </c>
      <c r="M196" s="10">
        <v>62</v>
      </c>
      <c r="N196" s="3" t="str">
        <f t="shared" si="11"/>
        <v>ENE</v>
      </c>
      <c r="O196" s="11">
        <v>0</v>
      </c>
      <c r="P196" s="12">
        <v>0</v>
      </c>
      <c r="Q196" s="3">
        <v>0</v>
      </c>
      <c r="R196" s="13">
        <v>4856</v>
      </c>
      <c r="S196" s="14">
        <v>38.362400000000001</v>
      </c>
      <c r="T196" s="15">
        <v>0.8</v>
      </c>
      <c r="U196" s="15">
        <v>0.8</v>
      </c>
    </row>
    <row r="197" spans="1:21" x14ac:dyDescent="0.25">
      <c r="A197" s="1">
        <v>45321</v>
      </c>
      <c r="B197" s="2">
        <v>0.67708333333333337</v>
      </c>
      <c r="C197" s="7">
        <v>1030</v>
      </c>
      <c r="D197" s="7">
        <v>1034</v>
      </c>
      <c r="E197" s="8">
        <v>11</v>
      </c>
      <c r="F197" s="9">
        <v>46</v>
      </c>
      <c r="G197" s="8">
        <v>11</v>
      </c>
      <c r="H197" s="8">
        <v>-0.2</v>
      </c>
      <c r="I197" s="8">
        <v>26</v>
      </c>
      <c r="J197" s="8">
        <v>11</v>
      </c>
      <c r="K197" s="6">
        <f t="shared" si="9"/>
        <v>4.32</v>
      </c>
      <c r="L197" s="6">
        <f t="shared" si="10"/>
        <v>4.32</v>
      </c>
      <c r="M197" s="10">
        <v>92</v>
      </c>
      <c r="N197" s="3" t="str">
        <f t="shared" si="11"/>
        <v>E</v>
      </c>
      <c r="O197" s="11">
        <v>0</v>
      </c>
      <c r="P197" s="12">
        <v>0</v>
      </c>
      <c r="Q197" s="3">
        <v>0</v>
      </c>
      <c r="R197" s="13">
        <v>4432</v>
      </c>
      <c r="S197" s="14">
        <v>35.012800000000006</v>
      </c>
      <c r="T197" s="15">
        <v>1.2</v>
      </c>
      <c r="U197" s="15">
        <v>1.2</v>
      </c>
    </row>
    <row r="198" spans="1:21" x14ac:dyDescent="0.25">
      <c r="A198" s="1">
        <v>45321</v>
      </c>
      <c r="B198" s="2">
        <v>0.68055555555555547</v>
      </c>
      <c r="C198" s="7">
        <v>1030</v>
      </c>
      <c r="D198" s="7">
        <v>1034</v>
      </c>
      <c r="E198" s="8">
        <v>10.8</v>
      </c>
      <c r="F198" s="9">
        <v>46</v>
      </c>
      <c r="G198" s="8">
        <v>10.8</v>
      </c>
      <c r="H198" s="8">
        <v>-0.4</v>
      </c>
      <c r="I198" s="8">
        <v>26</v>
      </c>
      <c r="J198" s="8">
        <v>10.8</v>
      </c>
      <c r="K198" s="6">
        <f t="shared" si="9"/>
        <v>3.9600000000000004</v>
      </c>
      <c r="L198" s="6">
        <f t="shared" si="10"/>
        <v>3.9600000000000004</v>
      </c>
      <c r="M198" s="10">
        <v>107</v>
      </c>
      <c r="N198" s="3" t="str">
        <f t="shared" si="11"/>
        <v>E</v>
      </c>
      <c r="O198" s="11">
        <v>0</v>
      </c>
      <c r="P198" s="12">
        <v>0</v>
      </c>
      <c r="Q198" s="3">
        <v>0</v>
      </c>
      <c r="R198" s="13">
        <v>4008</v>
      </c>
      <c r="S198" s="14">
        <v>31.663200000000003</v>
      </c>
      <c r="T198" s="15">
        <v>1.1000000000000001</v>
      </c>
      <c r="U198" s="15">
        <v>1.1000000000000001</v>
      </c>
    </row>
    <row r="199" spans="1:21" x14ac:dyDescent="0.25">
      <c r="A199" s="1">
        <v>45321</v>
      </c>
      <c r="B199" s="2">
        <v>0.68402777777777779</v>
      </c>
      <c r="C199" s="7">
        <v>1030</v>
      </c>
      <c r="D199" s="7">
        <v>1034</v>
      </c>
      <c r="E199" s="8">
        <v>10.8</v>
      </c>
      <c r="F199" s="9">
        <v>47</v>
      </c>
      <c r="G199" s="8">
        <v>10.8</v>
      </c>
      <c r="H199" s="8">
        <v>-0.1</v>
      </c>
      <c r="I199" s="8">
        <v>26</v>
      </c>
      <c r="J199" s="8">
        <v>10.8</v>
      </c>
      <c r="K199" s="6">
        <f t="shared" si="9"/>
        <v>4.68</v>
      </c>
      <c r="L199" s="6">
        <f t="shared" si="10"/>
        <v>4.68</v>
      </c>
      <c r="M199" s="10">
        <v>98</v>
      </c>
      <c r="N199" s="3" t="str">
        <f t="shared" si="11"/>
        <v>E</v>
      </c>
      <c r="O199" s="11">
        <v>0</v>
      </c>
      <c r="P199" s="12">
        <v>0</v>
      </c>
      <c r="Q199" s="3">
        <v>0</v>
      </c>
      <c r="R199" s="13">
        <v>3560</v>
      </c>
      <c r="S199" s="14">
        <v>28.124000000000002</v>
      </c>
      <c r="T199" s="15">
        <v>1.3</v>
      </c>
      <c r="U199" s="15">
        <v>1.3</v>
      </c>
    </row>
    <row r="200" spans="1:21" x14ac:dyDescent="0.25">
      <c r="A200" s="1">
        <v>45321</v>
      </c>
      <c r="B200" s="2">
        <v>0.6875</v>
      </c>
      <c r="C200" s="7">
        <v>1030</v>
      </c>
      <c r="D200" s="7">
        <v>1034</v>
      </c>
      <c r="E200" s="8">
        <v>10.8</v>
      </c>
      <c r="F200" s="9">
        <v>48</v>
      </c>
      <c r="G200" s="8">
        <v>10.6</v>
      </c>
      <c r="H200" s="8">
        <v>0.1</v>
      </c>
      <c r="I200" s="8">
        <v>26</v>
      </c>
      <c r="J200" s="8">
        <v>10.6</v>
      </c>
      <c r="K200" s="6">
        <f t="shared" si="9"/>
        <v>5.76</v>
      </c>
      <c r="L200" s="6">
        <f t="shared" si="10"/>
        <v>5.76</v>
      </c>
      <c r="M200" s="10">
        <v>120</v>
      </c>
      <c r="N200" s="3" t="str">
        <f t="shared" si="11"/>
        <v>ESE</v>
      </c>
      <c r="O200" s="11">
        <v>0</v>
      </c>
      <c r="P200" s="12">
        <v>0</v>
      </c>
      <c r="Q200" s="3">
        <v>0</v>
      </c>
      <c r="R200" s="13">
        <v>3118</v>
      </c>
      <c r="S200" s="14">
        <v>24.632200000000001</v>
      </c>
      <c r="T200" s="15">
        <v>1.6</v>
      </c>
      <c r="U200" s="15">
        <v>1.6</v>
      </c>
    </row>
    <row r="201" spans="1:21" x14ac:dyDescent="0.25">
      <c r="A201" s="1">
        <v>45321</v>
      </c>
      <c r="B201" s="2">
        <v>0.69097222222222221</v>
      </c>
      <c r="C201" s="7">
        <v>1030</v>
      </c>
      <c r="D201" s="7">
        <v>1034</v>
      </c>
      <c r="E201" s="8">
        <v>10.6</v>
      </c>
      <c r="F201" s="9">
        <v>51</v>
      </c>
      <c r="G201" s="8">
        <v>10.3</v>
      </c>
      <c r="H201" s="8">
        <v>0.8</v>
      </c>
      <c r="I201" s="8">
        <v>26</v>
      </c>
      <c r="J201" s="8">
        <v>10.3</v>
      </c>
      <c r="K201" s="6">
        <f t="shared" si="9"/>
        <v>5.76</v>
      </c>
      <c r="L201" s="6">
        <f t="shared" si="10"/>
        <v>5.76</v>
      </c>
      <c r="M201" s="10">
        <v>118</v>
      </c>
      <c r="N201" s="3" t="str">
        <f t="shared" si="11"/>
        <v>ESE</v>
      </c>
      <c r="O201" s="11">
        <v>0</v>
      </c>
      <c r="P201" s="12">
        <v>0</v>
      </c>
      <c r="Q201" s="3">
        <v>0</v>
      </c>
      <c r="R201" s="13">
        <v>2620</v>
      </c>
      <c r="S201" s="14">
        <v>20.698</v>
      </c>
      <c r="T201" s="15">
        <v>1.6</v>
      </c>
      <c r="U201" s="15">
        <v>1.6</v>
      </c>
    </row>
    <row r="202" spans="1:21" x14ac:dyDescent="0.25">
      <c r="A202" s="1">
        <v>45321</v>
      </c>
      <c r="B202" s="2">
        <v>0.69444444444444453</v>
      </c>
      <c r="C202" s="7">
        <v>1030</v>
      </c>
      <c r="D202" s="7">
        <v>1034</v>
      </c>
      <c r="E202" s="8">
        <v>10.4</v>
      </c>
      <c r="F202" s="9">
        <v>51</v>
      </c>
      <c r="G202" s="8">
        <v>9.6</v>
      </c>
      <c r="H202" s="8">
        <v>0.6</v>
      </c>
      <c r="I202" s="8">
        <v>26</v>
      </c>
      <c r="J202" s="8">
        <v>9.6</v>
      </c>
      <c r="K202" s="6">
        <f t="shared" si="9"/>
        <v>7.2</v>
      </c>
      <c r="L202" s="6">
        <f t="shared" si="10"/>
        <v>7.5600000000000005</v>
      </c>
      <c r="M202" s="10">
        <v>330</v>
      </c>
      <c r="N202" s="3" t="str">
        <f t="shared" si="11"/>
        <v>NNW</v>
      </c>
      <c r="O202" s="11">
        <v>0</v>
      </c>
      <c r="P202" s="12">
        <v>0</v>
      </c>
      <c r="Q202" s="3">
        <v>0</v>
      </c>
      <c r="R202" s="13">
        <v>2149</v>
      </c>
      <c r="S202" s="14">
        <v>16.9771</v>
      </c>
      <c r="T202" s="15">
        <v>2</v>
      </c>
      <c r="U202" s="15">
        <v>2.1</v>
      </c>
    </row>
    <row r="203" spans="1:21" x14ac:dyDescent="0.25">
      <c r="A203" s="1">
        <v>45321</v>
      </c>
      <c r="B203" s="2">
        <v>0.69791666666666663</v>
      </c>
      <c r="C203" s="7">
        <v>1030</v>
      </c>
      <c r="D203" s="7">
        <v>1034</v>
      </c>
      <c r="E203" s="8">
        <v>10.4</v>
      </c>
      <c r="F203" s="9">
        <v>51</v>
      </c>
      <c r="G203" s="8">
        <v>10.4</v>
      </c>
      <c r="H203" s="8">
        <v>0.6</v>
      </c>
      <c r="I203" s="8">
        <v>26</v>
      </c>
      <c r="J203" s="8">
        <v>10.4</v>
      </c>
      <c r="K203" s="6">
        <f t="shared" si="9"/>
        <v>3.9600000000000004</v>
      </c>
      <c r="L203" s="6">
        <f t="shared" si="10"/>
        <v>3.9600000000000004</v>
      </c>
      <c r="M203" s="10">
        <v>332</v>
      </c>
      <c r="N203" s="3" t="str">
        <f t="shared" si="11"/>
        <v>NNW</v>
      </c>
      <c r="O203" s="11">
        <v>0</v>
      </c>
      <c r="P203" s="12">
        <v>0</v>
      </c>
      <c r="Q203" s="3">
        <v>0</v>
      </c>
      <c r="R203" s="13">
        <v>1663</v>
      </c>
      <c r="S203" s="14">
        <v>13.137700000000001</v>
      </c>
      <c r="T203" s="15">
        <v>1.1000000000000001</v>
      </c>
      <c r="U203" s="15">
        <v>1.1000000000000001</v>
      </c>
    </row>
    <row r="204" spans="1:21" x14ac:dyDescent="0.25">
      <c r="A204" s="1">
        <v>45321</v>
      </c>
      <c r="B204" s="2">
        <v>0.70138888888888884</v>
      </c>
      <c r="C204" s="7">
        <v>1030</v>
      </c>
      <c r="D204" s="7">
        <v>1034</v>
      </c>
      <c r="E204" s="8">
        <v>10.3</v>
      </c>
      <c r="F204" s="9">
        <v>52</v>
      </c>
      <c r="G204" s="8">
        <v>9.6999999999999993</v>
      </c>
      <c r="H204" s="8">
        <v>0.8</v>
      </c>
      <c r="I204" s="8">
        <v>26</v>
      </c>
      <c r="J204" s="8">
        <v>9.6999999999999993</v>
      </c>
      <c r="K204" s="6">
        <f t="shared" si="9"/>
        <v>6.48</v>
      </c>
      <c r="L204" s="6">
        <f t="shared" si="10"/>
        <v>7.2</v>
      </c>
      <c r="M204" s="10">
        <v>102</v>
      </c>
      <c r="N204" s="3" t="str">
        <f t="shared" si="11"/>
        <v>E</v>
      </c>
      <c r="O204" s="11">
        <v>0</v>
      </c>
      <c r="P204" s="12">
        <v>0</v>
      </c>
      <c r="Q204" s="3">
        <v>0</v>
      </c>
      <c r="R204" s="13">
        <v>1200</v>
      </c>
      <c r="S204" s="14">
        <v>9.48</v>
      </c>
      <c r="T204" s="15">
        <v>1.8</v>
      </c>
      <c r="U204" s="15">
        <v>2</v>
      </c>
    </row>
    <row r="205" spans="1:21" x14ac:dyDescent="0.25">
      <c r="A205" s="1">
        <v>45321</v>
      </c>
      <c r="B205" s="2">
        <v>0.70486111111111116</v>
      </c>
      <c r="C205" s="7">
        <v>1030</v>
      </c>
      <c r="D205" s="7">
        <v>1034</v>
      </c>
      <c r="E205" s="8">
        <v>10.1</v>
      </c>
      <c r="F205" s="9">
        <v>54</v>
      </c>
      <c r="G205" s="8">
        <v>9.5</v>
      </c>
      <c r="H205" s="8">
        <v>1.1000000000000001</v>
      </c>
      <c r="I205" s="8">
        <v>26</v>
      </c>
      <c r="J205" s="8">
        <v>9.5</v>
      </c>
      <c r="K205" s="6">
        <f t="shared" si="9"/>
        <v>6.12</v>
      </c>
      <c r="L205" s="6">
        <f t="shared" si="10"/>
        <v>6.48</v>
      </c>
      <c r="M205" s="10">
        <v>74</v>
      </c>
      <c r="N205" s="3" t="str">
        <f t="shared" si="11"/>
        <v>ENE</v>
      </c>
      <c r="O205" s="11">
        <v>0</v>
      </c>
      <c r="P205" s="12">
        <v>0</v>
      </c>
      <c r="Q205" s="3">
        <v>0</v>
      </c>
      <c r="R205" s="13">
        <v>0.77700000000000002</v>
      </c>
      <c r="S205" s="14">
        <v>6.138300000000001E-3</v>
      </c>
      <c r="T205" s="15">
        <v>1.7</v>
      </c>
      <c r="U205" s="15">
        <v>1.8</v>
      </c>
    </row>
    <row r="206" spans="1:21" x14ac:dyDescent="0.25">
      <c r="A206" s="1">
        <v>45321</v>
      </c>
      <c r="B206" s="2">
        <v>0.70833333333333337</v>
      </c>
      <c r="C206" s="7">
        <v>1030</v>
      </c>
      <c r="D206" s="7">
        <v>1034</v>
      </c>
      <c r="E206" s="8">
        <v>9.8000000000000007</v>
      </c>
      <c r="F206" s="9">
        <v>55</v>
      </c>
      <c r="G206" s="8">
        <v>8.5</v>
      </c>
      <c r="H206" s="8">
        <v>1.1000000000000001</v>
      </c>
      <c r="I206" s="8">
        <v>26</v>
      </c>
      <c r="J206" s="8">
        <v>8.5</v>
      </c>
      <c r="K206" s="6">
        <f t="shared" si="9"/>
        <v>9.7200000000000006</v>
      </c>
      <c r="L206" s="6">
        <f t="shared" si="10"/>
        <v>10.08</v>
      </c>
      <c r="M206" s="10">
        <v>312</v>
      </c>
      <c r="N206" s="3" t="str">
        <f t="shared" si="11"/>
        <v>NW</v>
      </c>
      <c r="O206" s="11">
        <v>0</v>
      </c>
      <c r="P206" s="12">
        <v>0</v>
      </c>
      <c r="Q206" s="3">
        <v>0</v>
      </c>
      <c r="R206" s="13">
        <v>0.54</v>
      </c>
      <c r="S206" s="14">
        <v>4.2660000000000007E-3</v>
      </c>
      <c r="T206" s="15">
        <v>2.7</v>
      </c>
      <c r="U206" s="15">
        <v>2.8</v>
      </c>
    </row>
    <row r="207" spans="1:21" x14ac:dyDescent="0.25">
      <c r="A207" s="1">
        <v>45321</v>
      </c>
      <c r="B207" s="2">
        <v>0.71180555555555547</v>
      </c>
      <c r="C207" s="7">
        <v>1030</v>
      </c>
      <c r="D207" s="7">
        <v>1034</v>
      </c>
      <c r="E207" s="8">
        <v>9.8000000000000007</v>
      </c>
      <c r="F207" s="9">
        <v>56</v>
      </c>
      <c r="G207" s="8">
        <v>9.1</v>
      </c>
      <c r="H207" s="8">
        <v>1.4</v>
      </c>
      <c r="I207" s="8">
        <v>26</v>
      </c>
      <c r="J207" s="8">
        <v>9.1</v>
      </c>
      <c r="K207" s="6">
        <f t="shared" si="9"/>
        <v>6.48</v>
      </c>
      <c r="L207" s="6">
        <f t="shared" si="10"/>
        <v>7.2</v>
      </c>
      <c r="M207" s="10">
        <v>24</v>
      </c>
      <c r="N207" s="3" t="str">
        <f t="shared" si="11"/>
        <v>NNE</v>
      </c>
      <c r="O207" s="11">
        <v>0</v>
      </c>
      <c r="P207" s="12">
        <v>0</v>
      </c>
      <c r="Q207" s="3">
        <v>0</v>
      </c>
      <c r="R207" s="13">
        <v>0.34699999999999998</v>
      </c>
      <c r="S207" s="14">
        <v>2.7412999999999999E-3</v>
      </c>
      <c r="T207" s="15">
        <v>1.8</v>
      </c>
      <c r="U207" s="15">
        <v>2</v>
      </c>
    </row>
    <row r="208" spans="1:21" x14ac:dyDescent="0.25">
      <c r="A208" s="1">
        <v>45321</v>
      </c>
      <c r="B208" s="2">
        <v>0.71527777777777779</v>
      </c>
      <c r="C208" s="7">
        <v>1030</v>
      </c>
      <c r="D208" s="7">
        <v>1034</v>
      </c>
      <c r="E208" s="8">
        <v>9.8000000000000007</v>
      </c>
      <c r="F208" s="9">
        <v>55</v>
      </c>
      <c r="G208" s="8">
        <v>8.9</v>
      </c>
      <c r="H208" s="8">
        <v>1.1000000000000001</v>
      </c>
      <c r="I208" s="8">
        <v>26</v>
      </c>
      <c r="J208" s="8">
        <v>8.9</v>
      </c>
      <c r="K208" s="6">
        <f t="shared" si="9"/>
        <v>7.5600000000000005</v>
      </c>
      <c r="L208" s="6">
        <f t="shared" si="10"/>
        <v>8.2799999999999994</v>
      </c>
      <c r="M208" s="10">
        <v>102</v>
      </c>
      <c r="N208" s="3" t="str">
        <f t="shared" si="11"/>
        <v>E</v>
      </c>
      <c r="O208" s="11">
        <v>0</v>
      </c>
      <c r="P208" s="12">
        <v>0</v>
      </c>
      <c r="Q208" s="3">
        <v>0</v>
      </c>
      <c r="R208" s="13">
        <v>0.214</v>
      </c>
      <c r="S208" s="14">
        <v>1.6906000000000002E-3</v>
      </c>
      <c r="T208" s="15">
        <v>2.1</v>
      </c>
      <c r="U208" s="15">
        <v>2.2999999999999998</v>
      </c>
    </row>
    <row r="209" spans="1:21" x14ac:dyDescent="0.25">
      <c r="A209" s="1">
        <v>45321</v>
      </c>
      <c r="B209" s="2">
        <v>0.71875</v>
      </c>
      <c r="C209" s="7">
        <v>1030</v>
      </c>
      <c r="D209" s="7">
        <v>1034</v>
      </c>
      <c r="E209" s="8">
        <v>9.8000000000000007</v>
      </c>
      <c r="F209" s="9">
        <v>55</v>
      </c>
      <c r="G209" s="8">
        <v>9.8000000000000007</v>
      </c>
      <c r="H209" s="8">
        <v>1.1000000000000001</v>
      </c>
      <c r="I209" s="8">
        <v>26</v>
      </c>
      <c r="J209" s="8">
        <v>9.8000000000000007</v>
      </c>
      <c r="K209" s="6">
        <f t="shared" si="9"/>
        <v>0</v>
      </c>
      <c r="L209" s="6">
        <f t="shared" si="10"/>
        <v>0</v>
      </c>
      <c r="M209" s="10">
        <v>1</v>
      </c>
      <c r="N209" s="3" t="str">
        <f t="shared" si="11"/>
        <v>N</v>
      </c>
      <c r="O209" s="11">
        <v>0</v>
      </c>
      <c r="P209" s="12">
        <v>0</v>
      </c>
      <c r="Q209" s="3">
        <v>0</v>
      </c>
      <c r="R209" s="13">
        <v>0.115</v>
      </c>
      <c r="S209" s="14">
        <v>9.0850000000000013E-4</v>
      </c>
      <c r="T209" s="15">
        <v>0</v>
      </c>
      <c r="U209" s="15">
        <v>0</v>
      </c>
    </row>
    <row r="210" spans="1:21" x14ac:dyDescent="0.25">
      <c r="A210" s="1">
        <v>45321</v>
      </c>
      <c r="B210" s="2">
        <v>0.72222222222222221</v>
      </c>
      <c r="C210" s="7">
        <v>1031</v>
      </c>
      <c r="D210" s="7">
        <v>1035</v>
      </c>
      <c r="E210" s="8">
        <v>9.6999999999999993</v>
      </c>
      <c r="F210" s="9">
        <v>56</v>
      </c>
      <c r="G210" s="8">
        <v>8.8000000000000007</v>
      </c>
      <c r="H210" s="8">
        <v>1.3</v>
      </c>
      <c r="I210" s="8">
        <v>26</v>
      </c>
      <c r="J210" s="8">
        <v>8.8000000000000007</v>
      </c>
      <c r="K210" s="6">
        <f t="shared" si="9"/>
        <v>7.2</v>
      </c>
      <c r="L210" s="6">
        <f t="shared" si="10"/>
        <v>7.9200000000000008</v>
      </c>
      <c r="M210" s="10">
        <v>336</v>
      </c>
      <c r="N210" s="3" t="str">
        <f t="shared" si="11"/>
        <v>NNW</v>
      </c>
      <c r="O210" s="11">
        <v>0</v>
      </c>
      <c r="P210" s="12">
        <v>0</v>
      </c>
      <c r="Q210" s="3">
        <v>0</v>
      </c>
      <c r="R210" s="13">
        <v>4.9000000000000002E-2</v>
      </c>
      <c r="S210" s="14">
        <v>3.8710000000000003E-4</v>
      </c>
      <c r="T210" s="15">
        <v>2</v>
      </c>
      <c r="U210" s="15">
        <v>2.2000000000000002</v>
      </c>
    </row>
    <row r="211" spans="1:21" x14ac:dyDescent="0.25">
      <c r="A211" s="1">
        <v>45321</v>
      </c>
      <c r="B211" s="2">
        <v>0.72569444444444453</v>
      </c>
      <c r="C211" s="7">
        <v>1031</v>
      </c>
      <c r="D211" s="7">
        <v>1035</v>
      </c>
      <c r="E211" s="8">
        <v>9.6</v>
      </c>
      <c r="F211" s="9">
        <v>56</v>
      </c>
      <c r="G211" s="8">
        <v>8.6999999999999993</v>
      </c>
      <c r="H211" s="8">
        <v>1.2</v>
      </c>
      <c r="I211" s="8">
        <v>26</v>
      </c>
      <c r="J211" s="8">
        <v>8.6999999999999993</v>
      </c>
      <c r="K211" s="6">
        <f t="shared" si="9"/>
        <v>7.5600000000000005</v>
      </c>
      <c r="L211" s="6">
        <f t="shared" si="10"/>
        <v>8.2799999999999994</v>
      </c>
      <c r="M211" s="10">
        <v>330</v>
      </c>
      <c r="N211" s="3" t="str">
        <f t="shared" si="11"/>
        <v>NNW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2.1</v>
      </c>
      <c r="U211" s="15">
        <v>2.2999999999999998</v>
      </c>
    </row>
    <row r="212" spans="1:21" x14ac:dyDescent="0.25">
      <c r="A212" s="1">
        <v>45321</v>
      </c>
      <c r="B212" s="2">
        <v>0.72916666666666663</v>
      </c>
      <c r="C212" s="7">
        <v>1031</v>
      </c>
      <c r="D212" s="7">
        <v>1035</v>
      </c>
      <c r="E212" s="8">
        <v>9.6</v>
      </c>
      <c r="F212" s="9">
        <v>57</v>
      </c>
      <c r="G212" s="8">
        <v>9.6</v>
      </c>
      <c r="H212" s="8">
        <v>1.4</v>
      </c>
      <c r="I212" s="8">
        <v>26</v>
      </c>
      <c r="J212" s="8">
        <v>9.6</v>
      </c>
      <c r="K212" s="6">
        <f t="shared" si="9"/>
        <v>3.9600000000000004</v>
      </c>
      <c r="L212" s="6">
        <f t="shared" si="10"/>
        <v>3.9600000000000004</v>
      </c>
      <c r="M212" s="10">
        <v>79</v>
      </c>
      <c r="N212" s="3" t="str">
        <f t="shared" si="11"/>
        <v>ENE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1.1000000000000001</v>
      </c>
      <c r="U212" s="15">
        <v>1.1000000000000001</v>
      </c>
    </row>
    <row r="213" spans="1:21" x14ac:dyDescent="0.25">
      <c r="A213" s="1">
        <v>45321</v>
      </c>
      <c r="B213" s="2">
        <v>0.73263888888888884</v>
      </c>
      <c r="C213" s="7">
        <v>1030</v>
      </c>
      <c r="D213" s="7">
        <v>1034</v>
      </c>
      <c r="E213" s="8">
        <v>9.5</v>
      </c>
      <c r="F213" s="9">
        <v>57</v>
      </c>
      <c r="G213" s="8">
        <v>7.7</v>
      </c>
      <c r="H213" s="8">
        <v>1.3</v>
      </c>
      <c r="I213" s="8">
        <v>26</v>
      </c>
      <c r="J213" s="8">
        <v>7.7</v>
      </c>
      <c r="K213" s="6">
        <f t="shared" si="9"/>
        <v>11.16</v>
      </c>
      <c r="L213" s="6">
        <f t="shared" si="10"/>
        <v>11.52</v>
      </c>
      <c r="M213" s="10">
        <v>294</v>
      </c>
      <c r="N213" s="3" t="str">
        <f t="shared" si="11"/>
        <v>WNW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3.1</v>
      </c>
      <c r="U213" s="15">
        <v>3.2</v>
      </c>
    </row>
    <row r="214" spans="1:21" x14ac:dyDescent="0.25">
      <c r="A214" s="1">
        <v>45321</v>
      </c>
      <c r="B214" s="2">
        <v>0.73611111111111116</v>
      </c>
      <c r="C214" s="7">
        <v>1031</v>
      </c>
      <c r="D214" s="7">
        <v>1035</v>
      </c>
      <c r="E214" s="8">
        <v>9.6</v>
      </c>
      <c r="F214" s="9">
        <v>57</v>
      </c>
      <c r="G214" s="8">
        <v>8.1999999999999993</v>
      </c>
      <c r="H214" s="8">
        <v>1.4</v>
      </c>
      <c r="I214" s="8">
        <v>26</v>
      </c>
      <c r="J214" s="8">
        <v>8.1999999999999993</v>
      </c>
      <c r="K214" s="6">
        <f t="shared" si="9"/>
        <v>9</v>
      </c>
      <c r="L214" s="6">
        <f t="shared" si="10"/>
        <v>9.36</v>
      </c>
      <c r="M214" s="10">
        <v>48</v>
      </c>
      <c r="N214" s="3" t="str">
        <f t="shared" si="11"/>
        <v>NE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2.5</v>
      </c>
      <c r="U214" s="15">
        <v>2.6</v>
      </c>
    </row>
    <row r="215" spans="1:21" x14ac:dyDescent="0.25">
      <c r="A215" s="1">
        <v>45321</v>
      </c>
      <c r="B215" s="2">
        <v>0.73958333333333337</v>
      </c>
      <c r="C215" s="7">
        <v>1031</v>
      </c>
      <c r="D215" s="7">
        <v>1035</v>
      </c>
      <c r="E215" s="8">
        <v>9.6999999999999993</v>
      </c>
      <c r="F215" s="9">
        <v>57</v>
      </c>
      <c r="G215" s="8">
        <v>8.8000000000000007</v>
      </c>
      <c r="H215" s="8">
        <v>1.5</v>
      </c>
      <c r="I215" s="8">
        <v>26</v>
      </c>
      <c r="J215" s="8">
        <v>8.8000000000000007</v>
      </c>
      <c r="K215" s="6">
        <f t="shared" si="9"/>
        <v>7.9200000000000008</v>
      </c>
      <c r="L215" s="6">
        <f t="shared" si="10"/>
        <v>7.9200000000000008</v>
      </c>
      <c r="M215" s="10">
        <v>264</v>
      </c>
      <c r="N215" s="3" t="str">
        <f t="shared" si="11"/>
        <v>W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2.2000000000000002</v>
      </c>
      <c r="U215" s="15">
        <v>2.2000000000000002</v>
      </c>
    </row>
    <row r="216" spans="1:21" x14ac:dyDescent="0.25">
      <c r="A216" s="1">
        <v>45321</v>
      </c>
      <c r="B216" s="2">
        <v>0.74305555555555547</v>
      </c>
      <c r="C216" s="7">
        <v>1031</v>
      </c>
      <c r="D216" s="7">
        <v>1035</v>
      </c>
      <c r="E216" s="8">
        <v>9.6</v>
      </c>
      <c r="F216" s="9">
        <v>57</v>
      </c>
      <c r="G216" s="8">
        <v>9.6</v>
      </c>
      <c r="H216" s="8">
        <v>1.4</v>
      </c>
      <c r="I216" s="8">
        <v>26</v>
      </c>
      <c r="J216" s="8">
        <v>9.6</v>
      </c>
      <c r="K216" s="6">
        <f t="shared" si="9"/>
        <v>0</v>
      </c>
      <c r="L216" s="6">
        <f t="shared" si="10"/>
        <v>0</v>
      </c>
      <c r="M216" s="10">
        <v>332</v>
      </c>
      <c r="N216" s="3" t="str">
        <f t="shared" si="11"/>
        <v>NNW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45321</v>
      </c>
      <c r="B217" s="2">
        <v>0.74652777777777779</v>
      </c>
      <c r="C217" s="7">
        <v>1030</v>
      </c>
      <c r="D217" s="7">
        <v>1034</v>
      </c>
      <c r="E217" s="8">
        <v>9.6</v>
      </c>
      <c r="F217" s="9">
        <v>57</v>
      </c>
      <c r="G217" s="8">
        <v>9.6</v>
      </c>
      <c r="H217" s="8">
        <v>1.4</v>
      </c>
      <c r="I217" s="8">
        <v>26</v>
      </c>
      <c r="J217" s="8">
        <v>9.6</v>
      </c>
      <c r="K217" s="6">
        <f t="shared" si="9"/>
        <v>2.88</v>
      </c>
      <c r="L217" s="6">
        <f t="shared" si="10"/>
        <v>2.88</v>
      </c>
      <c r="M217" s="10">
        <v>330</v>
      </c>
      <c r="N217" s="3" t="str">
        <f t="shared" si="11"/>
        <v>NNW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0.8</v>
      </c>
      <c r="U217" s="15">
        <v>0.8</v>
      </c>
    </row>
    <row r="218" spans="1:21" x14ac:dyDescent="0.25">
      <c r="A218" s="1">
        <v>45321</v>
      </c>
      <c r="B218" s="2">
        <v>0.75</v>
      </c>
      <c r="C218" s="7">
        <v>1031</v>
      </c>
      <c r="D218" s="7">
        <v>1035</v>
      </c>
      <c r="E218" s="8">
        <v>9.5</v>
      </c>
      <c r="F218" s="9">
        <v>57</v>
      </c>
      <c r="G218" s="8">
        <v>7.7</v>
      </c>
      <c r="H218" s="8">
        <v>1.3</v>
      </c>
      <c r="I218" s="8">
        <v>26</v>
      </c>
      <c r="J218" s="8">
        <v>7.7</v>
      </c>
      <c r="K218" s="6">
        <f t="shared" si="9"/>
        <v>11.52</v>
      </c>
      <c r="L218" s="6">
        <f t="shared" si="10"/>
        <v>12.6</v>
      </c>
      <c r="M218" s="10">
        <v>342</v>
      </c>
      <c r="N218" s="3" t="str">
        <f t="shared" si="11"/>
        <v>NNW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3.2</v>
      </c>
      <c r="U218" s="15">
        <v>3.5</v>
      </c>
    </row>
    <row r="219" spans="1:21" x14ac:dyDescent="0.25">
      <c r="A219" s="1">
        <v>45321</v>
      </c>
      <c r="B219" s="2">
        <v>0.75347222222222221</v>
      </c>
      <c r="C219" s="7">
        <v>1031</v>
      </c>
      <c r="D219" s="7">
        <v>1035</v>
      </c>
      <c r="E219" s="8">
        <v>9.6</v>
      </c>
      <c r="F219" s="9">
        <v>58</v>
      </c>
      <c r="G219" s="8">
        <v>9.6</v>
      </c>
      <c r="H219" s="8">
        <v>1.7</v>
      </c>
      <c r="I219" s="8">
        <v>26</v>
      </c>
      <c r="J219" s="8">
        <v>9.6</v>
      </c>
      <c r="K219" s="6">
        <f t="shared" si="9"/>
        <v>4.32</v>
      </c>
      <c r="L219" s="6">
        <f t="shared" si="10"/>
        <v>4.32</v>
      </c>
      <c r="M219" s="10">
        <v>324</v>
      </c>
      <c r="N219" s="3" t="str">
        <f t="shared" si="11"/>
        <v>NW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1.2</v>
      </c>
      <c r="U219" s="15">
        <v>1.2</v>
      </c>
    </row>
    <row r="220" spans="1:21" x14ac:dyDescent="0.25">
      <c r="A220" s="1">
        <v>45321</v>
      </c>
      <c r="B220" s="2">
        <v>0.75694444444444453</v>
      </c>
      <c r="C220" s="7">
        <v>1031</v>
      </c>
      <c r="D220" s="7">
        <v>1035</v>
      </c>
      <c r="E220" s="8">
        <v>9.6</v>
      </c>
      <c r="F220" s="9">
        <v>57</v>
      </c>
      <c r="G220" s="8">
        <v>8.9</v>
      </c>
      <c r="H220" s="8">
        <v>1.4</v>
      </c>
      <c r="I220" s="8">
        <v>26</v>
      </c>
      <c r="J220" s="8">
        <v>8.9</v>
      </c>
      <c r="K220" s="6">
        <f t="shared" si="9"/>
        <v>6.48</v>
      </c>
      <c r="L220" s="6">
        <f t="shared" si="10"/>
        <v>7.2</v>
      </c>
      <c r="M220" s="10">
        <v>286</v>
      </c>
      <c r="N220" s="3" t="str">
        <f t="shared" si="11"/>
        <v>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1.8</v>
      </c>
      <c r="U220" s="15">
        <v>2</v>
      </c>
    </row>
    <row r="221" spans="1:21" x14ac:dyDescent="0.25">
      <c r="A221" s="1">
        <v>45321</v>
      </c>
      <c r="B221" s="2">
        <v>0.76041666666666663</v>
      </c>
      <c r="C221" s="7">
        <v>1031</v>
      </c>
      <c r="D221" s="7">
        <v>1035</v>
      </c>
      <c r="E221" s="8">
        <v>9.6999999999999993</v>
      </c>
      <c r="F221" s="9">
        <v>57</v>
      </c>
      <c r="G221" s="8">
        <v>8.8000000000000007</v>
      </c>
      <c r="H221" s="8">
        <v>1.5</v>
      </c>
      <c r="I221" s="8">
        <v>26</v>
      </c>
      <c r="J221" s="8">
        <v>8.8000000000000007</v>
      </c>
      <c r="K221" s="6">
        <f t="shared" si="9"/>
        <v>7.2</v>
      </c>
      <c r="L221" s="6">
        <f t="shared" si="10"/>
        <v>7.9200000000000008</v>
      </c>
      <c r="M221" s="10">
        <v>321</v>
      </c>
      <c r="N221" s="3" t="str">
        <f t="shared" si="11"/>
        <v>NW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2</v>
      </c>
      <c r="U221" s="15">
        <v>2.2000000000000002</v>
      </c>
    </row>
    <row r="222" spans="1:21" x14ac:dyDescent="0.25">
      <c r="A222" s="1">
        <v>45321</v>
      </c>
      <c r="B222" s="2">
        <v>0.76388888888888884</v>
      </c>
      <c r="C222" s="7">
        <v>1031</v>
      </c>
      <c r="D222" s="7">
        <v>1035</v>
      </c>
      <c r="E222" s="8">
        <v>9.6</v>
      </c>
      <c r="F222" s="9">
        <v>57</v>
      </c>
      <c r="G222" s="8">
        <v>8.1999999999999993</v>
      </c>
      <c r="H222" s="8">
        <v>1.4</v>
      </c>
      <c r="I222" s="8">
        <v>26</v>
      </c>
      <c r="J222" s="8">
        <v>8.1999999999999993</v>
      </c>
      <c r="K222" s="6">
        <f t="shared" si="9"/>
        <v>9</v>
      </c>
      <c r="L222" s="6">
        <f t="shared" si="10"/>
        <v>9.36</v>
      </c>
      <c r="M222" s="10">
        <v>240</v>
      </c>
      <c r="N222" s="3" t="str">
        <f t="shared" si="11"/>
        <v>WSW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2.5</v>
      </c>
      <c r="U222" s="15">
        <v>2.6</v>
      </c>
    </row>
    <row r="223" spans="1:21" x14ac:dyDescent="0.25">
      <c r="A223" s="1">
        <v>45321</v>
      </c>
      <c r="B223" s="2">
        <v>0.76736111111111116</v>
      </c>
      <c r="C223" s="7">
        <v>1031</v>
      </c>
      <c r="D223" s="7">
        <v>1035</v>
      </c>
      <c r="E223" s="8">
        <v>9.6999999999999993</v>
      </c>
      <c r="F223" s="9">
        <v>57</v>
      </c>
      <c r="G223" s="8">
        <v>9.3000000000000007</v>
      </c>
      <c r="H223" s="8">
        <v>1.5</v>
      </c>
      <c r="I223" s="8">
        <v>26</v>
      </c>
      <c r="J223" s="8">
        <v>9.3000000000000007</v>
      </c>
      <c r="K223" s="6">
        <f t="shared" si="9"/>
        <v>5.4</v>
      </c>
      <c r="L223" s="6">
        <f t="shared" si="10"/>
        <v>5.4</v>
      </c>
      <c r="M223" s="10">
        <v>66</v>
      </c>
      <c r="N223" s="3" t="str">
        <f t="shared" si="11"/>
        <v>ENE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1.5</v>
      </c>
      <c r="U223" s="15">
        <v>1.5</v>
      </c>
    </row>
    <row r="224" spans="1:21" x14ac:dyDescent="0.25">
      <c r="A224" s="1">
        <v>45321</v>
      </c>
      <c r="B224" s="2">
        <v>0.77083333333333337</v>
      </c>
      <c r="C224" s="7">
        <v>1031</v>
      </c>
      <c r="D224" s="7">
        <v>1035</v>
      </c>
      <c r="E224" s="8">
        <v>9.6</v>
      </c>
      <c r="F224" s="9">
        <v>57</v>
      </c>
      <c r="G224" s="8">
        <v>8.9</v>
      </c>
      <c r="H224" s="8">
        <v>1.4</v>
      </c>
      <c r="I224" s="8">
        <v>26</v>
      </c>
      <c r="J224" s="8">
        <v>8.9</v>
      </c>
      <c r="K224" s="6">
        <f t="shared" si="9"/>
        <v>6.48</v>
      </c>
      <c r="L224" s="6">
        <f t="shared" si="10"/>
        <v>7.2</v>
      </c>
      <c r="M224" s="10">
        <v>12</v>
      </c>
      <c r="N224" s="3" t="str">
        <f t="shared" si="11"/>
        <v>N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1.8</v>
      </c>
      <c r="U224" s="15">
        <v>2</v>
      </c>
    </row>
    <row r="225" spans="1:21" x14ac:dyDescent="0.25">
      <c r="A225" s="1">
        <v>45321</v>
      </c>
      <c r="B225" s="2">
        <v>0.77430555555555547</v>
      </c>
      <c r="C225" s="7">
        <v>1031</v>
      </c>
      <c r="D225" s="7">
        <v>1035</v>
      </c>
      <c r="E225" s="8">
        <v>9.6</v>
      </c>
      <c r="F225" s="9">
        <v>58</v>
      </c>
      <c r="G225" s="8">
        <v>8.6999999999999993</v>
      </c>
      <c r="H225" s="8">
        <v>1.7</v>
      </c>
      <c r="I225" s="8">
        <v>26</v>
      </c>
      <c r="J225" s="8">
        <v>8.6999999999999993</v>
      </c>
      <c r="K225" s="6">
        <f t="shared" si="9"/>
        <v>7.2</v>
      </c>
      <c r="L225" s="6">
        <f t="shared" si="10"/>
        <v>7.9200000000000008</v>
      </c>
      <c r="M225" s="10">
        <v>48</v>
      </c>
      <c r="N225" s="3" t="str">
        <f t="shared" si="11"/>
        <v>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2</v>
      </c>
      <c r="U225" s="15">
        <v>2.2000000000000002</v>
      </c>
    </row>
    <row r="226" spans="1:21" x14ac:dyDescent="0.25">
      <c r="A226" s="1">
        <v>45321</v>
      </c>
      <c r="B226" s="2">
        <v>0.77777777777777779</v>
      </c>
      <c r="C226" s="7">
        <v>1031</v>
      </c>
      <c r="D226" s="7">
        <v>1035</v>
      </c>
      <c r="E226" s="8">
        <v>9.6999999999999993</v>
      </c>
      <c r="F226" s="9">
        <v>57</v>
      </c>
      <c r="G226" s="8">
        <v>9.6999999999999993</v>
      </c>
      <c r="H226" s="8">
        <v>1.5</v>
      </c>
      <c r="I226" s="8">
        <v>26</v>
      </c>
      <c r="J226" s="8">
        <v>9.6999999999999993</v>
      </c>
      <c r="K226" s="6">
        <f t="shared" si="9"/>
        <v>0</v>
      </c>
      <c r="L226" s="6">
        <f t="shared" si="10"/>
        <v>0</v>
      </c>
      <c r="M226" s="10">
        <v>336</v>
      </c>
      <c r="N226" s="3" t="str">
        <f t="shared" si="11"/>
        <v>NNW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45321</v>
      </c>
      <c r="B227" s="2">
        <v>0.78125</v>
      </c>
      <c r="C227" s="7">
        <v>1031</v>
      </c>
      <c r="D227" s="7">
        <v>1035</v>
      </c>
      <c r="E227" s="8">
        <v>9.4</v>
      </c>
      <c r="F227" s="9">
        <v>59</v>
      </c>
      <c r="G227" s="8">
        <v>9</v>
      </c>
      <c r="H227" s="8">
        <v>1.7</v>
      </c>
      <c r="I227" s="8">
        <v>26</v>
      </c>
      <c r="J227" s="8">
        <v>9</v>
      </c>
      <c r="K227" s="6">
        <f t="shared" si="9"/>
        <v>5.4</v>
      </c>
      <c r="L227" s="6">
        <f t="shared" si="10"/>
        <v>5.4</v>
      </c>
      <c r="M227" s="10">
        <v>277</v>
      </c>
      <c r="N227" s="3" t="str">
        <f t="shared" si="11"/>
        <v>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1.5</v>
      </c>
      <c r="U227" s="15">
        <v>1.5</v>
      </c>
    </row>
    <row r="228" spans="1:21" x14ac:dyDescent="0.25">
      <c r="A228" s="1">
        <v>45321</v>
      </c>
      <c r="B228" s="2">
        <v>0.78472222222222221</v>
      </c>
      <c r="C228" s="7">
        <v>1031</v>
      </c>
      <c r="D228" s="7">
        <v>1035</v>
      </c>
      <c r="E228" s="8">
        <v>9.1999999999999993</v>
      </c>
      <c r="F228" s="9">
        <v>59</v>
      </c>
      <c r="G228" s="8">
        <v>9.1999999999999993</v>
      </c>
      <c r="H228" s="8">
        <v>1.5</v>
      </c>
      <c r="I228" s="8">
        <v>26</v>
      </c>
      <c r="J228" s="8">
        <v>9.1999999999999993</v>
      </c>
      <c r="K228" s="6">
        <f t="shared" si="9"/>
        <v>4.68</v>
      </c>
      <c r="L228" s="6">
        <f t="shared" si="10"/>
        <v>4.68</v>
      </c>
      <c r="M228" s="10">
        <v>354</v>
      </c>
      <c r="N228" s="3" t="str">
        <f t="shared" si="11"/>
        <v>N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1.3</v>
      </c>
      <c r="U228" s="15">
        <v>1.3</v>
      </c>
    </row>
    <row r="229" spans="1:21" x14ac:dyDescent="0.25">
      <c r="A229" s="1">
        <v>45321</v>
      </c>
      <c r="B229" s="2">
        <v>0.78819444444444453</v>
      </c>
      <c r="C229" s="7">
        <v>1031</v>
      </c>
      <c r="D229" s="7">
        <v>1035</v>
      </c>
      <c r="E229" s="8">
        <v>9.5</v>
      </c>
      <c r="F229" s="9">
        <v>57</v>
      </c>
      <c r="G229" s="8">
        <v>8.8000000000000007</v>
      </c>
      <c r="H229" s="8">
        <v>1.3</v>
      </c>
      <c r="I229" s="8">
        <v>26</v>
      </c>
      <c r="J229" s="8">
        <v>8.8000000000000007</v>
      </c>
      <c r="K229" s="6">
        <f t="shared" si="9"/>
        <v>6.48</v>
      </c>
      <c r="L229" s="6">
        <f t="shared" si="10"/>
        <v>7.2</v>
      </c>
      <c r="M229" s="10">
        <v>48</v>
      </c>
      <c r="N229" s="3" t="str">
        <f t="shared" si="11"/>
        <v>NE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1.8</v>
      </c>
      <c r="U229" s="15">
        <v>2</v>
      </c>
    </row>
    <row r="230" spans="1:21" x14ac:dyDescent="0.25">
      <c r="A230" s="1">
        <v>45321</v>
      </c>
      <c r="B230" s="2">
        <v>0.79166666666666663</v>
      </c>
      <c r="C230" s="7">
        <v>1031</v>
      </c>
      <c r="D230" s="7">
        <v>1035</v>
      </c>
      <c r="E230" s="8">
        <v>9.6999999999999993</v>
      </c>
      <c r="F230" s="9">
        <v>58</v>
      </c>
      <c r="G230" s="8">
        <v>9.6999999999999993</v>
      </c>
      <c r="H230" s="8">
        <v>1.8</v>
      </c>
      <c r="I230" s="8">
        <v>26</v>
      </c>
      <c r="J230" s="8">
        <v>9.6999999999999993</v>
      </c>
      <c r="K230" s="6">
        <f t="shared" si="9"/>
        <v>4.32</v>
      </c>
      <c r="L230" s="6">
        <f t="shared" si="10"/>
        <v>4.32</v>
      </c>
      <c r="M230" s="10">
        <v>60</v>
      </c>
      <c r="N230" s="3" t="str">
        <f t="shared" si="11"/>
        <v>ENE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1.2</v>
      </c>
      <c r="U230" s="15">
        <v>1.2</v>
      </c>
    </row>
    <row r="231" spans="1:21" x14ac:dyDescent="0.25">
      <c r="A231" s="1">
        <v>45321</v>
      </c>
      <c r="B231" s="2">
        <v>0.79513888888888884</v>
      </c>
      <c r="C231" s="7">
        <v>1031</v>
      </c>
      <c r="D231" s="7">
        <v>1035</v>
      </c>
      <c r="E231" s="8">
        <v>9.5</v>
      </c>
      <c r="F231" s="9">
        <v>58</v>
      </c>
      <c r="G231" s="8">
        <v>7.9</v>
      </c>
      <c r="H231" s="8">
        <v>1.6</v>
      </c>
      <c r="I231" s="8">
        <v>26</v>
      </c>
      <c r="J231" s="8">
        <v>7.9</v>
      </c>
      <c r="K231" s="6">
        <f t="shared" si="9"/>
        <v>10.08</v>
      </c>
      <c r="L231" s="6">
        <f t="shared" si="10"/>
        <v>10.08</v>
      </c>
      <c r="M231" s="10">
        <v>342</v>
      </c>
      <c r="N231" s="3" t="str">
        <f t="shared" si="11"/>
        <v>NNW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2.8</v>
      </c>
      <c r="U231" s="15">
        <v>2.8</v>
      </c>
    </row>
    <row r="232" spans="1:21" x14ac:dyDescent="0.25">
      <c r="A232" s="1">
        <v>45321</v>
      </c>
      <c r="B232" s="2">
        <v>0.79861111111111116</v>
      </c>
      <c r="C232" s="7">
        <v>1031</v>
      </c>
      <c r="D232" s="7">
        <v>1035</v>
      </c>
      <c r="E232" s="8">
        <v>9.4</v>
      </c>
      <c r="F232" s="9">
        <v>59</v>
      </c>
      <c r="G232" s="8">
        <v>7.8</v>
      </c>
      <c r="H232" s="8">
        <v>1.7</v>
      </c>
      <c r="I232" s="8">
        <v>26</v>
      </c>
      <c r="J232" s="8">
        <v>7.8</v>
      </c>
      <c r="K232" s="6">
        <f t="shared" si="9"/>
        <v>10.08</v>
      </c>
      <c r="L232" s="6">
        <f t="shared" si="10"/>
        <v>11.16</v>
      </c>
      <c r="M232" s="10">
        <v>277</v>
      </c>
      <c r="N232" s="3" t="str">
        <f t="shared" si="11"/>
        <v>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2.8</v>
      </c>
      <c r="U232" s="15">
        <v>3.1</v>
      </c>
    </row>
    <row r="233" spans="1:21" x14ac:dyDescent="0.25">
      <c r="A233" s="1">
        <v>45321</v>
      </c>
      <c r="B233" s="2">
        <v>0.80208333333333337</v>
      </c>
      <c r="C233" s="7">
        <v>1031</v>
      </c>
      <c r="D233" s="7">
        <v>1035</v>
      </c>
      <c r="E233" s="8">
        <v>9.4</v>
      </c>
      <c r="F233" s="9">
        <v>59</v>
      </c>
      <c r="G233" s="8">
        <v>9</v>
      </c>
      <c r="H233" s="8">
        <v>1.7</v>
      </c>
      <c r="I233" s="8">
        <v>26</v>
      </c>
      <c r="J233" s="8">
        <v>9</v>
      </c>
      <c r="K233" s="6">
        <f t="shared" si="9"/>
        <v>5.76</v>
      </c>
      <c r="L233" s="6">
        <f t="shared" si="10"/>
        <v>5.76</v>
      </c>
      <c r="M233" s="10">
        <v>297</v>
      </c>
      <c r="N233" s="3" t="str">
        <f t="shared" si="11"/>
        <v>WNW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1.6</v>
      </c>
      <c r="U233" s="15">
        <v>1.6</v>
      </c>
    </row>
    <row r="234" spans="1:21" x14ac:dyDescent="0.25">
      <c r="A234" s="1">
        <v>45321</v>
      </c>
      <c r="B234" s="2">
        <v>0.80555555555555547</v>
      </c>
      <c r="C234" s="7">
        <v>1031</v>
      </c>
      <c r="D234" s="7">
        <v>1035</v>
      </c>
      <c r="E234" s="8">
        <v>9.6</v>
      </c>
      <c r="F234" s="9">
        <v>60</v>
      </c>
      <c r="G234" s="8">
        <v>8.1999999999999993</v>
      </c>
      <c r="H234" s="8">
        <v>2.1</v>
      </c>
      <c r="I234" s="8">
        <v>26</v>
      </c>
      <c r="J234" s="8">
        <v>8.1999999999999993</v>
      </c>
      <c r="K234" s="6">
        <f t="shared" si="9"/>
        <v>9.36</v>
      </c>
      <c r="L234" s="6">
        <f t="shared" si="10"/>
        <v>10.08</v>
      </c>
      <c r="M234" s="10">
        <v>42</v>
      </c>
      <c r="N234" s="3" t="str">
        <f t="shared" si="11"/>
        <v>NE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2.6</v>
      </c>
      <c r="U234" s="15">
        <v>2.8</v>
      </c>
    </row>
    <row r="235" spans="1:21" x14ac:dyDescent="0.25">
      <c r="A235" s="1">
        <v>45321</v>
      </c>
      <c r="B235" s="2">
        <v>0.80902777777777779</v>
      </c>
      <c r="C235" s="7">
        <v>1031</v>
      </c>
      <c r="D235" s="7">
        <v>1035</v>
      </c>
      <c r="E235" s="8">
        <v>9.5</v>
      </c>
      <c r="F235" s="9">
        <v>60</v>
      </c>
      <c r="G235" s="8">
        <v>8.5</v>
      </c>
      <c r="H235" s="8">
        <v>2</v>
      </c>
      <c r="I235" s="8">
        <v>26</v>
      </c>
      <c r="J235" s="8">
        <v>8.5</v>
      </c>
      <c r="K235" s="6">
        <f t="shared" si="9"/>
        <v>7.9200000000000008</v>
      </c>
      <c r="L235" s="6">
        <f t="shared" si="10"/>
        <v>8.2799999999999994</v>
      </c>
      <c r="M235" s="10">
        <v>18</v>
      </c>
      <c r="N235" s="3" t="str">
        <f t="shared" si="11"/>
        <v>N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2.2000000000000002</v>
      </c>
      <c r="U235" s="15">
        <v>2.2999999999999998</v>
      </c>
    </row>
    <row r="236" spans="1:21" x14ac:dyDescent="0.25">
      <c r="A236" s="1">
        <v>45321</v>
      </c>
      <c r="B236" s="2">
        <v>0.8125</v>
      </c>
      <c r="C236" s="7">
        <v>1031</v>
      </c>
      <c r="D236" s="7">
        <v>1035</v>
      </c>
      <c r="E236" s="8">
        <v>9.6</v>
      </c>
      <c r="F236" s="9">
        <v>60</v>
      </c>
      <c r="G236" s="8">
        <v>7.5</v>
      </c>
      <c r="H236" s="8">
        <v>2.1</v>
      </c>
      <c r="I236" s="8">
        <v>26</v>
      </c>
      <c r="J236" s="8">
        <v>7.5</v>
      </c>
      <c r="K236" s="6">
        <f t="shared" si="9"/>
        <v>13.32</v>
      </c>
      <c r="L236" s="6">
        <f t="shared" si="10"/>
        <v>14.759999999999998</v>
      </c>
      <c r="M236" s="10">
        <v>330</v>
      </c>
      <c r="N236" s="3" t="str">
        <f t="shared" si="11"/>
        <v>NNW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3.7</v>
      </c>
      <c r="U236" s="15">
        <v>4.0999999999999996</v>
      </c>
    </row>
    <row r="237" spans="1:21" x14ac:dyDescent="0.25">
      <c r="A237" s="1">
        <v>45321</v>
      </c>
      <c r="B237" s="2">
        <v>0.81597222222222221</v>
      </c>
      <c r="C237" s="7">
        <v>1031</v>
      </c>
      <c r="D237" s="7">
        <v>1035</v>
      </c>
      <c r="E237" s="8">
        <v>9.6999999999999993</v>
      </c>
      <c r="F237" s="9">
        <v>60</v>
      </c>
      <c r="G237" s="8">
        <v>9.3000000000000007</v>
      </c>
      <c r="H237" s="8">
        <v>2.2000000000000002</v>
      </c>
      <c r="I237" s="8">
        <v>26</v>
      </c>
      <c r="J237" s="8">
        <v>9.3000000000000007</v>
      </c>
      <c r="K237" s="6">
        <f t="shared" si="9"/>
        <v>5.4</v>
      </c>
      <c r="L237" s="6">
        <f t="shared" si="10"/>
        <v>5.4</v>
      </c>
      <c r="M237" s="10">
        <v>336</v>
      </c>
      <c r="N237" s="3" t="str">
        <f t="shared" si="11"/>
        <v>NNW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1.5</v>
      </c>
      <c r="U237" s="15">
        <v>1.5</v>
      </c>
    </row>
    <row r="238" spans="1:21" x14ac:dyDescent="0.25">
      <c r="A238" s="1">
        <v>45321</v>
      </c>
      <c r="B238" s="2">
        <v>0.81944444444444453</v>
      </c>
      <c r="C238" s="7">
        <v>1031</v>
      </c>
      <c r="D238" s="7">
        <v>1035</v>
      </c>
      <c r="E238" s="8">
        <v>9.8000000000000007</v>
      </c>
      <c r="F238" s="9">
        <v>59</v>
      </c>
      <c r="G238" s="8">
        <v>8.9</v>
      </c>
      <c r="H238" s="8">
        <v>2.1</v>
      </c>
      <c r="I238" s="8">
        <v>26</v>
      </c>
      <c r="J238" s="8">
        <v>8.9</v>
      </c>
      <c r="K238" s="6">
        <f t="shared" si="9"/>
        <v>7.2</v>
      </c>
      <c r="L238" s="6">
        <f t="shared" si="10"/>
        <v>7.9200000000000008</v>
      </c>
      <c r="M238" s="10">
        <v>48</v>
      </c>
      <c r="N238" s="3" t="str">
        <f t="shared" si="11"/>
        <v>NE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2</v>
      </c>
      <c r="U238" s="15">
        <v>2.2000000000000002</v>
      </c>
    </row>
    <row r="239" spans="1:21" x14ac:dyDescent="0.25">
      <c r="A239" s="1">
        <v>45321</v>
      </c>
      <c r="B239" s="2">
        <v>0.82291666666666663</v>
      </c>
      <c r="C239" s="7">
        <v>1031</v>
      </c>
      <c r="D239" s="7">
        <v>1035</v>
      </c>
      <c r="E239" s="8">
        <v>9.6999999999999993</v>
      </c>
      <c r="F239" s="9">
        <v>60</v>
      </c>
      <c r="G239" s="8">
        <v>8.8000000000000007</v>
      </c>
      <c r="H239" s="8">
        <v>2.2000000000000002</v>
      </c>
      <c r="I239" s="8">
        <v>26</v>
      </c>
      <c r="J239" s="8">
        <v>8.8000000000000007</v>
      </c>
      <c r="K239" s="6">
        <f t="shared" si="9"/>
        <v>7.9200000000000008</v>
      </c>
      <c r="L239" s="6">
        <f t="shared" si="10"/>
        <v>7.9200000000000008</v>
      </c>
      <c r="M239" s="10">
        <v>348</v>
      </c>
      <c r="N239" s="3" t="str">
        <f t="shared" si="11"/>
        <v>NNW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2.2000000000000002</v>
      </c>
      <c r="U239" s="15">
        <v>2.2000000000000002</v>
      </c>
    </row>
    <row r="240" spans="1:21" x14ac:dyDescent="0.25">
      <c r="A240" s="1">
        <v>45321</v>
      </c>
      <c r="B240" s="2">
        <v>0.82638888888888884</v>
      </c>
      <c r="C240" s="7">
        <v>1031</v>
      </c>
      <c r="D240" s="7">
        <v>1035</v>
      </c>
      <c r="E240" s="8">
        <v>9.6999999999999993</v>
      </c>
      <c r="F240" s="9">
        <v>60</v>
      </c>
      <c r="G240" s="8">
        <v>9</v>
      </c>
      <c r="H240" s="8">
        <v>2.2000000000000002</v>
      </c>
      <c r="I240" s="8">
        <v>26</v>
      </c>
      <c r="J240" s="8">
        <v>9</v>
      </c>
      <c r="K240" s="6">
        <f t="shared" si="9"/>
        <v>6.12</v>
      </c>
      <c r="L240" s="6">
        <f t="shared" si="10"/>
        <v>6.48</v>
      </c>
      <c r="M240" s="10">
        <v>8</v>
      </c>
      <c r="N240" s="3" t="str">
        <f t="shared" si="11"/>
        <v>N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1.7</v>
      </c>
      <c r="U240" s="15">
        <v>1.8</v>
      </c>
    </row>
    <row r="241" spans="1:21" x14ac:dyDescent="0.25">
      <c r="A241" s="1">
        <v>45321</v>
      </c>
      <c r="B241" s="2">
        <v>0.82986111111111116</v>
      </c>
      <c r="C241" s="7">
        <v>1031</v>
      </c>
      <c r="D241" s="7">
        <v>1035</v>
      </c>
      <c r="E241" s="8">
        <v>9.6999999999999993</v>
      </c>
      <c r="F241" s="9">
        <v>61</v>
      </c>
      <c r="G241" s="8">
        <v>8.5</v>
      </c>
      <c r="H241" s="8">
        <v>2.5</v>
      </c>
      <c r="I241" s="8">
        <v>26</v>
      </c>
      <c r="J241" s="8">
        <v>8.5</v>
      </c>
      <c r="K241" s="6">
        <f t="shared" si="9"/>
        <v>8.2799999999999994</v>
      </c>
      <c r="L241" s="6">
        <f t="shared" si="10"/>
        <v>9.7200000000000006</v>
      </c>
      <c r="M241" s="10">
        <v>270</v>
      </c>
      <c r="N241" s="3" t="str">
        <f t="shared" si="11"/>
        <v>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2.2999999999999998</v>
      </c>
      <c r="U241" s="15">
        <v>2.7</v>
      </c>
    </row>
    <row r="242" spans="1:21" x14ac:dyDescent="0.25">
      <c r="A242" s="1">
        <v>45321</v>
      </c>
      <c r="B242" s="2">
        <v>0.83333333333333337</v>
      </c>
      <c r="C242" s="7">
        <v>1031</v>
      </c>
      <c r="D242" s="7">
        <v>1035</v>
      </c>
      <c r="E242" s="8">
        <v>9.6</v>
      </c>
      <c r="F242" s="9">
        <v>61</v>
      </c>
      <c r="G242" s="8">
        <v>9.6</v>
      </c>
      <c r="H242" s="8">
        <v>2.4</v>
      </c>
      <c r="I242" s="8">
        <v>26</v>
      </c>
      <c r="J242" s="8">
        <v>9.6</v>
      </c>
      <c r="K242" s="6">
        <f t="shared" si="9"/>
        <v>2.88</v>
      </c>
      <c r="L242" s="6">
        <f t="shared" si="10"/>
        <v>2.88</v>
      </c>
      <c r="M242" s="10">
        <v>18</v>
      </c>
      <c r="N242" s="3" t="str">
        <f t="shared" si="11"/>
        <v>N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0.8</v>
      </c>
      <c r="U242" s="15">
        <v>0.8</v>
      </c>
    </row>
    <row r="243" spans="1:21" x14ac:dyDescent="0.25">
      <c r="A243" s="1">
        <v>45321</v>
      </c>
      <c r="B243" s="2">
        <v>0.83680555555555547</v>
      </c>
      <c r="C243" s="7">
        <v>1031</v>
      </c>
      <c r="D243" s="7">
        <v>1035</v>
      </c>
      <c r="E243" s="8">
        <v>9.6</v>
      </c>
      <c r="F243" s="9">
        <v>62</v>
      </c>
      <c r="G243" s="8">
        <v>7.7</v>
      </c>
      <c r="H243" s="8">
        <v>2.6</v>
      </c>
      <c r="I243" s="8">
        <v>26</v>
      </c>
      <c r="J243" s="8">
        <v>7.7</v>
      </c>
      <c r="K243" s="6">
        <f t="shared" si="9"/>
        <v>12.96</v>
      </c>
      <c r="L243" s="6">
        <f t="shared" si="10"/>
        <v>14.4</v>
      </c>
      <c r="M243" s="10">
        <v>324</v>
      </c>
      <c r="N243" s="3" t="str">
        <f t="shared" si="11"/>
        <v>NW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3.6</v>
      </c>
      <c r="U243" s="15">
        <v>4</v>
      </c>
    </row>
    <row r="244" spans="1:21" x14ac:dyDescent="0.25">
      <c r="A244" s="1">
        <v>45321</v>
      </c>
      <c r="B244" s="2">
        <v>0.84027777777777779</v>
      </c>
      <c r="C244" s="7">
        <v>1031</v>
      </c>
      <c r="D244" s="7">
        <v>1035</v>
      </c>
      <c r="E244" s="8">
        <v>9.6999999999999993</v>
      </c>
      <c r="F244" s="9">
        <v>62</v>
      </c>
      <c r="G244" s="8">
        <v>8.3000000000000007</v>
      </c>
      <c r="H244" s="8">
        <v>2.7</v>
      </c>
      <c r="I244" s="8">
        <v>26</v>
      </c>
      <c r="J244" s="8">
        <v>8.3000000000000007</v>
      </c>
      <c r="K244" s="6">
        <f t="shared" si="9"/>
        <v>9.7200000000000006</v>
      </c>
      <c r="L244" s="6">
        <f t="shared" si="10"/>
        <v>10.8</v>
      </c>
      <c r="M244" s="10">
        <v>180</v>
      </c>
      <c r="N244" s="3" t="str">
        <f t="shared" si="11"/>
        <v>S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2.7</v>
      </c>
      <c r="U244" s="15">
        <v>3</v>
      </c>
    </row>
    <row r="245" spans="1:21" x14ac:dyDescent="0.25">
      <c r="A245" s="1">
        <v>45321</v>
      </c>
      <c r="B245" s="2">
        <v>0.84375</v>
      </c>
      <c r="C245" s="7">
        <v>1031</v>
      </c>
      <c r="D245" s="7">
        <v>1035</v>
      </c>
      <c r="E245" s="8">
        <v>9.6999999999999993</v>
      </c>
      <c r="F245" s="9">
        <v>61</v>
      </c>
      <c r="G245" s="8">
        <v>9.3000000000000007</v>
      </c>
      <c r="H245" s="8">
        <v>2.5</v>
      </c>
      <c r="I245" s="8">
        <v>26</v>
      </c>
      <c r="J245" s="8">
        <v>9.3000000000000007</v>
      </c>
      <c r="K245" s="6">
        <f t="shared" si="9"/>
        <v>5.76</v>
      </c>
      <c r="L245" s="6">
        <f t="shared" si="10"/>
        <v>5.76</v>
      </c>
      <c r="M245" s="10">
        <v>294</v>
      </c>
      <c r="N245" s="3" t="str">
        <f t="shared" si="11"/>
        <v>WNW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1.6</v>
      </c>
      <c r="U245" s="15">
        <v>1.6</v>
      </c>
    </row>
    <row r="246" spans="1:21" x14ac:dyDescent="0.25">
      <c r="A246" s="1">
        <v>45321</v>
      </c>
      <c r="B246" s="2">
        <v>0.84722222222222221</v>
      </c>
      <c r="C246" s="7">
        <v>1031</v>
      </c>
      <c r="D246" s="7">
        <v>1035</v>
      </c>
      <c r="E246" s="8">
        <v>9.8000000000000007</v>
      </c>
      <c r="F246" s="9">
        <v>61</v>
      </c>
      <c r="G246" s="8">
        <v>9.4</v>
      </c>
      <c r="H246" s="8">
        <v>2.6</v>
      </c>
      <c r="I246" s="8">
        <v>26</v>
      </c>
      <c r="J246" s="8">
        <v>9.4</v>
      </c>
      <c r="K246" s="6">
        <f t="shared" si="9"/>
        <v>5.4</v>
      </c>
      <c r="L246" s="6">
        <f t="shared" si="10"/>
        <v>5.4</v>
      </c>
      <c r="M246" s="10">
        <v>324</v>
      </c>
      <c r="N246" s="3" t="str">
        <f t="shared" si="11"/>
        <v>NW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1.5</v>
      </c>
      <c r="U246" s="15">
        <v>1.5</v>
      </c>
    </row>
    <row r="247" spans="1:21" x14ac:dyDescent="0.25">
      <c r="A247" s="1">
        <v>45321</v>
      </c>
      <c r="B247" s="2">
        <v>0.85069444444444453</v>
      </c>
      <c r="C247" s="7">
        <v>1031</v>
      </c>
      <c r="D247" s="7">
        <v>1035</v>
      </c>
      <c r="E247" s="8">
        <v>9.6</v>
      </c>
      <c r="F247" s="9">
        <v>62</v>
      </c>
      <c r="G247" s="8">
        <v>8.6999999999999993</v>
      </c>
      <c r="H247" s="8">
        <v>2.6</v>
      </c>
      <c r="I247" s="8">
        <v>26</v>
      </c>
      <c r="J247" s="8">
        <v>8.6999999999999993</v>
      </c>
      <c r="K247" s="6">
        <f t="shared" si="9"/>
        <v>7.2</v>
      </c>
      <c r="L247" s="6">
        <f t="shared" si="10"/>
        <v>7.5600000000000005</v>
      </c>
      <c r="M247" s="10">
        <v>18</v>
      </c>
      <c r="N247" s="3" t="str">
        <f t="shared" si="11"/>
        <v>N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2</v>
      </c>
      <c r="U247" s="15">
        <v>2.1</v>
      </c>
    </row>
    <row r="248" spans="1:21" x14ac:dyDescent="0.25">
      <c r="A248" s="1">
        <v>45321</v>
      </c>
      <c r="B248" s="2">
        <v>0.85416666666666663</v>
      </c>
      <c r="C248" s="7">
        <v>1031</v>
      </c>
      <c r="D248" s="7">
        <v>1035</v>
      </c>
      <c r="E248" s="8">
        <v>9.6</v>
      </c>
      <c r="F248" s="9">
        <v>62</v>
      </c>
      <c r="G248" s="8">
        <v>6.8</v>
      </c>
      <c r="H248" s="8">
        <v>2.6</v>
      </c>
      <c r="I248" s="8">
        <v>26</v>
      </c>
      <c r="J248" s="8">
        <v>6.8</v>
      </c>
      <c r="K248" s="6">
        <f t="shared" si="9"/>
        <v>19.8</v>
      </c>
      <c r="L248" s="6">
        <f t="shared" si="10"/>
        <v>21.96</v>
      </c>
      <c r="M248" s="10">
        <v>354</v>
      </c>
      <c r="N248" s="3" t="str">
        <f t="shared" si="11"/>
        <v>N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5.5</v>
      </c>
      <c r="U248" s="15">
        <v>6.1</v>
      </c>
    </row>
    <row r="249" spans="1:21" x14ac:dyDescent="0.25">
      <c r="A249" s="1">
        <v>45321</v>
      </c>
      <c r="B249" s="2">
        <v>0.85763888888888884</v>
      </c>
      <c r="C249" s="7">
        <v>1031</v>
      </c>
      <c r="D249" s="7">
        <v>1035</v>
      </c>
      <c r="E249" s="8">
        <v>9.6999999999999993</v>
      </c>
      <c r="F249" s="9">
        <v>62</v>
      </c>
      <c r="G249" s="8">
        <v>8</v>
      </c>
      <c r="H249" s="8">
        <v>2.7</v>
      </c>
      <c r="I249" s="8">
        <v>26</v>
      </c>
      <c r="J249" s="8">
        <v>8</v>
      </c>
      <c r="K249" s="6">
        <f t="shared" si="9"/>
        <v>11.88</v>
      </c>
      <c r="L249" s="6">
        <f t="shared" si="10"/>
        <v>13.32</v>
      </c>
      <c r="M249" s="10">
        <v>272</v>
      </c>
      <c r="N249" s="3" t="str">
        <f t="shared" si="11"/>
        <v>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3.3</v>
      </c>
      <c r="U249" s="15">
        <v>3.7</v>
      </c>
    </row>
    <row r="250" spans="1:21" x14ac:dyDescent="0.25">
      <c r="A250" s="1">
        <v>45321</v>
      </c>
      <c r="B250" s="2">
        <v>0.86111111111111116</v>
      </c>
      <c r="C250" s="7">
        <v>1031</v>
      </c>
      <c r="D250" s="7">
        <v>1035</v>
      </c>
      <c r="E250" s="8">
        <v>9.8000000000000007</v>
      </c>
      <c r="F250" s="9">
        <v>62</v>
      </c>
      <c r="G250" s="8">
        <v>8.5</v>
      </c>
      <c r="H250" s="8">
        <v>2.8</v>
      </c>
      <c r="I250" s="8">
        <v>26</v>
      </c>
      <c r="J250" s="8">
        <v>8.5</v>
      </c>
      <c r="K250" s="6">
        <f t="shared" si="9"/>
        <v>9.7200000000000006</v>
      </c>
      <c r="L250" s="6">
        <f t="shared" si="10"/>
        <v>10.08</v>
      </c>
      <c r="M250" s="10">
        <v>318</v>
      </c>
      <c r="N250" s="3" t="str">
        <f t="shared" si="11"/>
        <v>NW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2.7</v>
      </c>
      <c r="U250" s="15">
        <v>2.8</v>
      </c>
    </row>
    <row r="251" spans="1:21" x14ac:dyDescent="0.25">
      <c r="A251" s="1">
        <v>45321</v>
      </c>
      <c r="B251" s="2">
        <v>0.86458333333333337</v>
      </c>
      <c r="C251" s="7">
        <v>1031</v>
      </c>
      <c r="D251" s="7">
        <v>1035</v>
      </c>
      <c r="E251" s="8">
        <v>9.6999999999999993</v>
      </c>
      <c r="F251" s="9">
        <v>62</v>
      </c>
      <c r="G251" s="8">
        <v>8.8000000000000007</v>
      </c>
      <c r="H251" s="8">
        <v>2.7</v>
      </c>
      <c r="I251" s="8">
        <v>26</v>
      </c>
      <c r="J251" s="8">
        <v>8.8000000000000007</v>
      </c>
      <c r="K251" s="6">
        <f t="shared" si="9"/>
        <v>7.9200000000000008</v>
      </c>
      <c r="L251" s="6">
        <f t="shared" si="10"/>
        <v>9</v>
      </c>
      <c r="M251" s="10">
        <v>0</v>
      </c>
      <c r="N251" s="3" t="str">
        <f t="shared" si="11"/>
        <v>N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2.2000000000000002</v>
      </c>
      <c r="U251" s="15">
        <v>2.5</v>
      </c>
    </row>
    <row r="252" spans="1:21" x14ac:dyDescent="0.25">
      <c r="A252" s="1">
        <v>45321</v>
      </c>
      <c r="B252" s="2">
        <v>0.86805555555555547</v>
      </c>
      <c r="C252" s="7">
        <v>1031</v>
      </c>
      <c r="D252" s="7">
        <v>1035</v>
      </c>
      <c r="E252" s="8">
        <v>9.6999999999999993</v>
      </c>
      <c r="F252" s="9">
        <v>62</v>
      </c>
      <c r="G252" s="8">
        <v>8.8000000000000007</v>
      </c>
      <c r="H252" s="8">
        <v>2.7</v>
      </c>
      <c r="I252" s="8">
        <v>26</v>
      </c>
      <c r="J252" s="8">
        <v>8.8000000000000007</v>
      </c>
      <c r="K252" s="6">
        <f t="shared" si="9"/>
        <v>7.2</v>
      </c>
      <c r="L252" s="6">
        <f t="shared" si="10"/>
        <v>7.9200000000000008</v>
      </c>
      <c r="M252" s="10">
        <v>321</v>
      </c>
      <c r="N252" s="3" t="str">
        <f t="shared" si="11"/>
        <v>NW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2</v>
      </c>
      <c r="U252" s="15">
        <v>2.2000000000000002</v>
      </c>
    </row>
    <row r="253" spans="1:21" x14ac:dyDescent="0.25">
      <c r="A253" s="1">
        <v>45321</v>
      </c>
      <c r="B253" s="2">
        <v>0.87152777777777779</v>
      </c>
      <c r="C253" s="7">
        <v>1031</v>
      </c>
      <c r="D253" s="7">
        <v>1035</v>
      </c>
      <c r="E253" s="8">
        <v>9.8000000000000007</v>
      </c>
      <c r="F253" s="9">
        <v>62</v>
      </c>
      <c r="G253" s="8">
        <v>8.1</v>
      </c>
      <c r="H253" s="8">
        <v>2.8</v>
      </c>
      <c r="I253" s="8">
        <v>26</v>
      </c>
      <c r="J253" s="8">
        <v>8.1</v>
      </c>
      <c r="K253" s="6">
        <f t="shared" si="9"/>
        <v>11.88</v>
      </c>
      <c r="L253" s="6">
        <f t="shared" si="10"/>
        <v>12.6</v>
      </c>
      <c r="M253" s="10">
        <v>324</v>
      </c>
      <c r="N253" s="3" t="str">
        <f t="shared" si="11"/>
        <v>NW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3.3</v>
      </c>
      <c r="U253" s="15">
        <v>3.5</v>
      </c>
    </row>
    <row r="254" spans="1:21" x14ac:dyDescent="0.25">
      <c r="A254" s="1">
        <v>45321</v>
      </c>
      <c r="B254" s="2">
        <v>0.875</v>
      </c>
      <c r="C254" s="7">
        <v>1031</v>
      </c>
      <c r="D254" s="7">
        <v>1035</v>
      </c>
      <c r="E254" s="8">
        <v>9.6999999999999993</v>
      </c>
      <c r="F254" s="9">
        <v>62</v>
      </c>
      <c r="G254" s="8">
        <v>8.3000000000000007</v>
      </c>
      <c r="H254" s="8">
        <v>2.7</v>
      </c>
      <c r="I254" s="8">
        <v>26</v>
      </c>
      <c r="J254" s="8">
        <v>8.3000000000000007</v>
      </c>
      <c r="K254" s="6">
        <f t="shared" si="9"/>
        <v>9.7200000000000006</v>
      </c>
      <c r="L254" s="6">
        <f t="shared" si="10"/>
        <v>9.7200000000000006</v>
      </c>
      <c r="M254" s="10">
        <v>316</v>
      </c>
      <c r="N254" s="3" t="str">
        <f t="shared" si="11"/>
        <v>NW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2.7</v>
      </c>
      <c r="U254" s="15">
        <v>2.7</v>
      </c>
    </row>
    <row r="255" spans="1:21" x14ac:dyDescent="0.25">
      <c r="A255" s="1">
        <v>45321</v>
      </c>
      <c r="B255" s="2">
        <v>0.87847222222222221</v>
      </c>
      <c r="C255" s="7">
        <v>1031</v>
      </c>
      <c r="D255" s="7">
        <v>1035</v>
      </c>
      <c r="E255" s="8">
        <v>9.6999999999999993</v>
      </c>
      <c r="F255" s="9">
        <v>63</v>
      </c>
      <c r="G255" s="8">
        <v>8</v>
      </c>
      <c r="H255" s="8">
        <v>2.9</v>
      </c>
      <c r="I255" s="8">
        <v>26</v>
      </c>
      <c r="J255" s="8">
        <v>8</v>
      </c>
      <c r="K255" s="6">
        <f t="shared" si="9"/>
        <v>11.52</v>
      </c>
      <c r="L255" s="6">
        <f t="shared" si="10"/>
        <v>12.6</v>
      </c>
      <c r="M255" s="10">
        <v>324</v>
      </c>
      <c r="N255" s="3" t="str">
        <f t="shared" si="11"/>
        <v>NW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3.2</v>
      </c>
      <c r="U255" s="15">
        <v>3.5</v>
      </c>
    </row>
    <row r="256" spans="1:21" x14ac:dyDescent="0.25">
      <c r="A256" s="1">
        <v>45321</v>
      </c>
      <c r="B256" s="2">
        <v>0.88194444444444453</v>
      </c>
      <c r="C256" s="7">
        <v>1031</v>
      </c>
      <c r="D256" s="7">
        <v>1035</v>
      </c>
      <c r="E256" s="8">
        <v>9.8000000000000007</v>
      </c>
      <c r="F256" s="9">
        <v>63</v>
      </c>
      <c r="G256" s="8">
        <v>7.9</v>
      </c>
      <c r="H256" s="8">
        <v>3</v>
      </c>
      <c r="I256" s="8">
        <v>26</v>
      </c>
      <c r="J256" s="8">
        <v>7.9</v>
      </c>
      <c r="K256" s="6">
        <f t="shared" si="9"/>
        <v>12.96</v>
      </c>
      <c r="L256" s="6">
        <f t="shared" si="10"/>
        <v>13.32</v>
      </c>
      <c r="M256" s="10">
        <v>66</v>
      </c>
      <c r="N256" s="3" t="str">
        <f t="shared" si="11"/>
        <v>ENE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3.6</v>
      </c>
      <c r="U256" s="15">
        <v>3.7</v>
      </c>
    </row>
    <row r="257" spans="1:21" x14ac:dyDescent="0.25">
      <c r="A257" s="1">
        <v>45321</v>
      </c>
      <c r="B257" s="2">
        <v>0.88541666666666663</v>
      </c>
      <c r="C257" s="7">
        <v>1031</v>
      </c>
      <c r="D257" s="7">
        <v>1035</v>
      </c>
      <c r="E257" s="8">
        <v>9.8000000000000007</v>
      </c>
      <c r="F257" s="9">
        <v>63</v>
      </c>
      <c r="G257" s="8">
        <v>8.9</v>
      </c>
      <c r="H257" s="8">
        <v>3</v>
      </c>
      <c r="I257" s="8">
        <v>26</v>
      </c>
      <c r="J257" s="8">
        <v>8.9</v>
      </c>
      <c r="K257" s="6">
        <f t="shared" si="9"/>
        <v>7.9200000000000008</v>
      </c>
      <c r="L257" s="6">
        <f t="shared" si="10"/>
        <v>7.9200000000000008</v>
      </c>
      <c r="M257" s="10">
        <v>28</v>
      </c>
      <c r="N257" s="3" t="str">
        <f t="shared" si="11"/>
        <v>NNE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2.2000000000000002</v>
      </c>
      <c r="U257" s="15">
        <v>2.2000000000000002</v>
      </c>
    </row>
    <row r="258" spans="1:21" x14ac:dyDescent="0.25">
      <c r="A258" s="1">
        <v>45321</v>
      </c>
      <c r="B258" s="2">
        <v>0.88888888888888884</v>
      </c>
      <c r="C258" s="7">
        <v>1031</v>
      </c>
      <c r="D258" s="7">
        <v>1035</v>
      </c>
      <c r="E258" s="8">
        <v>9.8000000000000007</v>
      </c>
      <c r="F258" s="9">
        <v>63</v>
      </c>
      <c r="G258" s="8">
        <v>8.1</v>
      </c>
      <c r="H258" s="8">
        <v>3</v>
      </c>
      <c r="I258" s="8">
        <v>26</v>
      </c>
      <c r="J258" s="8">
        <v>8.1</v>
      </c>
      <c r="K258" s="6">
        <f t="shared" si="9"/>
        <v>11.16</v>
      </c>
      <c r="L258" s="6">
        <f t="shared" si="10"/>
        <v>11.88</v>
      </c>
      <c r="M258" s="10">
        <v>348</v>
      </c>
      <c r="N258" s="3" t="str">
        <f t="shared" si="11"/>
        <v>NNW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3.1</v>
      </c>
      <c r="U258" s="15">
        <v>3.3</v>
      </c>
    </row>
    <row r="259" spans="1:21" x14ac:dyDescent="0.25">
      <c r="A259" s="1">
        <v>45321</v>
      </c>
      <c r="B259" s="2">
        <v>0.89236111111111116</v>
      </c>
      <c r="C259" s="7">
        <v>1031</v>
      </c>
      <c r="D259" s="7">
        <v>1035</v>
      </c>
      <c r="E259" s="8">
        <v>9.6999999999999993</v>
      </c>
      <c r="F259" s="9">
        <v>64</v>
      </c>
      <c r="G259" s="8">
        <v>7.8</v>
      </c>
      <c r="H259" s="8">
        <v>3.1</v>
      </c>
      <c r="I259" s="8">
        <v>26</v>
      </c>
      <c r="J259" s="8">
        <v>7.8</v>
      </c>
      <c r="K259" s="6">
        <f t="shared" ref="K259:K289" si="12">CONVERT(T259,"m/s","km/h")</f>
        <v>12.6</v>
      </c>
      <c r="L259" s="6">
        <f t="shared" ref="L259:L289" si="13">CONVERT(U259,"m/s","km/h")</f>
        <v>13.32</v>
      </c>
      <c r="M259" s="10">
        <v>342</v>
      </c>
      <c r="N259" s="3" t="str">
        <f t="shared" ref="N259:N289" si="14">LOOKUP(M259,$V$4:$V$40,$W$4:$W$40)</f>
        <v>NNW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3.5</v>
      </c>
      <c r="U259" s="15">
        <v>3.7</v>
      </c>
    </row>
    <row r="260" spans="1:21" x14ac:dyDescent="0.25">
      <c r="A260" s="1">
        <v>45321</v>
      </c>
      <c r="B260" s="2">
        <v>0.89583333333333337</v>
      </c>
      <c r="C260" s="7">
        <v>1031</v>
      </c>
      <c r="D260" s="7">
        <v>1035</v>
      </c>
      <c r="E260" s="8">
        <v>9.8000000000000007</v>
      </c>
      <c r="F260" s="9">
        <v>64</v>
      </c>
      <c r="G260" s="8">
        <v>9.4</v>
      </c>
      <c r="H260" s="8">
        <v>3.2</v>
      </c>
      <c r="I260" s="8">
        <v>26</v>
      </c>
      <c r="J260" s="8">
        <v>9.4</v>
      </c>
      <c r="K260" s="6">
        <f t="shared" si="12"/>
        <v>5.76</v>
      </c>
      <c r="L260" s="6">
        <f t="shared" si="13"/>
        <v>5.76</v>
      </c>
      <c r="M260" s="10">
        <v>102</v>
      </c>
      <c r="N260" s="3" t="str">
        <f t="shared" si="14"/>
        <v>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1.6</v>
      </c>
      <c r="U260" s="15">
        <v>1.6</v>
      </c>
    </row>
    <row r="261" spans="1:21" x14ac:dyDescent="0.25">
      <c r="A261" s="1">
        <v>45321</v>
      </c>
      <c r="B261" s="2">
        <v>0.89930555555555547</v>
      </c>
      <c r="C261" s="7">
        <v>1031</v>
      </c>
      <c r="D261" s="7">
        <v>1035</v>
      </c>
      <c r="E261" s="8">
        <v>9.8000000000000007</v>
      </c>
      <c r="F261" s="9">
        <v>64</v>
      </c>
      <c r="G261" s="8">
        <v>8.6999999999999993</v>
      </c>
      <c r="H261" s="8">
        <v>3.2</v>
      </c>
      <c r="I261" s="8">
        <v>26</v>
      </c>
      <c r="J261" s="8">
        <v>8.6999999999999993</v>
      </c>
      <c r="K261" s="6">
        <f t="shared" si="12"/>
        <v>8.2799999999999994</v>
      </c>
      <c r="L261" s="6">
        <f t="shared" si="13"/>
        <v>9</v>
      </c>
      <c r="M261" s="10">
        <v>342</v>
      </c>
      <c r="N261" s="3" t="str">
        <f t="shared" si="14"/>
        <v>NNW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2.2999999999999998</v>
      </c>
      <c r="U261" s="15">
        <v>2.5</v>
      </c>
    </row>
    <row r="262" spans="1:21" x14ac:dyDescent="0.25">
      <c r="A262" s="1">
        <v>45321</v>
      </c>
      <c r="B262" s="2">
        <v>0.90277777777777779</v>
      </c>
      <c r="C262" s="7">
        <v>1030</v>
      </c>
      <c r="D262" s="7">
        <v>1034</v>
      </c>
      <c r="E262" s="8">
        <v>9.8000000000000007</v>
      </c>
      <c r="F262" s="9">
        <v>64</v>
      </c>
      <c r="G262" s="8">
        <v>8.5</v>
      </c>
      <c r="H262" s="8">
        <v>3.2</v>
      </c>
      <c r="I262" s="8">
        <v>26</v>
      </c>
      <c r="J262" s="8">
        <v>8.5</v>
      </c>
      <c r="K262" s="6">
        <f t="shared" si="12"/>
        <v>9</v>
      </c>
      <c r="L262" s="6">
        <f t="shared" si="13"/>
        <v>9.36</v>
      </c>
      <c r="M262" s="10">
        <v>330</v>
      </c>
      <c r="N262" s="3" t="str">
        <f t="shared" si="14"/>
        <v>NNW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2.5</v>
      </c>
      <c r="U262" s="15">
        <v>2.6</v>
      </c>
    </row>
    <row r="263" spans="1:21" x14ac:dyDescent="0.25">
      <c r="A263" s="1">
        <v>45321</v>
      </c>
      <c r="B263" s="2">
        <v>0.90625</v>
      </c>
      <c r="C263" s="7">
        <v>1031</v>
      </c>
      <c r="D263" s="7">
        <v>1035</v>
      </c>
      <c r="E263" s="8">
        <v>9.9</v>
      </c>
      <c r="F263" s="9">
        <v>64</v>
      </c>
      <c r="G263" s="8">
        <v>9</v>
      </c>
      <c r="H263" s="8">
        <v>3.3</v>
      </c>
      <c r="I263" s="8">
        <v>26</v>
      </c>
      <c r="J263" s="8">
        <v>9</v>
      </c>
      <c r="K263" s="6">
        <f t="shared" si="12"/>
        <v>7.9200000000000008</v>
      </c>
      <c r="L263" s="6">
        <f t="shared" si="13"/>
        <v>9</v>
      </c>
      <c r="M263" s="10">
        <v>323</v>
      </c>
      <c r="N263" s="3" t="str">
        <f t="shared" si="14"/>
        <v>NW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2.2000000000000002</v>
      </c>
      <c r="U263" s="15">
        <v>2.5</v>
      </c>
    </row>
    <row r="264" spans="1:21" x14ac:dyDescent="0.25">
      <c r="A264" s="1">
        <v>45321</v>
      </c>
      <c r="B264" s="2">
        <v>0.90972222222222221</v>
      </c>
      <c r="C264" s="7">
        <v>1031</v>
      </c>
      <c r="D264" s="7">
        <v>1035</v>
      </c>
      <c r="E264" s="8">
        <v>9.9</v>
      </c>
      <c r="F264" s="9">
        <v>64</v>
      </c>
      <c r="G264" s="8">
        <v>9</v>
      </c>
      <c r="H264" s="8">
        <v>3.3</v>
      </c>
      <c r="I264" s="8">
        <v>26</v>
      </c>
      <c r="J264" s="8">
        <v>9</v>
      </c>
      <c r="K264" s="6">
        <f t="shared" si="12"/>
        <v>7.5600000000000005</v>
      </c>
      <c r="L264" s="6">
        <f t="shared" si="13"/>
        <v>7.9200000000000008</v>
      </c>
      <c r="M264" s="10">
        <v>92</v>
      </c>
      <c r="N264" s="3" t="str">
        <f t="shared" si="14"/>
        <v>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2.1</v>
      </c>
      <c r="U264" s="15">
        <v>2.2000000000000002</v>
      </c>
    </row>
    <row r="265" spans="1:21" x14ac:dyDescent="0.25">
      <c r="A265" s="1">
        <v>45321</v>
      </c>
      <c r="B265" s="2">
        <v>0.91319444444444453</v>
      </c>
      <c r="C265" s="7">
        <v>1031</v>
      </c>
      <c r="D265" s="7">
        <v>1035</v>
      </c>
      <c r="E265" s="8">
        <v>9.8000000000000007</v>
      </c>
      <c r="F265" s="9">
        <v>64</v>
      </c>
      <c r="G265" s="8">
        <v>7.8</v>
      </c>
      <c r="H265" s="8">
        <v>3.2</v>
      </c>
      <c r="I265" s="8">
        <v>26</v>
      </c>
      <c r="J265" s="8">
        <v>7.8</v>
      </c>
      <c r="K265" s="6">
        <f t="shared" si="12"/>
        <v>13.32</v>
      </c>
      <c r="L265" s="6">
        <f t="shared" si="13"/>
        <v>19.080000000000002</v>
      </c>
      <c r="M265" s="10">
        <v>12</v>
      </c>
      <c r="N265" s="3" t="str">
        <f t="shared" si="14"/>
        <v>N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3.7</v>
      </c>
      <c r="U265" s="15">
        <v>5.3</v>
      </c>
    </row>
    <row r="266" spans="1:21" x14ac:dyDescent="0.25">
      <c r="A266" s="1">
        <v>45321</v>
      </c>
      <c r="B266" s="2">
        <v>0.91666666666666663</v>
      </c>
      <c r="C266" s="7">
        <v>1031</v>
      </c>
      <c r="D266" s="7">
        <v>1035</v>
      </c>
      <c r="E266" s="8">
        <v>9.9</v>
      </c>
      <c r="F266" s="9">
        <v>64</v>
      </c>
      <c r="G266" s="8">
        <v>9</v>
      </c>
      <c r="H266" s="8">
        <v>3.3</v>
      </c>
      <c r="I266" s="8">
        <v>26</v>
      </c>
      <c r="J266" s="8">
        <v>9</v>
      </c>
      <c r="K266" s="6">
        <f t="shared" si="12"/>
        <v>7.9200000000000008</v>
      </c>
      <c r="L266" s="6">
        <f t="shared" si="13"/>
        <v>9</v>
      </c>
      <c r="M266" s="10">
        <v>0</v>
      </c>
      <c r="N266" s="3" t="str">
        <f t="shared" si="14"/>
        <v>N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2.2000000000000002</v>
      </c>
      <c r="U266" s="15">
        <v>2.5</v>
      </c>
    </row>
    <row r="267" spans="1:21" x14ac:dyDescent="0.25">
      <c r="A267" s="1">
        <v>45321</v>
      </c>
      <c r="B267" s="2">
        <v>0.92013888888888884</v>
      </c>
      <c r="C267" s="7">
        <v>1031</v>
      </c>
      <c r="D267" s="7">
        <v>1035</v>
      </c>
      <c r="E267" s="8">
        <v>10</v>
      </c>
      <c r="F267" s="9">
        <v>64</v>
      </c>
      <c r="G267" s="8">
        <v>8.9</v>
      </c>
      <c r="H267" s="8">
        <v>3.4</v>
      </c>
      <c r="I267" s="8">
        <v>26</v>
      </c>
      <c r="J267" s="8">
        <v>8.9</v>
      </c>
      <c r="K267" s="6">
        <f t="shared" si="12"/>
        <v>8.2799999999999994</v>
      </c>
      <c r="L267" s="6">
        <f t="shared" si="13"/>
        <v>9</v>
      </c>
      <c r="M267" s="10">
        <v>12</v>
      </c>
      <c r="N267" s="3" t="str">
        <f t="shared" si="14"/>
        <v>N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2.2999999999999998</v>
      </c>
      <c r="U267" s="15">
        <v>2.5</v>
      </c>
    </row>
    <row r="268" spans="1:21" x14ac:dyDescent="0.25">
      <c r="A268" s="1">
        <v>45321</v>
      </c>
      <c r="B268" s="2">
        <v>0.92361111111111116</v>
      </c>
      <c r="C268" s="7">
        <v>1031</v>
      </c>
      <c r="D268" s="7">
        <v>1035</v>
      </c>
      <c r="E268" s="8">
        <v>9.9</v>
      </c>
      <c r="F268" s="9">
        <v>64</v>
      </c>
      <c r="G268" s="8">
        <v>9.3000000000000007</v>
      </c>
      <c r="H268" s="8">
        <v>3.3</v>
      </c>
      <c r="I268" s="8">
        <v>26</v>
      </c>
      <c r="J268" s="8">
        <v>9.3000000000000007</v>
      </c>
      <c r="K268" s="6">
        <f t="shared" si="12"/>
        <v>6.12</v>
      </c>
      <c r="L268" s="6">
        <f t="shared" si="13"/>
        <v>6.48</v>
      </c>
      <c r="M268" s="10">
        <v>305</v>
      </c>
      <c r="N268" s="3" t="str">
        <f t="shared" si="14"/>
        <v>WNW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1.7</v>
      </c>
      <c r="U268" s="15">
        <v>1.8</v>
      </c>
    </row>
    <row r="269" spans="1:21" x14ac:dyDescent="0.25">
      <c r="A269" s="1">
        <v>45321</v>
      </c>
      <c r="B269" s="2">
        <v>0.92708333333333337</v>
      </c>
      <c r="C269" s="7">
        <v>1030</v>
      </c>
      <c r="D269" s="7">
        <v>1034</v>
      </c>
      <c r="E269" s="8">
        <v>9.9</v>
      </c>
      <c r="F269" s="9">
        <v>65</v>
      </c>
      <c r="G269" s="8">
        <v>8.6</v>
      </c>
      <c r="H269" s="8">
        <v>3.6</v>
      </c>
      <c r="I269" s="8">
        <v>26</v>
      </c>
      <c r="J269" s="8">
        <v>8.6</v>
      </c>
      <c r="K269" s="6">
        <f t="shared" si="12"/>
        <v>9.36</v>
      </c>
      <c r="L269" s="6">
        <f t="shared" si="13"/>
        <v>9.36</v>
      </c>
      <c r="M269" s="10">
        <v>324</v>
      </c>
      <c r="N269" s="3" t="str">
        <f t="shared" si="14"/>
        <v>NW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2.6</v>
      </c>
      <c r="U269" s="15">
        <v>2.6</v>
      </c>
    </row>
    <row r="270" spans="1:21" x14ac:dyDescent="0.25">
      <c r="A270" s="1">
        <v>45321</v>
      </c>
      <c r="B270" s="2">
        <v>0.93055555555555547</v>
      </c>
      <c r="C270" s="7">
        <v>1030</v>
      </c>
      <c r="D270" s="7">
        <v>1034</v>
      </c>
      <c r="E270" s="8">
        <v>9.8000000000000007</v>
      </c>
      <c r="F270" s="9">
        <v>66</v>
      </c>
      <c r="G270" s="8">
        <v>9.1</v>
      </c>
      <c r="H270" s="8">
        <v>3.7</v>
      </c>
      <c r="I270" s="8">
        <v>26</v>
      </c>
      <c r="J270" s="8">
        <v>9.1</v>
      </c>
      <c r="K270" s="6">
        <f t="shared" si="12"/>
        <v>6.48</v>
      </c>
      <c r="L270" s="6">
        <f t="shared" si="13"/>
        <v>7.2</v>
      </c>
      <c r="M270" s="10">
        <v>300</v>
      </c>
      <c r="N270" s="3" t="str">
        <f t="shared" si="14"/>
        <v>WNW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1.8</v>
      </c>
      <c r="U270" s="15">
        <v>2</v>
      </c>
    </row>
    <row r="271" spans="1:21" x14ac:dyDescent="0.25">
      <c r="A271" s="1">
        <v>45321</v>
      </c>
      <c r="B271" s="2">
        <v>0.93402777777777779</v>
      </c>
      <c r="C271" s="7">
        <v>1030</v>
      </c>
      <c r="D271" s="7">
        <v>1034</v>
      </c>
      <c r="E271" s="8">
        <v>9.8000000000000007</v>
      </c>
      <c r="F271" s="9">
        <v>66</v>
      </c>
      <c r="G271" s="8">
        <v>8.5</v>
      </c>
      <c r="H271" s="8">
        <v>3.7</v>
      </c>
      <c r="I271" s="8">
        <v>26</v>
      </c>
      <c r="J271" s="8">
        <v>8.5</v>
      </c>
      <c r="K271" s="6">
        <f t="shared" si="12"/>
        <v>9</v>
      </c>
      <c r="L271" s="6">
        <f t="shared" si="13"/>
        <v>9</v>
      </c>
      <c r="M271" s="10">
        <v>316</v>
      </c>
      <c r="N271" s="3" t="str">
        <f t="shared" si="14"/>
        <v>NW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2.5</v>
      </c>
      <c r="U271" s="15">
        <v>2.5</v>
      </c>
    </row>
    <row r="272" spans="1:21" x14ac:dyDescent="0.25">
      <c r="A272" s="1">
        <v>45321</v>
      </c>
      <c r="B272" s="2">
        <v>0.9375</v>
      </c>
      <c r="C272" s="7">
        <v>1031</v>
      </c>
      <c r="D272" s="7">
        <v>1035</v>
      </c>
      <c r="E272" s="8">
        <v>9.8000000000000007</v>
      </c>
      <c r="F272" s="9">
        <v>67</v>
      </c>
      <c r="G272" s="8">
        <v>8.5</v>
      </c>
      <c r="H272" s="8">
        <v>3.9</v>
      </c>
      <c r="I272" s="8">
        <v>26</v>
      </c>
      <c r="J272" s="8">
        <v>8.5</v>
      </c>
      <c r="K272" s="6">
        <f t="shared" si="12"/>
        <v>9.36</v>
      </c>
      <c r="L272" s="6">
        <f t="shared" si="13"/>
        <v>9.7200000000000006</v>
      </c>
      <c r="M272" s="10">
        <v>18</v>
      </c>
      <c r="N272" s="3" t="str">
        <f t="shared" si="14"/>
        <v>N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2.6</v>
      </c>
      <c r="U272" s="15">
        <v>2.7</v>
      </c>
    </row>
    <row r="273" spans="1:21" x14ac:dyDescent="0.25">
      <c r="A273" s="1">
        <v>45321</v>
      </c>
      <c r="B273" s="2">
        <v>0.94097222222222221</v>
      </c>
      <c r="C273" s="7">
        <v>1031</v>
      </c>
      <c r="D273" s="7">
        <v>1035</v>
      </c>
      <c r="E273" s="8">
        <v>9.8000000000000007</v>
      </c>
      <c r="F273" s="9">
        <v>67</v>
      </c>
      <c r="G273" s="8">
        <v>9.8000000000000007</v>
      </c>
      <c r="H273" s="8">
        <v>3.9</v>
      </c>
      <c r="I273" s="8">
        <v>26</v>
      </c>
      <c r="J273" s="8">
        <v>9.8000000000000007</v>
      </c>
      <c r="K273" s="6">
        <f t="shared" si="12"/>
        <v>4.32</v>
      </c>
      <c r="L273" s="6">
        <f t="shared" si="13"/>
        <v>4.32</v>
      </c>
      <c r="M273" s="10">
        <v>168</v>
      </c>
      <c r="N273" s="3" t="str">
        <f t="shared" si="14"/>
        <v>SSE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1.2</v>
      </c>
      <c r="U273" s="15">
        <v>1.2</v>
      </c>
    </row>
    <row r="274" spans="1:21" x14ac:dyDescent="0.25">
      <c r="A274" s="1">
        <v>45321</v>
      </c>
      <c r="B274" s="2">
        <v>0.94444444444444453</v>
      </c>
      <c r="C274" s="7">
        <v>1031</v>
      </c>
      <c r="D274" s="7">
        <v>1035</v>
      </c>
      <c r="E274" s="8">
        <v>9.8000000000000007</v>
      </c>
      <c r="F274" s="9">
        <v>67</v>
      </c>
      <c r="G274" s="8">
        <v>9.1</v>
      </c>
      <c r="H274" s="8">
        <v>3.9</v>
      </c>
      <c r="I274" s="8">
        <v>26</v>
      </c>
      <c r="J274" s="8">
        <v>9.1</v>
      </c>
      <c r="K274" s="6">
        <f t="shared" si="12"/>
        <v>6.48</v>
      </c>
      <c r="L274" s="6">
        <f t="shared" si="13"/>
        <v>7.2</v>
      </c>
      <c r="M274" s="10">
        <v>315</v>
      </c>
      <c r="N274" s="3" t="str">
        <f t="shared" si="14"/>
        <v>NW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1.8</v>
      </c>
      <c r="U274" s="15">
        <v>2</v>
      </c>
    </row>
    <row r="275" spans="1:21" x14ac:dyDescent="0.25">
      <c r="A275" s="1">
        <v>45321</v>
      </c>
      <c r="B275" s="2">
        <v>0.94791666666666663</v>
      </c>
      <c r="C275" s="7">
        <v>1031</v>
      </c>
      <c r="D275" s="7">
        <v>1035</v>
      </c>
      <c r="E275" s="8">
        <v>9.6999999999999993</v>
      </c>
      <c r="F275" s="9">
        <v>68</v>
      </c>
      <c r="G275" s="8">
        <v>9.3000000000000007</v>
      </c>
      <c r="H275" s="8">
        <v>4</v>
      </c>
      <c r="I275" s="8">
        <v>26</v>
      </c>
      <c r="J275" s="8">
        <v>9.3000000000000007</v>
      </c>
      <c r="K275" s="6">
        <f t="shared" si="12"/>
        <v>5.4</v>
      </c>
      <c r="L275" s="6">
        <f t="shared" si="13"/>
        <v>5.4</v>
      </c>
      <c r="M275" s="10">
        <v>42</v>
      </c>
      <c r="N275" s="3" t="str">
        <f t="shared" si="14"/>
        <v>NE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1.5</v>
      </c>
      <c r="U275" s="15">
        <v>1.5</v>
      </c>
    </row>
    <row r="276" spans="1:21" x14ac:dyDescent="0.25">
      <c r="A276" s="1">
        <v>45321</v>
      </c>
      <c r="B276" s="2">
        <v>0.95138888888888884</v>
      </c>
      <c r="C276" s="7">
        <v>1031</v>
      </c>
      <c r="D276" s="7">
        <v>1035</v>
      </c>
      <c r="E276" s="8">
        <v>9.6999999999999993</v>
      </c>
      <c r="F276" s="9">
        <v>68</v>
      </c>
      <c r="G276" s="8">
        <v>7.5</v>
      </c>
      <c r="H276" s="8">
        <v>4</v>
      </c>
      <c r="I276" s="8">
        <v>26</v>
      </c>
      <c r="J276" s="8">
        <v>7.5</v>
      </c>
      <c r="K276" s="6">
        <f t="shared" si="12"/>
        <v>14.4</v>
      </c>
      <c r="L276" s="6">
        <f t="shared" si="13"/>
        <v>17.28</v>
      </c>
      <c r="M276" s="10">
        <v>288</v>
      </c>
      <c r="N276" s="3" t="str">
        <f t="shared" si="14"/>
        <v>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4</v>
      </c>
      <c r="U276" s="15">
        <v>4.8</v>
      </c>
    </row>
    <row r="277" spans="1:21" x14ac:dyDescent="0.25">
      <c r="A277" s="1">
        <v>45321</v>
      </c>
      <c r="B277" s="2">
        <v>0.95486111111111116</v>
      </c>
      <c r="C277" s="7">
        <v>1031</v>
      </c>
      <c r="D277" s="7">
        <v>1035</v>
      </c>
      <c r="E277" s="8">
        <v>9.9</v>
      </c>
      <c r="F277" s="9">
        <v>67</v>
      </c>
      <c r="G277" s="8">
        <v>9</v>
      </c>
      <c r="H277" s="8">
        <v>4</v>
      </c>
      <c r="I277" s="8">
        <v>26</v>
      </c>
      <c r="J277" s="8">
        <v>9</v>
      </c>
      <c r="K277" s="6">
        <f t="shared" si="12"/>
        <v>7.9200000000000008</v>
      </c>
      <c r="L277" s="6">
        <f t="shared" si="13"/>
        <v>8.2799999999999994</v>
      </c>
      <c r="M277" s="10">
        <v>336</v>
      </c>
      <c r="N277" s="3" t="str">
        <f t="shared" si="14"/>
        <v>NNW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2.2000000000000002</v>
      </c>
      <c r="U277" s="15">
        <v>2.2999999999999998</v>
      </c>
    </row>
    <row r="278" spans="1:21" x14ac:dyDescent="0.25">
      <c r="A278" s="1">
        <v>45321</v>
      </c>
      <c r="B278" s="2">
        <v>0.95833333333333337</v>
      </c>
      <c r="C278" s="7">
        <v>1031</v>
      </c>
      <c r="D278" s="7">
        <v>1035</v>
      </c>
      <c r="E278" s="8">
        <v>10.1</v>
      </c>
      <c r="F278" s="9">
        <v>67</v>
      </c>
      <c r="G278" s="8">
        <v>9.1999999999999993</v>
      </c>
      <c r="H278" s="8">
        <v>4.2</v>
      </c>
      <c r="I278" s="8">
        <v>26</v>
      </c>
      <c r="J278" s="8">
        <v>9.1999999999999993</v>
      </c>
      <c r="K278" s="6">
        <f t="shared" si="12"/>
        <v>7.2</v>
      </c>
      <c r="L278" s="6">
        <f t="shared" si="13"/>
        <v>7.9200000000000008</v>
      </c>
      <c r="M278" s="10">
        <v>330</v>
      </c>
      <c r="N278" s="3" t="str">
        <f t="shared" si="14"/>
        <v>NNW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2</v>
      </c>
      <c r="U278" s="15">
        <v>2.2000000000000002</v>
      </c>
    </row>
    <row r="279" spans="1:21" x14ac:dyDescent="0.25">
      <c r="A279" s="1">
        <v>45321</v>
      </c>
      <c r="B279" s="2">
        <v>0.96180555555555547</v>
      </c>
      <c r="C279" s="7">
        <v>1030</v>
      </c>
      <c r="D279" s="7">
        <v>1034</v>
      </c>
      <c r="E279" s="8">
        <v>10</v>
      </c>
      <c r="F279" s="9">
        <v>67</v>
      </c>
      <c r="G279" s="8">
        <v>8.3000000000000007</v>
      </c>
      <c r="H279" s="8">
        <v>4.0999999999999996</v>
      </c>
      <c r="I279" s="8">
        <v>26</v>
      </c>
      <c r="J279" s="8">
        <v>8.3000000000000007</v>
      </c>
      <c r="K279" s="6">
        <f t="shared" si="12"/>
        <v>11.52</v>
      </c>
      <c r="L279" s="6">
        <f t="shared" si="13"/>
        <v>12.96</v>
      </c>
      <c r="M279" s="10">
        <v>344</v>
      </c>
      <c r="N279" s="3" t="str">
        <f t="shared" si="14"/>
        <v>NNW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3.2</v>
      </c>
      <c r="U279" s="15">
        <v>3.6</v>
      </c>
    </row>
    <row r="280" spans="1:21" x14ac:dyDescent="0.25">
      <c r="A280" s="1">
        <v>45321</v>
      </c>
      <c r="B280" s="2">
        <v>0.96527777777777779</v>
      </c>
      <c r="C280" s="7">
        <v>1031</v>
      </c>
      <c r="D280" s="7">
        <v>1035</v>
      </c>
      <c r="E280" s="8">
        <v>10.1</v>
      </c>
      <c r="F280" s="9">
        <v>67</v>
      </c>
      <c r="G280" s="8">
        <v>8.8000000000000007</v>
      </c>
      <c r="H280" s="8">
        <v>4.2</v>
      </c>
      <c r="I280" s="8">
        <v>26</v>
      </c>
      <c r="J280" s="8">
        <v>8.8000000000000007</v>
      </c>
      <c r="K280" s="6">
        <f t="shared" si="12"/>
        <v>9</v>
      </c>
      <c r="L280" s="6">
        <f t="shared" si="13"/>
        <v>9.36</v>
      </c>
      <c r="M280" s="10">
        <v>324</v>
      </c>
      <c r="N280" s="3" t="str">
        <f t="shared" si="14"/>
        <v>NW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2.5</v>
      </c>
      <c r="U280" s="15">
        <v>2.6</v>
      </c>
    </row>
    <row r="281" spans="1:21" x14ac:dyDescent="0.25">
      <c r="A281" s="1">
        <v>45321</v>
      </c>
      <c r="B281" s="2">
        <v>0.96875</v>
      </c>
      <c r="C281" s="7">
        <v>1030</v>
      </c>
      <c r="D281" s="7">
        <v>1034</v>
      </c>
      <c r="E281" s="8">
        <v>10.1</v>
      </c>
      <c r="F281" s="9">
        <v>67</v>
      </c>
      <c r="G281" s="8">
        <v>9.1999999999999993</v>
      </c>
      <c r="H281" s="8">
        <v>4.2</v>
      </c>
      <c r="I281" s="8">
        <v>26</v>
      </c>
      <c r="J281" s="8">
        <v>9.1999999999999993</v>
      </c>
      <c r="K281" s="6">
        <f t="shared" si="12"/>
        <v>7.2</v>
      </c>
      <c r="L281" s="6">
        <f t="shared" si="13"/>
        <v>7.9200000000000008</v>
      </c>
      <c r="M281" s="10">
        <v>330</v>
      </c>
      <c r="N281" s="3" t="str">
        <f t="shared" si="14"/>
        <v>NNW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2</v>
      </c>
      <c r="U281" s="15">
        <v>2.2000000000000002</v>
      </c>
    </row>
    <row r="282" spans="1:21" x14ac:dyDescent="0.25">
      <c r="A282" s="1">
        <v>45321</v>
      </c>
      <c r="B282" s="2">
        <v>0.97222222222222221</v>
      </c>
      <c r="C282" s="7">
        <v>1030</v>
      </c>
      <c r="D282" s="7">
        <v>1034</v>
      </c>
      <c r="E282" s="8">
        <v>10.1</v>
      </c>
      <c r="F282" s="9">
        <v>67</v>
      </c>
      <c r="G282" s="8">
        <v>8.3000000000000007</v>
      </c>
      <c r="H282" s="8">
        <v>4.2</v>
      </c>
      <c r="I282" s="8">
        <v>26</v>
      </c>
      <c r="J282" s="8">
        <v>8.3000000000000007</v>
      </c>
      <c r="K282" s="6">
        <f t="shared" si="12"/>
        <v>12.96</v>
      </c>
      <c r="L282" s="6">
        <f t="shared" si="13"/>
        <v>13.68</v>
      </c>
      <c r="M282" s="10">
        <v>356</v>
      </c>
      <c r="N282" s="3" t="str">
        <f t="shared" si="14"/>
        <v>N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3.6</v>
      </c>
      <c r="U282" s="15">
        <v>3.8</v>
      </c>
    </row>
    <row r="283" spans="1:21" x14ac:dyDescent="0.25">
      <c r="A283" s="1">
        <v>45321</v>
      </c>
      <c r="B283" s="2">
        <v>0.97569444444444453</v>
      </c>
      <c r="C283" s="7">
        <v>1030</v>
      </c>
      <c r="D283" s="7">
        <v>1034</v>
      </c>
      <c r="E283" s="8">
        <v>10.1</v>
      </c>
      <c r="F283" s="9">
        <v>67</v>
      </c>
      <c r="G283" s="8">
        <v>10.1</v>
      </c>
      <c r="H283" s="8">
        <v>4.2</v>
      </c>
      <c r="I283" s="8">
        <v>26</v>
      </c>
      <c r="J283" s="8">
        <v>10.1</v>
      </c>
      <c r="K283" s="6">
        <f t="shared" si="12"/>
        <v>4.32</v>
      </c>
      <c r="L283" s="6">
        <f t="shared" si="13"/>
        <v>4.32</v>
      </c>
      <c r="M283" s="10">
        <v>324</v>
      </c>
      <c r="N283" s="3" t="str">
        <f t="shared" si="14"/>
        <v>NW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1.2</v>
      </c>
      <c r="U283" s="15">
        <v>1.2</v>
      </c>
    </row>
    <row r="284" spans="1:21" x14ac:dyDescent="0.25">
      <c r="A284" s="1">
        <v>45321</v>
      </c>
      <c r="B284" s="2">
        <v>0.97916666666666663</v>
      </c>
      <c r="C284" s="7">
        <v>1030</v>
      </c>
      <c r="D284" s="7">
        <v>1034</v>
      </c>
      <c r="E284" s="8">
        <v>10</v>
      </c>
      <c r="F284" s="9">
        <v>68</v>
      </c>
      <c r="G284" s="8">
        <v>10</v>
      </c>
      <c r="H284" s="8">
        <v>4.3</v>
      </c>
      <c r="I284" s="8">
        <v>26</v>
      </c>
      <c r="J284" s="8">
        <v>10</v>
      </c>
      <c r="K284" s="6">
        <f t="shared" si="12"/>
        <v>3.9600000000000004</v>
      </c>
      <c r="L284" s="6">
        <f t="shared" si="13"/>
        <v>3.9600000000000004</v>
      </c>
      <c r="M284" s="10">
        <v>344</v>
      </c>
      <c r="N284" s="3" t="str">
        <f t="shared" si="14"/>
        <v>NNW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1.1000000000000001</v>
      </c>
      <c r="U284" s="15">
        <v>1.1000000000000001</v>
      </c>
    </row>
    <row r="285" spans="1:21" x14ac:dyDescent="0.25">
      <c r="A285" s="1">
        <v>45321</v>
      </c>
      <c r="B285" s="2">
        <v>0.98263888888888884</v>
      </c>
      <c r="C285" s="7">
        <v>1031</v>
      </c>
      <c r="D285" s="7">
        <v>1035</v>
      </c>
      <c r="E285" s="8">
        <v>9.9</v>
      </c>
      <c r="F285" s="9">
        <v>67</v>
      </c>
      <c r="G285" s="8">
        <v>9.3000000000000007</v>
      </c>
      <c r="H285" s="8">
        <v>4</v>
      </c>
      <c r="I285" s="8">
        <v>26</v>
      </c>
      <c r="J285" s="8">
        <v>9.3000000000000007</v>
      </c>
      <c r="K285" s="6">
        <f t="shared" si="12"/>
        <v>6.12</v>
      </c>
      <c r="L285" s="6">
        <f t="shared" si="13"/>
        <v>6.48</v>
      </c>
      <c r="M285" s="10">
        <v>354</v>
      </c>
      <c r="N285" s="3" t="str">
        <f t="shared" si="14"/>
        <v>N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1.7</v>
      </c>
      <c r="U285" s="15">
        <v>1.8</v>
      </c>
    </row>
    <row r="286" spans="1:21" x14ac:dyDescent="0.25">
      <c r="A286" s="1">
        <v>45321</v>
      </c>
      <c r="B286" s="2">
        <v>0.98611111111111116</v>
      </c>
      <c r="C286" s="7">
        <v>1031</v>
      </c>
      <c r="D286" s="7">
        <v>1035</v>
      </c>
      <c r="E286" s="8">
        <v>10</v>
      </c>
      <c r="F286" s="9">
        <v>67</v>
      </c>
      <c r="G286" s="8">
        <v>10</v>
      </c>
      <c r="H286" s="8">
        <v>4.0999999999999996</v>
      </c>
      <c r="I286" s="8">
        <v>26</v>
      </c>
      <c r="J286" s="8">
        <v>10</v>
      </c>
      <c r="K286" s="6">
        <f t="shared" si="12"/>
        <v>4.68</v>
      </c>
      <c r="L286" s="6">
        <f t="shared" si="13"/>
        <v>4.68</v>
      </c>
      <c r="M286" s="10">
        <v>330</v>
      </c>
      <c r="N286" s="3" t="str">
        <f t="shared" si="14"/>
        <v>NNW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1.3</v>
      </c>
      <c r="U286" s="15">
        <v>1.3</v>
      </c>
    </row>
    <row r="287" spans="1:21" x14ac:dyDescent="0.25">
      <c r="A287" s="1">
        <v>45321</v>
      </c>
      <c r="B287" s="2">
        <v>0.98958333333333337</v>
      </c>
      <c r="C287" s="7">
        <v>1031</v>
      </c>
      <c r="D287" s="7">
        <v>1035</v>
      </c>
      <c r="E287" s="8">
        <v>10</v>
      </c>
      <c r="F287" s="9">
        <v>68</v>
      </c>
      <c r="G287" s="8">
        <v>9.1</v>
      </c>
      <c r="H287" s="8">
        <v>4.3</v>
      </c>
      <c r="I287" s="8">
        <v>26</v>
      </c>
      <c r="J287" s="8">
        <v>9.1</v>
      </c>
      <c r="K287" s="6">
        <f t="shared" si="12"/>
        <v>7.5600000000000005</v>
      </c>
      <c r="L287" s="6">
        <f t="shared" si="13"/>
        <v>7.9200000000000008</v>
      </c>
      <c r="M287" s="10">
        <v>0</v>
      </c>
      <c r="N287" s="3" t="str">
        <f t="shared" si="14"/>
        <v>N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2.1</v>
      </c>
      <c r="U287" s="15">
        <v>2.2000000000000002</v>
      </c>
    </row>
    <row r="288" spans="1:21" x14ac:dyDescent="0.25">
      <c r="A288" s="1">
        <v>45321</v>
      </c>
      <c r="B288" s="75">
        <v>0.99305555555555547</v>
      </c>
      <c r="C288" s="7">
        <v>1030</v>
      </c>
      <c r="D288" s="7">
        <v>1034</v>
      </c>
      <c r="E288" s="8">
        <v>9.8000000000000007</v>
      </c>
      <c r="F288" s="9">
        <v>68</v>
      </c>
      <c r="G288" s="8">
        <v>9.8000000000000007</v>
      </c>
      <c r="H288" s="8">
        <v>4.0999999999999996</v>
      </c>
      <c r="I288" s="8">
        <v>26</v>
      </c>
      <c r="J288" s="8">
        <v>9.8000000000000007</v>
      </c>
      <c r="K288" s="6">
        <f t="shared" si="12"/>
        <v>2.88</v>
      </c>
      <c r="L288" s="6">
        <f t="shared" si="13"/>
        <v>2.88</v>
      </c>
      <c r="M288" s="10">
        <v>86</v>
      </c>
      <c r="N288" s="3" t="str">
        <f t="shared" si="14"/>
        <v>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0.8</v>
      </c>
      <c r="U288" s="15">
        <v>0.8</v>
      </c>
    </row>
    <row r="289" spans="1:21" s="3" customFormat="1" x14ac:dyDescent="0.25">
      <c r="A289" s="1">
        <v>45321</v>
      </c>
      <c r="B289" s="75">
        <v>0.99652777777777779</v>
      </c>
      <c r="C289" s="7">
        <v>1030</v>
      </c>
      <c r="D289" s="7">
        <v>1034</v>
      </c>
      <c r="E289" s="8">
        <v>9.9</v>
      </c>
      <c r="F289" s="9">
        <v>68</v>
      </c>
      <c r="G289" s="8">
        <v>9</v>
      </c>
      <c r="H289" s="8">
        <v>4.2</v>
      </c>
      <c r="I289" s="8">
        <v>26</v>
      </c>
      <c r="J289" s="8">
        <v>9</v>
      </c>
      <c r="K289" s="6">
        <f t="shared" si="12"/>
        <v>7.9200000000000008</v>
      </c>
      <c r="L289" s="6">
        <f t="shared" si="13"/>
        <v>9.36</v>
      </c>
      <c r="M289" s="10">
        <v>293</v>
      </c>
      <c r="N289" s="3" t="str">
        <f t="shared" si="14"/>
        <v>WNW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2.2000000000000002</v>
      </c>
      <c r="U289" s="15">
        <v>2.6</v>
      </c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</row>
    <row r="293" spans="1:21" x14ac:dyDescent="0.25">
      <c r="A293" s="31">
        <f>AVERAGE(E2:E289)</f>
        <v>9.760763888888885</v>
      </c>
      <c r="B293" s="27">
        <f>AVERAGE(F2:F289)</f>
        <v>52.635416666666664</v>
      </c>
      <c r="C293" s="28">
        <f>AVERAGE(C2:C289)</f>
        <v>1030.7604166666667</v>
      </c>
      <c r="D293" s="29">
        <f>AVERAGE(S2:S288)</f>
        <v>83.241178282578389</v>
      </c>
      <c r="E293" s="30">
        <f>AVERAGE(K3:K289)</f>
        <v>7.3818815331010494</v>
      </c>
      <c r="F293" s="31">
        <f>AVERAGE(H2:H289)</f>
        <v>0.38680555555555579</v>
      </c>
      <c r="G293" s="45" t="str" cm="1">
        <f t="array" ref="G293">INDEX(N3:N289,MIN(IF(MAX(COUNTIF(N3:N288,N3:N288))=COUNTIF(N3:N288,N3:N288),ROW(N3:N288),"")))</f>
        <v>E</v>
      </c>
      <c r="H293" s="47"/>
      <c r="I293" s="26"/>
    </row>
    <row r="294" spans="1:21" x14ac:dyDescent="0.25"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8.1999999999999993</v>
      </c>
      <c r="B296" s="33">
        <f>MAX(E2:E289)</f>
        <v>11</v>
      </c>
      <c r="C296" s="34">
        <f>MIN(F2:F289)</f>
        <v>44</v>
      </c>
      <c r="D296" s="35">
        <f>MAX(F2:F289)</f>
        <v>68</v>
      </c>
      <c r="E296" s="36">
        <f>MAX(S2:S289)</f>
        <v>402.73410000000001</v>
      </c>
      <c r="F296" s="37">
        <f>MAX(L3:L289)</f>
        <v>21.96</v>
      </c>
      <c r="G296" s="38">
        <f>MIN(H2:H289)</f>
        <v>-1.7</v>
      </c>
      <c r="H296" s="33">
        <f>MAX(H2:H289)</f>
        <v>4.3</v>
      </c>
      <c r="I296" s="4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283DA-50B8-4AB6-B87C-10FE829EDC23}">
  <dimension ref="A1:W296"/>
  <sheetViews>
    <sheetView topLeftCell="A263" workbookViewId="0">
      <selection activeCell="J298" sqref="J298"/>
    </sheetView>
  </sheetViews>
  <sheetFormatPr defaultRowHeight="15" x14ac:dyDescent="0.25"/>
  <cols>
    <col min="1" max="23" width="17.14062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45322</v>
      </c>
      <c r="B2" s="2">
        <v>0</v>
      </c>
      <c r="C2" s="7">
        <v>1030</v>
      </c>
      <c r="D2" s="7">
        <v>1034</v>
      </c>
      <c r="E2" s="8">
        <v>10</v>
      </c>
      <c r="F2" s="9">
        <v>68</v>
      </c>
      <c r="G2" s="8">
        <v>9.1</v>
      </c>
      <c r="H2" s="8">
        <v>4.3</v>
      </c>
      <c r="I2" s="8">
        <v>26</v>
      </c>
      <c r="J2" s="8">
        <v>9.1</v>
      </c>
      <c r="K2" s="6">
        <f>CONVERT(T2,"m/s","km/h")</f>
        <v>7.5600000000000005</v>
      </c>
      <c r="L2" s="6">
        <f>CONVERT(U2,"m/s","km/h")</f>
        <v>8.2799999999999994</v>
      </c>
      <c r="M2" s="10">
        <v>0</v>
      </c>
      <c r="N2" s="3" t="str">
        <f>LOOKUP(M2,$V$4:$V$40,$W$4:$W$40)</f>
        <v>N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2.1</v>
      </c>
      <c r="U2" s="15">
        <v>2.2999999999999998</v>
      </c>
    </row>
    <row r="3" spans="1:23" x14ac:dyDescent="0.25">
      <c r="A3" s="1">
        <v>45322</v>
      </c>
      <c r="B3" s="2">
        <v>3.472222222222222E-3</v>
      </c>
      <c r="C3" s="7">
        <v>1030</v>
      </c>
      <c r="D3" s="7">
        <v>1034</v>
      </c>
      <c r="E3" s="8">
        <v>10</v>
      </c>
      <c r="F3" s="9">
        <v>69</v>
      </c>
      <c r="G3" s="8">
        <v>10</v>
      </c>
      <c r="H3" s="8">
        <v>4.5</v>
      </c>
      <c r="I3" s="8">
        <v>26</v>
      </c>
      <c r="J3" s="8">
        <v>10</v>
      </c>
      <c r="K3" s="6">
        <f t="shared" ref="K3:K66" si="0">CONVERT(T3,"m/s","km/h")</f>
        <v>3.9600000000000004</v>
      </c>
      <c r="L3" s="6">
        <f t="shared" ref="L3:L66" si="1">CONVERT(U3,"m/s","km/h")</f>
        <v>3.9600000000000004</v>
      </c>
      <c r="M3" s="10">
        <v>72</v>
      </c>
      <c r="N3" s="3" t="str">
        <f t="shared" ref="N3:N66" si="2">LOOKUP(M3,$V$4:$V$40,$W$4:$W$40)</f>
        <v>ENE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1.1000000000000001</v>
      </c>
      <c r="U3" s="15">
        <v>1.1000000000000001</v>
      </c>
    </row>
    <row r="4" spans="1:23" x14ac:dyDescent="0.25">
      <c r="A4" s="1">
        <v>45322</v>
      </c>
      <c r="B4" s="2">
        <v>6.9444444444444441E-3</v>
      </c>
      <c r="C4" s="7">
        <v>1030</v>
      </c>
      <c r="D4" s="7">
        <v>1034</v>
      </c>
      <c r="E4" s="8">
        <v>9.9</v>
      </c>
      <c r="F4" s="9">
        <v>68</v>
      </c>
      <c r="G4" s="8">
        <v>9.9</v>
      </c>
      <c r="H4" s="8">
        <v>4.2</v>
      </c>
      <c r="I4" s="8">
        <v>26</v>
      </c>
      <c r="J4" s="8">
        <v>9.9</v>
      </c>
      <c r="K4" s="6">
        <f t="shared" si="0"/>
        <v>3.9600000000000004</v>
      </c>
      <c r="L4" s="6">
        <f t="shared" si="1"/>
        <v>3.9600000000000004</v>
      </c>
      <c r="M4" s="10">
        <v>54</v>
      </c>
      <c r="N4" s="3" t="str">
        <f t="shared" si="2"/>
        <v>NE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1.1000000000000001</v>
      </c>
      <c r="U4" s="15">
        <v>1.1000000000000001</v>
      </c>
      <c r="V4" s="43">
        <v>0</v>
      </c>
      <c r="W4" s="5" t="s">
        <v>0</v>
      </c>
    </row>
    <row r="5" spans="1:23" x14ac:dyDescent="0.25">
      <c r="A5" s="1">
        <v>45322</v>
      </c>
      <c r="B5" s="2">
        <v>1.0416666666666666E-2</v>
      </c>
      <c r="C5" s="7">
        <v>1030</v>
      </c>
      <c r="D5" s="7">
        <v>1034</v>
      </c>
      <c r="E5" s="8">
        <v>10</v>
      </c>
      <c r="F5" s="9">
        <v>69</v>
      </c>
      <c r="G5" s="8">
        <v>8.5</v>
      </c>
      <c r="H5" s="8">
        <v>4.5</v>
      </c>
      <c r="I5" s="8">
        <v>26</v>
      </c>
      <c r="J5" s="8">
        <v>8.5</v>
      </c>
      <c r="K5" s="6">
        <f t="shared" si="0"/>
        <v>10.08</v>
      </c>
      <c r="L5" s="6">
        <f t="shared" si="1"/>
        <v>10.08</v>
      </c>
      <c r="M5" s="10">
        <v>317</v>
      </c>
      <c r="N5" s="3" t="str">
        <f t="shared" si="2"/>
        <v>NW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2.8</v>
      </c>
      <c r="U5" s="15">
        <v>2.8</v>
      </c>
      <c r="V5" s="43">
        <v>10</v>
      </c>
      <c r="W5" s="5" t="s">
        <v>0</v>
      </c>
    </row>
    <row r="6" spans="1:23" x14ac:dyDescent="0.25">
      <c r="A6" s="1">
        <v>45322</v>
      </c>
      <c r="B6" s="2">
        <v>1.3888888888888888E-2</v>
      </c>
      <c r="C6" s="7">
        <v>1030</v>
      </c>
      <c r="D6" s="7">
        <v>1034</v>
      </c>
      <c r="E6" s="8">
        <v>10</v>
      </c>
      <c r="F6" s="9">
        <v>68</v>
      </c>
      <c r="G6" s="8">
        <v>9.4</v>
      </c>
      <c r="H6" s="8">
        <v>4.3</v>
      </c>
      <c r="I6" s="8">
        <v>26</v>
      </c>
      <c r="J6" s="8">
        <v>9.4</v>
      </c>
      <c r="K6" s="6">
        <f t="shared" si="0"/>
        <v>6.48</v>
      </c>
      <c r="L6" s="6">
        <f t="shared" si="1"/>
        <v>7.5600000000000005</v>
      </c>
      <c r="M6" s="10">
        <v>35</v>
      </c>
      <c r="N6" s="3" t="str">
        <f t="shared" si="2"/>
        <v>NNE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1.8</v>
      </c>
      <c r="U6" s="15">
        <v>2.1</v>
      </c>
      <c r="V6" s="43">
        <v>20</v>
      </c>
      <c r="W6" s="5" t="s">
        <v>1</v>
      </c>
    </row>
    <row r="7" spans="1:23" x14ac:dyDescent="0.25">
      <c r="A7" s="1">
        <v>45322</v>
      </c>
      <c r="B7" s="2">
        <v>1.7361111111111112E-2</v>
      </c>
      <c r="C7" s="7">
        <v>1030</v>
      </c>
      <c r="D7" s="7">
        <v>1034</v>
      </c>
      <c r="E7" s="8">
        <v>9.9</v>
      </c>
      <c r="F7" s="9">
        <v>69</v>
      </c>
      <c r="G7" s="8">
        <v>9.9</v>
      </c>
      <c r="H7" s="8">
        <v>4.4000000000000004</v>
      </c>
      <c r="I7" s="8">
        <v>26</v>
      </c>
      <c r="J7" s="8">
        <v>9.9</v>
      </c>
      <c r="K7" s="6">
        <f t="shared" si="0"/>
        <v>2.88</v>
      </c>
      <c r="L7" s="6">
        <f t="shared" si="1"/>
        <v>2.88</v>
      </c>
      <c r="M7" s="10">
        <v>168</v>
      </c>
      <c r="N7" s="3" t="str">
        <f t="shared" si="2"/>
        <v>SSE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0.8</v>
      </c>
      <c r="U7" s="15">
        <v>0.8</v>
      </c>
      <c r="V7" s="43">
        <v>30</v>
      </c>
      <c r="W7" s="5" t="s">
        <v>1</v>
      </c>
    </row>
    <row r="8" spans="1:23" x14ac:dyDescent="0.25">
      <c r="A8" s="1">
        <v>45322</v>
      </c>
      <c r="B8" s="2">
        <v>2.0833333333333332E-2</v>
      </c>
      <c r="C8" s="7">
        <v>1030</v>
      </c>
      <c r="D8" s="7">
        <v>1034</v>
      </c>
      <c r="E8" s="8">
        <v>9.8000000000000007</v>
      </c>
      <c r="F8" s="9">
        <v>68</v>
      </c>
      <c r="G8" s="8">
        <v>8.9</v>
      </c>
      <c r="H8" s="8">
        <v>4.0999999999999996</v>
      </c>
      <c r="I8" s="8">
        <v>26</v>
      </c>
      <c r="J8" s="8">
        <v>8.9</v>
      </c>
      <c r="K8" s="6">
        <f t="shared" si="0"/>
        <v>7.9200000000000008</v>
      </c>
      <c r="L8" s="6">
        <f t="shared" si="1"/>
        <v>7.9200000000000008</v>
      </c>
      <c r="M8" s="10">
        <v>336</v>
      </c>
      <c r="N8" s="3" t="str">
        <f t="shared" si="2"/>
        <v>NNW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2.2000000000000002</v>
      </c>
      <c r="U8" s="15">
        <v>2.2000000000000002</v>
      </c>
      <c r="V8" s="43">
        <v>40</v>
      </c>
      <c r="W8" s="5" t="s">
        <v>2</v>
      </c>
    </row>
    <row r="9" spans="1:23" x14ac:dyDescent="0.25">
      <c r="A9" s="1">
        <v>45322</v>
      </c>
      <c r="B9" s="2">
        <v>2.4305555555555556E-2</v>
      </c>
      <c r="C9" s="7">
        <v>1030</v>
      </c>
      <c r="D9" s="7">
        <v>1034</v>
      </c>
      <c r="E9" s="8">
        <v>9.9</v>
      </c>
      <c r="F9" s="9">
        <v>68</v>
      </c>
      <c r="G9" s="8">
        <v>9</v>
      </c>
      <c r="H9" s="8">
        <v>4.2</v>
      </c>
      <c r="I9" s="8">
        <v>26</v>
      </c>
      <c r="J9" s="8">
        <v>9</v>
      </c>
      <c r="K9" s="6">
        <f t="shared" si="0"/>
        <v>7.2</v>
      </c>
      <c r="L9" s="6">
        <f t="shared" si="1"/>
        <v>7.9200000000000008</v>
      </c>
      <c r="M9" s="10">
        <v>350</v>
      </c>
      <c r="N9" s="3" t="str">
        <f t="shared" si="2"/>
        <v>N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2</v>
      </c>
      <c r="U9" s="15">
        <v>2.2000000000000002</v>
      </c>
      <c r="V9" s="43">
        <v>50</v>
      </c>
      <c r="W9" s="5" t="s">
        <v>2</v>
      </c>
    </row>
    <row r="10" spans="1:23" x14ac:dyDescent="0.25">
      <c r="A10" s="1">
        <v>45322</v>
      </c>
      <c r="B10" s="2">
        <v>2.7777777777777776E-2</v>
      </c>
      <c r="C10" s="7">
        <v>1030</v>
      </c>
      <c r="D10" s="7">
        <v>1034</v>
      </c>
      <c r="E10" s="8">
        <v>10</v>
      </c>
      <c r="F10" s="9">
        <v>67</v>
      </c>
      <c r="G10" s="8">
        <v>8.3000000000000007</v>
      </c>
      <c r="H10" s="8">
        <v>4.0999999999999996</v>
      </c>
      <c r="I10" s="8">
        <v>26</v>
      </c>
      <c r="J10" s="8">
        <v>8.3000000000000007</v>
      </c>
      <c r="K10" s="6">
        <f t="shared" si="0"/>
        <v>11.52</v>
      </c>
      <c r="L10" s="6">
        <f t="shared" si="1"/>
        <v>12.6</v>
      </c>
      <c r="M10" s="10">
        <v>354</v>
      </c>
      <c r="N10" s="3" t="str">
        <f t="shared" si="2"/>
        <v>N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3.2</v>
      </c>
      <c r="U10" s="15">
        <v>3.5</v>
      </c>
      <c r="V10" s="43">
        <v>60</v>
      </c>
      <c r="W10" s="5" t="s">
        <v>3</v>
      </c>
    </row>
    <row r="11" spans="1:23" x14ac:dyDescent="0.25">
      <c r="A11" s="1">
        <v>45322</v>
      </c>
      <c r="B11" s="2">
        <v>3.125E-2</v>
      </c>
      <c r="C11" s="7">
        <v>1030</v>
      </c>
      <c r="D11" s="7">
        <v>1034</v>
      </c>
      <c r="E11" s="8">
        <v>10.1</v>
      </c>
      <c r="F11" s="9">
        <v>68</v>
      </c>
      <c r="G11" s="8">
        <v>9.1999999999999993</v>
      </c>
      <c r="H11" s="8">
        <v>4.4000000000000004</v>
      </c>
      <c r="I11" s="8">
        <v>26</v>
      </c>
      <c r="J11" s="8">
        <v>9.1999999999999993</v>
      </c>
      <c r="K11" s="6">
        <f t="shared" si="0"/>
        <v>7.9200000000000008</v>
      </c>
      <c r="L11" s="6">
        <f t="shared" si="1"/>
        <v>9</v>
      </c>
      <c r="M11" s="10">
        <v>18</v>
      </c>
      <c r="N11" s="3" t="str">
        <f t="shared" si="2"/>
        <v>N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2.2000000000000002</v>
      </c>
      <c r="U11" s="15">
        <v>2.5</v>
      </c>
      <c r="V11" s="43">
        <v>70</v>
      </c>
      <c r="W11" s="5" t="s">
        <v>3</v>
      </c>
    </row>
    <row r="12" spans="1:23" x14ac:dyDescent="0.25">
      <c r="A12" s="1">
        <v>45322</v>
      </c>
      <c r="B12" s="2">
        <v>3.4722222222222224E-2</v>
      </c>
      <c r="C12" s="7">
        <v>1030</v>
      </c>
      <c r="D12" s="7">
        <v>1034</v>
      </c>
      <c r="E12" s="8">
        <v>9.5</v>
      </c>
      <c r="F12" s="9">
        <v>69</v>
      </c>
      <c r="G12" s="8">
        <v>9.5</v>
      </c>
      <c r="H12" s="8">
        <v>4</v>
      </c>
      <c r="I12" s="8">
        <v>26</v>
      </c>
      <c r="J12" s="8">
        <v>9.5</v>
      </c>
      <c r="K12" s="6">
        <f t="shared" si="0"/>
        <v>3.6</v>
      </c>
      <c r="L12" s="6">
        <f t="shared" si="1"/>
        <v>3.6</v>
      </c>
      <c r="M12" s="10">
        <v>240</v>
      </c>
      <c r="N12" s="3" t="str">
        <f t="shared" si="2"/>
        <v>WSW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</v>
      </c>
      <c r="U12" s="15">
        <v>1</v>
      </c>
      <c r="V12" s="43">
        <v>80</v>
      </c>
      <c r="W12" s="5" t="s">
        <v>4</v>
      </c>
    </row>
    <row r="13" spans="1:23" x14ac:dyDescent="0.25">
      <c r="A13" s="1">
        <v>45322</v>
      </c>
      <c r="B13" s="2">
        <v>3.8194444444444441E-2</v>
      </c>
      <c r="C13" s="7">
        <v>1030</v>
      </c>
      <c r="D13" s="7">
        <v>1034</v>
      </c>
      <c r="E13" s="8">
        <v>8.9</v>
      </c>
      <c r="F13" s="9">
        <v>71</v>
      </c>
      <c r="G13" s="8">
        <v>8.9</v>
      </c>
      <c r="H13" s="8">
        <v>3.9</v>
      </c>
      <c r="I13" s="8">
        <v>26</v>
      </c>
      <c r="J13" s="8">
        <v>8.9</v>
      </c>
      <c r="K13" s="6">
        <f t="shared" si="0"/>
        <v>3.6</v>
      </c>
      <c r="L13" s="6">
        <f t="shared" si="1"/>
        <v>3.6</v>
      </c>
      <c r="M13" s="10">
        <v>259</v>
      </c>
      <c r="N13" s="3" t="str">
        <f t="shared" si="2"/>
        <v>WSW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</v>
      </c>
      <c r="U13" s="15">
        <v>1</v>
      </c>
      <c r="V13" s="43">
        <v>90</v>
      </c>
      <c r="W13" s="5" t="s">
        <v>4</v>
      </c>
    </row>
    <row r="14" spans="1:23" x14ac:dyDescent="0.25">
      <c r="A14" s="1">
        <v>45322</v>
      </c>
      <c r="B14" s="2">
        <v>4.1666666666666664E-2</v>
      </c>
      <c r="C14" s="7">
        <v>1030</v>
      </c>
      <c r="D14" s="7">
        <v>1034</v>
      </c>
      <c r="E14" s="8">
        <v>8.8000000000000007</v>
      </c>
      <c r="F14" s="9">
        <v>72</v>
      </c>
      <c r="G14" s="8">
        <v>8.8000000000000007</v>
      </c>
      <c r="H14" s="8">
        <v>4</v>
      </c>
      <c r="I14" s="8">
        <v>26</v>
      </c>
      <c r="J14" s="8">
        <v>8.8000000000000007</v>
      </c>
      <c r="K14" s="6">
        <f t="shared" si="0"/>
        <v>2.52</v>
      </c>
      <c r="L14" s="6">
        <f t="shared" si="1"/>
        <v>2.52</v>
      </c>
      <c r="M14" s="10">
        <v>48</v>
      </c>
      <c r="N14" s="3" t="str">
        <f t="shared" si="2"/>
        <v>NE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0.7</v>
      </c>
      <c r="U14" s="15">
        <v>0.7</v>
      </c>
      <c r="V14" s="43">
        <v>100</v>
      </c>
      <c r="W14" s="5" t="s">
        <v>4</v>
      </c>
    </row>
    <row r="15" spans="1:23" x14ac:dyDescent="0.25">
      <c r="A15" s="1">
        <v>45322</v>
      </c>
      <c r="B15" s="2">
        <v>4.5138888888888888E-2</v>
      </c>
      <c r="C15" s="7">
        <v>1030</v>
      </c>
      <c r="D15" s="7">
        <v>1034</v>
      </c>
      <c r="E15" s="8">
        <v>8.9</v>
      </c>
      <c r="F15" s="9">
        <v>71</v>
      </c>
      <c r="G15" s="8">
        <v>8.9</v>
      </c>
      <c r="H15" s="8">
        <v>3.9</v>
      </c>
      <c r="I15" s="8">
        <v>26</v>
      </c>
      <c r="J15" s="8">
        <v>8.9</v>
      </c>
      <c r="K15" s="6">
        <f t="shared" si="0"/>
        <v>4.68</v>
      </c>
      <c r="L15" s="6">
        <f t="shared" si="1"/>
        <v>4.68</v>
      </c>
      <c r="M15" s="10">
        <v>338</v>
      </c>
      <c r="N15" s="3" t="str">
        <f t="shared" si="2"/>
        <v>NNW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1.3</v>
      </c>
      <c r="U15" s="15">
        <v>1.3</v>
      </c>
      <c r="V15" s="43">
        <v>110</v>
      </c>
      <c r="W15" s="5" t="s">
        <v>5</v>
      </c>
    </row>
    <row r="16" spans="1:23" x14ac:dyDescent="0.25">
      <c r="A16" s="1">
        <v>45322</v>
      </c>
      <c r="B16" s="2">
        <v>4.8611111111111112E-2</v>
      </c>
      <c r="C16" s="7">
        <v>1030</v>
      </c>
      <c r="D16" s="7">
        <v>1034</v>
      </c>
      <c r="E16" s="8">
        <v>9.3000000000000007</v>
      </c>
      <c r="F16" s="9">
        <v>69</v>
      </c>
      <c r="G16" s="8">
        <v>8.1</v>
      </c>
      <c r="H16" s="8">
        <v>3.8</v>
      </c>
      <c r="I16" s="8">
        <v>26</v>
      </c>
      <c r="J16" s="8">
        <v>8.1</v>
      </c>
      <c r="K16" s="6">
        <f t="shared" si="0"/>
        <v>8.2799999999999994</v>
      </c>
      <c r="L16" s="6">
        <f t="shared" si="1"/>
        <v>9</v>
      </c>
      <c r="M16" s="10">
        <v>0</v>
      </c>
      <c r="N16" s="3" t="str">
        <f t="shared" si="2"/>
        <v>N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2.2999999999999998</v>
      </c>
      <c r="U16" s="15">
        <v>2.5</v>
      </c>
      <c r="V16" s="43">
        <v>120</v>
      </c>
      <c r="W16" s="5" t="s">
        <v>5</v>
      </c>
    </row>
    <row r="17" spans="1:23" x14ac:dyDescent="0.25">
      <c r="A17" s="1">
        <v>45322</v>
      </c>
      <c r="B17" s="2">
        <v>5.2083333333333336E-2</v>
      </c>
      <c r="C17" s="7">
        <v>1030</v>
      </c>
      <c r="D17" s="7">
        <v>1034</v>
      </c>
      <c r="E17" s="8">
        <v>9.8000000000000007</v>
      </c>
      <c r="F17" s="9">
        <v>68</v>
      </c>
      <c r="G17" s="8">
        <v>7.9</v>
      </c>
      <c r="H17" s="8">
        <v>4.0999999999999996</v>
      </c>
      <c r="I17" s="8">
        <v>26</v>
      </c>
      <c r="J17" s="8">
        <v>7.9</v>
      </c>
      <c r="K17" s="6">
        <f t="shared" si="0"/>
        <v>12.96</v>
      </c>
      <c r="L17" s="6">
        <f t="shared" si="1"/>
        <v>13.32</v>
      </c>
      <c r="M17" s="10">
        <v>2</v>
      </c>
      <c r="N17" s="3" t="str">
        <f t="shared" si="2"/>
        <v>N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3.6</v>
      </c>
      <c r="U17" s="15">
        <v>3.7</v>
      </c>
      <c r="V17" s="43">
        <v>130</v>
      </c>
      <c r="W17" s="5" t="s">
        <v>6</v>
      </c>
    </row>
    <row r="18" spans="1:23" x14ac:dyDescent="0.25">
      <c r="A18" s="1">
        <v>45322</v>
      </c>
      <c r="B18" s="2">
        <v>5.5555555555555552E-2</v>
      </c>
      <c r="C18" s="7">
        <v>1030</v>
      </c>
      <c r="D18" s="7">
        <v>1034</v>
      </c>
      <c r="E18" s="8">
        <v>10.1</v>
      </c>
      <c r="F18" s="9">
        <v>67</v>
      </c>
      <c r="G18" s="8">
        <v>9.1999999999999993</v>
      </c>
      <c r="H18" s="8">
        <v>4.2</v>
      </c>
      <c r="I18" s="8">
        <v>26</v>
      </c>
      <c r="J18" s="8">
        <v>9.1999999999999993</v>
      </c>
      <c r="K18" s="6">
        <f t="shared" si="0"/>
        <v>7.2</v>
      </c>
      <c r="L18" s="6">
        <f t="shared" si="1"/>
        <v>7.9200000000000008</v>
      </c>
      <c r="M18" s="10">
        <v>322</v>
      </c>
      <c r="N18" s="3" t="str">
        <f t="shared" si="2"/>
        <v>NW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2</v>
      </c>
      <c r="U18" s="15">
        <v>2.2000000000000002</v>
      </c>
      <c r="V18" s="43">
        <v>140</v>
      </c>
      <c r="W18" s="5" t="s">
        <v>6</v>
      </c>
    </row>
    <row r="19" spans="1:23" x14ac:dyDescent="0.25">
      <c r="A19" s="1">
        <v>45322</v>
      </c>
      <c r="B19" s="2">
        <v>5.9027777777777783E-2</v>
      </c>
      <c r="C19" s="7">
        <v>1030</v>
      </c>
      <c r="D19" s="7">
        <v>1034</v>
      </c>
      <c r="E19" s="8">
        <v>10.3</v>
      </c>
      <c r="F19" s="9">
        <v>67</v>
      </c>
      <c r="G19" s="8">
        <v>9</v>
      </c>
      <c r="H19" s="8">
        <v>4.4000000000000004</v>
      </c>
      <c r="I19" s="8">
        <v>26</v>
      </c>
      <c r="J19" s="8">
        <v>9</v>
      </c>
      <c r="K19" s="6">
        <f t="shared" si="0"/>
        <v>9</v>
      </c>
      <c r="L19" s="6">
        <f t="shared" si="1"/>
        <v>9.36</v>
      </c>
      <c r="M19" s="10">
        <v>354</v>
      </c>
      <c r="N19" s="3" t="str">
        <f t="shared" si="2"/>
        <v>N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2.5</v>
      </c>
      <c r="U19" s="15">
        <v>2.6</v>
      </c>
      <c r="V19" s="43">
        <v>150</v>
      </c>
      <c r="W19" s="5" t="s">
        <v>7</v>
      </c>
    </row>
    <row r="20" spans="1:23" x14ac:dyDescent="0.25">
      <c r="A20" s="1">
        <v>45322</v>
      </c>
      <c r="B20" s="2">
        <v>6.25E-2</v>
      </c>
      <c r="C20" s="7">
        <v>1030</v>
      </c>
      <c r="D20" s="7">
        <v>1034</v>
      </c>
      <c r="E20" s="8">
        <v>10.199999999999999</v>
      </c>
      <c r="F20" s="9">
        <v>68</v>
      </c>
      <c r="G20" s="8">
        <v>9.9</v>
      </c>
      <c r="H20" s="8">
        <v>4.5</v>
      </c>
      <c r="I20" s="8">
        <v>26</v>
      </c>
      <c r="J20" s="8">
        <v>9.9</v>
      </c>
      <c r="K20" s="6">
        <f t="shared" si="0"/>
        <v>5.4</v>
      </c>
      <c r="L20" s="6">
        <f t="shared" si="1"/>
        <v>5.4</v>
      </c>
      <c r="M20" s="10">
        <v>30</v>
      </c>
      <c r="N20" s="3" t="str">
        <f t="shared" si="2"/>
        <v>NNE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1.5</v>
      </c>
      <c r="U20" s="15">
        <v>1.5</v>
      </c>
      <c r="V20" s="43">
        <v>160</v>
      </c>
      <c r="W20" s="5" t="s">
        <v>7</v>
      </c>
    </row>
    <row r="21" spans="1:23" x14ac:dyDescent="0.25">
      <c r="A21" s="1">
        <v>45322</v>
      </c>
      <c r="B21" s="2">
        <v>6.5972222222222224E-2</v>
      </c>
      <c r="C21" s="7">
        <v>1030</v>
      </c>
      <c r="D21" s="7">
        <v>1034</v>
      </c>
      <c r="E21" s="8">
        <v>10.1</v>
      </c>
      <c r="F21" s="9">
        <v>68</v>
      </c>
      <c r="G21" s="8">
        <v>9.5</v>
      </c>
      <c r="H21" s="8">
        <v>4.4000000000000004</v>
      </c>
      <c r="I21" s="8">
        <v>26</v>
      </c>
      <c r="J21" s="8">
        <v>9.5</v>
      </c>
      <c r="K21" s="6">
        <f t="shared" si="0"/>
        <v>6.48</v>
      </c>
      <c r="L21" s="6">
        <f t="shared" si="1"/>
        <v>7.5600000000000005</v>
      </c>
      <c r="M21" s="10">
        <v>23</v>
      </c>
      <c r="N21" s="3" t="str">
        <f t="shared" si="2"/>
        <v>NNE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1.8</v>
      </c>
      <c r="U21" s="15">
        <v>2.1</v>
      </c>
      <c r="V21" s="43">
        <v>170</v>
      </c>
      <c r="W21" s="5" t="s">
        <v>8</v>
      </c>
    </row>
    <row r="22" spans="1:23" x14ac:dyDescent="0.25">
      <c r="A22" s="1">
        <v>45322</v>
      </c>
      <c r="B22" s="2">
        <v>6.9444444444444434E-2</v>
      </c>
      <c r="C22" s="7">
        <v>1030</v>
      </c>
      <c r="D22" s="7">
        <v>1034</v>
      </c>
      <c r="E22" s="8">
        <v>10.199999999999999</v>
      </c>
      <c r="F22" s="9">
        <v>68</v>
      </c>
      <c r="G22" s="8">
        <v>9.4</v>
      </c>
      <c r="H22" s="8">
        <v>4.5</v>
      </c>
      <c r="I22" s="8">
        <v>26</v>
      </c>
      <c r="J22" s="8">
        <v>9.4</v>
      </c>
      <c r="K22" s="6">
        <f t="shared" si="0"/>
        <v>7.9200000000000008</v>
      </c>
      <c r="L22" s="6">
        <f t="shared" si="1"/>
        <v>7.9200000000000008</v>
      </c>
      <c r="M22" s="10">
        <v>340</v>
      </c>
      <c r="N22" s="3" t="str">
        <f t="shared" si="2"/>
        <v>NNW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2.2000000000000002</v>
      </c>
      <c r="U22" s="15">
        <v>2.2000000000000002</v>
      </c>
      <c r="V22" s="43">
        <v>180</v>
      </c>
      <c r="W22" s="5" t="s">
        <v>8</v>
      </c>
    </row>
    <row r="23" spans="1:23" x14ac:dyDescent="0.25">
      <c r="A23" s="1">
        <v>45322</v>
      </c>
      <c r="B23" s="2">
        <v>7.2916666666666671E-2</v>
      </c>
      <c r="C23" s="7">
        <v>1030</v>
      </c>
      <c r="D23" s="7">
        <v>1034</v>
      </c>
      <c r="E23" s="8">
        <v>10.1</v>
      </c>
      <c r="F23" s="9">
        <v>68</v>
      </c>
      <c r="G23" s="8">
        <v>9.5</v>
      </c>
      <c r="H23" s="8">
        <v>4.4000000000000004</v>
      </c>
      <c r="I23" s="8">
        <v>26</v>
      </c>
      <c r="J23" s="8">
        <v>9.5</v>
      </c>
      <c r="K23" s="6">
        <f t="shared" si="0"/>
        <v>6.48</v>
      </c>
      <c r="L23" s="6">
        <f t="shared" si="1"/>
        <v>6.48</v>
      </c>
      <c r="M23" s="10">
        <v>54</v>
      </c>
      <c r="N23" s="3" t="str">
        <f t="shared" si="2"/>
        <v>NE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1.8</v>
      </c>
      <c r="U23" s="15">
        <v>1.8</v>
      </c>
      <c r="V23" s="43">
        <v>190</v>
      </c>
      <c r="W23" s="5" t="s">
        <v>8</v>
      </c>
    </row>
    <row r="24" spans="1:23" x14ac:dyDescent="0.25">
      <c r="A24" s="1">
        <v>45322</v>
      </c>
      <c r="B24" s="2">
        <v>7.6388888888888895E-2</v>
      </c>
      <c r="C24" s="7">
        <v>1030</v>
      </c>
      <c r="D24" s="7">
        <v>1034</v>
      </c>
      <c r="E24" s="8">
        <v>10</v>
      </c>
      <c r="F24" s="9">
        <v>69</v>
      </c>
      <c r="G24" s="8">
        <v>8.3000000000000007</v>
      </c>
      <c r="H24" s="8">
        <v>4.5</v>
      </c>
      <c r="I24" s="8">
        <v>26</v>
      </c>
      <c r="J24" s="8">
        <v>8.3000000000000007</v>
      </c>
      <c r="K24" s="6">
        <f t="shared" si="0"/>
        <v>11.88</v>
      </c>
      <c r="L24" s="6">
        <f t="shared" si="1"/>
        <v>11.88</v>
      </c>
      <c r="M24" s="10">
        <v>348</v>
      </c>
      <c r="N24" s="3" t="str">
        <f t="shared" si="2"/>
        <v>NNW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3.3</v>
      </c>
      <c r="U24" s="15">
        <v>3.3</v>
      </c>
      <c r="V24" s="43">
        <v>200</v>
      </c>
      <c r="W24" s="5" t="s">
        <v>9</v>
      </c>
    </row>
    <row r="25" spans="1:23" x14ac:dyDescent="0.25">
      <c r="A25" s="1">
        <v>45322</v>
      </c>
      <c r="B25" s="2">
        <v>7.9861111111111105E-2</v>
      </c>
      <c r="C25" s="7">
        <v>1030</v>
      </c>
      <c r="D25" s="7">
        <v>1034</v>
      </c>
      <c r="E25" s="8">
        <v>10.1</v>
      </c>
      <c r="F25" s="9">
        <v>68</v>
      </c>
      <c r="G25" s="8">
        <v>8.1</v>
      </c>
      <c r="H25" s="8">
        <v>4.4000000000000004</v>
      </c>
      <c r="I25" s="8">
        <v>26</v>
      </c>
      <c r="J25" s="8">
        <v>8.1</v>
      </c>
      <c r="K25" s="6">
        <f t="shared" si="0"/>
        <v>13.68</v>
      </c>
      <c r="L25" s="6">
        <f t="shared" si="1"/>
        <v>16.2</v>
      </c>
      <c r="M25" s="10">
        <v>336</v>
      </c>
      <c r="N25" s="3" t="str">
        <f t="shared" si="2"/>
        <v>NNW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3.8</v>
      </c>
      <c r="U25" s="15">
        <v>4.5</v>
      </c>
      <c r="V25" s="43">
        <v>210</v>
      </c>
      <c r="W25" s="5" t="s">
        <v>9</v>
      </c>
    </row>
    <row r="26" spans="1:23" x14ac:dyDescent="0.25">
      <c r="A26" s="1">
        <v>45322</v>
      </c>
      <c r="B26" s="2">
        <v>8.3333333333333329E-2</v>
      </c>
      <c r="C26" s="7">
        <v>1030</v>
      </c>
      <c r="D26" s="7">
        <v>1034</v>
      </c>
      <c r="E26" s="8">
        <v>10.1</v>
      </c>
      <c r="F26" s="9">
        <v>68</v>
      </c>
      <c r="G26" s="8">
        <v>8.8000000000000007</v>
      </c>
      <c r="H26" s="8">
        <v>4.4000000000000004</v>
      </c>
      <c r="I26" s="8">
        <v>26</v>
      </c>
      <c r="J26" s="8">
        <v>8.8000000000000007</v>
      </c>
      <c r="K26" s="6">
        <f t="shared" si="0"/>
        <v>9</v>
      </c>
      <c r="L26" s="6">
        <f t="shared" si="1"/>
        <v>9.36</v>
      </c>
      <c r="M26" s="10">
        <v>7</v>
      </c>
      <c r="N26" s="3" t="str">
        <f t="shared" si="2"/>
        <v>N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2.5</v>
      </c>
      <c r="U26" s="15">
        <v>2.6</v>
      </c>
      <c r="V26" s="43">
        <v>220</v>
      </c>
      <c r="W26" s="5" t="s">
        <v>10</v>
      </c>
    </row>
    <row r="27" spans="1:23" x14ac:dyDescent="0.25">
      <c r="A27" s="1">
        <v>45322</v>
      </c>
      <c r="B27" s="2">
        <v>8.6805555555555566E-2</v>
      </c>
      <c r="C27" s="7">
        <v>1030</v>
      </c>
      <c r="D27" s="7">
        <v>1034</v>
      </c>
      <c r="E27" s="8">
        <v>10.1</v>
      </c>
      <c r="F27" s="9">
        <v>68</v>
      </c>
      <c r="G27" s="8">
        <v>8.8000000000000007</v>
      </c>
      <c r="H27" s="8">
        <v>4.4000000000000004</v>
      </c>
      <c r="I27" s="8">
        <v>26</v>
      </c>
      <c r="J27" s="8">
        <v>8.8000000000000007</v>
      </c>
      <c r="K27" s="6">
        <f t="shared" si="0"/>
        <v>9.36</v>
      </c>
      <c r="L27" s="6">
        <f t="shared" si="1"/>
        <v>9.36</v>
      </c>
      <c r="M27" s="10">
        <v>342</v>
      </c>
      <c r="N27" s="3" t="str">
        <f t="shared" si="2"/>
        <v>NNW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2.6</v>
      </c>
      <c r="U27" s="15">
        <v>2.6</v>
      </c>
      <c r="V27" s="43">
        <v>230</v>
      </c>
      <c r="W27" s="5" t="s">
        <v>10</v>
      </c>
    </row>
    <row r="28" spans="1:23" x14ac:dyDescent="0.25">
      <c r="A28" s="1">
        <v>45322</v>
      </c>
      <c r="B28" s="2">
        <v>9.0277777777777776E-2</v>
      </c>
      <c r="C28" s="7">
        <v>1030</v>
      </c>
      <c r="D28" s="7">
        <v>1034</v>
      </c>
      <c r="E28" s="8">
        <v>10.199999999999999</v>
      </c>
      <c r="F28" s="9">
        <v>67</v>
      </c>
      <c r="G28" s="8">
        <v>9.6</v>
      </c>
      <c r="H28" s="8">
        <v>4.3</v>
      </c>
      <c r="I28" s="8">
        <v>26</v>
      </c>
      <c r="J28" s="8">
        <v>9.6</v>
      </c>
      <c r="K28" s="6">
        <f t="shared" si="0"/>
        <v>6.12</v>
      </c>
      <c r="L28" s="6">
        <f t="shared" si="1"/>
        <v>7.2</v>
      </c>
      <c r="M28" s="10">
        <v>0</v>
      </c>
      <c r="N28" s="3" t="str">
        <f t="shared" si="2"/>
        <v>N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1.7</v>
      </c>
      <c r="U28" s="15">
        <v>2</v>
      </c>
      <c r="V28" s="43">
        <v>240</v>
      </c>
      <c r="W28" s="5" t="s">
        <v>11</v>
      </c>
    </row>
    <row r="29" spans="1:23" x14ac:dyDescent="0.25">
      <c r="A29" s="1">
        <v>45322</v>
      </c>
      <c r="B29" s="2">
        <v>9.375E-2</v>
      </c>
      <c r="C29" s="7">
        <v>1030</v>
      </c>
      <c r="D29" s="7">
        <v>1034</v>
      </c>
      <c r="E29" s="8">
        <v>10.199999999999999</v>
      </c>
      <c r="F29" s="9">
        <v>68</v>
      </c>
      <c r="G29" s="8">
        <v>8.9</v>
      </c>
      <c r="H29" s="8">
        <v>4.5</v>
      </c>
      <c r="I29" s="8">
        <v>26</v>
      </c>
      <c r="J29" s="8">
        <v>8.9</v>
      </c>
      <c r="K29" s="6">
        <f t="shared" si="0"/>
        <v>9.36</v>
      </c>
      <c r="L29" s="6">
        <f t="shared" si="1"/>
        <v>9.7200000000000006</v>
      </c>
      <c r="M29" s="10">
        <v>40</v>
      </c>
      <c r="N29" s="3" t="str">
        <f t="shared" si="2"/>
        <v>NE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2.6</v>
      </c>
      <c r="U29" s="15">
        <v>2.7</v>
      </c>
      <c r="V29" s="43">
        <v>250</v>
      </c>
      <c r="W29" s="5" t="s">
        <v>11</v>
      </c>
    </row>
    <row r="30" spans="1:23" x14ac:dyDescent="0.25">
      <c r="A30" s="1">
        <v>45322</v>
      </c>
      <c r="B30" s="2">
        <v>9.7222222222222224E-2</v>
      </c>
      <c r="C30" s="7">
        <v>1030</v>
      </c>
      <c r="D30" s="7">
        <v>1034</v>
      </c>
      <c r="E30" s="8">
        <v>10</v>
      </c>
      <c r="F30" s="9">
        <v>68</v>
      </c>
      <c r="G30" s="8">
        <v>8.6999999999999993</v>
      </c>
      <c r="H30" s="8">
        <v>4.3</v>
      </c>
      <c r="I30" s="8">
        <v>26</v>
      </c>
      <c r="J30" s="8">
        <v>8.6999999999999993</v>
      </c>
      <c r="K30" s="6">
        <f t="shared" si="0"/>
        <v>9.36</v>
      </c>
      <c r="L30" s="6">
        <f t="shared" si="1"/>
        <v>10.8</v>
      </c>
      <c r="M30" s="10">
        <v>354</v>
      </c>
      <c r="N30" s="3" t="str">
        <f t="shared" si="2"/>
        <v>N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2.6</v>
      </c>
      <c r="U30" s="15">
        <v>3</v>
      </c>
      <c r="V30" s="43">
        <v>260</v>
      </c>
      <c r="W30" s="5" t="s">
        <v>12</v>
      </c>
    </row>
    <row r="31" spans="1:23" x14ac:dyDescent="0.25">
      <c r="A31" s="1">
        <v>45322</v>
      </c>
      <c r="B31" s="2">
        <v>0.10069444444444443</v>
      </c>
      <c r="C31" s="7">
        <v>1030</v>
      </c>
      <c r="D31" s="7">
        <v>1034</v>
      </c>
      <c r="E31" s="8">
        <v>10</v>
      </c>
      <c r="F31" s="9">
        <v>69</v>
      </c>
      <c r="G31" s="8">
        <v>8.3000000000000007</v>
      </c>
      <c r="H31" s="8">
        <v>4.5</v>
      </c>
      <c r="I31" s="8">
        <v>26</v>
      </c>
      <c r="J31" s="8">
        <v>8.3000000000000007</v>
      </c>
      <c r="K31" s="6">
        <f t="shared" si="0"/>
        <v>11.52</v>
      </c>
      <c r="L31" s="6">
        <f t="shared" si="1"/>
        <v>11.88</v>
      </c>
      <c r="M31" s="10">
        <v>345</v>
      </c>
      <c r="N31" s="3" t="str">
        <f t="shared" si="2"/>
        <v>NNW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3.2</v>
      </c>
      <c r="U31" s="15">
        <v>3.3</v>
      </c>
      <c r="V31" s="43">
        <v>270</v>
      </c>
      <c r="W31" s="5" t="s">
        <v>12</v>
      </c>
    </row>
    <row r="32" spans="1:23" x14ac:dyDescent="0.25">
      <c r="A32" s="1">
        <v>45322</v>
      </c>
      <c r="B32" s="2">
        <v>0.10416666666666667</v>
      </c>
      <c r="C32" s="7">
        <v>1030</v>
      </c>
      <c r="D32" s="7">
        <v>1034</v>
      </c>
      <c r="E32" s="8">
        <v>10.1</v>
      </c>
      <c r="F32" s="9">
        <v>69</v>
      </c>
      <c r="G32" s="8">
        <v>8.6</v>
      </c>
      <c r="H32" s="8">
        <v>4.5999999999999996</v>
      </c>
      <c r="I32" s="8">
        <v>26</v>
      </c>
      <c r="J32" s="8">
        <v>8.6</v>
      </c>
      <c r="K32" s="6">
        <f t="shared" si="0"/>
        <v>10.08</v>
      </c>
      <c r="L32" s="6">
        <f t="shared" si="1"/>
        <v>10.08</v>
      </c>
      <c r="M32" s="10">
        <v>324</v>
      </c>
      <c r="N32" s="3" t="str">
        <f t="shared" si="2"/>
        <v>NW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2.8</v>
      </c>
      <c r="U32" s="15">
        <v>2.8</v>
      </c>
      <c r="V32" s="43">
        <v>280</v>
      </c>
      <c r="W32" s="5" t="s">
        <v>12</v>
      </c>
    </row>
    <row r="33" spans="1:23" x14ac:dyDescent="0.25">
      <c r="A33" s="1">
        <v>45322</v>
      </c>
      <c r="B33" s="2">
        <v>0.1076388888888889</v>
      </c>
      <c r="C33" s="7">
        <v>1030</v>
      </c>
      <c r="D33" s="7">
        <v>1034</v>
      </c>
      <c r="E33" s="8">
        <v>9.9</v>
      </c>
      <c r="F33" s="9">
        <v>69</v>
      </c>
      <c r="G33" s="8">
        <v>9.3000000000000007</v>
      </c>
      <c r="H33" s="8">
        <v>4.4000000000000004</v>
      </c>
      <c r="I33" s="8">
        <v>26</v>
      </c>
      <c r="J33" s="8">
        <v>9.3000000000000007</v>
      </c>
      <c r="K33" s="6">
        <f t="shared" si="0"/>
        <v>6.12</v>
      </c>
      <c r="L33" s="6">
        <f t="shared" si="1"/>
        <v>6.48</v>
      </c>
      <c r="M33" s="10">
        <v>36</v>
      </c>
      <c r="N33" s="3" t="str">
        <f t="shared" si="2"/>
        <v>NNE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1.7</v>
      </c>
      <c r="U33" s="15">
        <v>1.8</v>
      </c>
      <c r="V33" s="43">
        <v>290</v>
      </c>
      <c r="W33" s="5" t="s">
        <v>13</v>
      </c>
    </row>
    <row r="34" spans="1:23" x14ac:dyDescent="0.25">
      <c r="A34" s="1">
        <v>45322</v>
      </c>
      <c r="B34" s="2">
        <v>0.1111111111111111</v>
      </c>
      <c r="C34" s="7">
        <v>1030</v>
      </c>
      <c r="D34" s="7">
        <v>1034</v>
      </c>
      <c r="E34" s="8">
        <v>9.9</v>
      </c>
      <c r="F34" s="9">
        <v>70</v>
      </c>
      <c r="G34" s="8">
        <v>9.3000000000000007</v>
      </c>
      <c r="H34" s="8">
        <v>4.5999999999999996</v>
      </c>
      <c r="I34" s="8">
        <v>26</v>
      </c>
      <c r="J34" s="8">
        <v>9.3000000000000007</v>
      </c>
      <c r="K34" s="6">
        <f t="shared" si="0"/>
        <v>6.48</v>
      </c>
      <c r="L34" s="6">
        <f t="shared" si="1"/>
        <v>7.2</v>
      </c>
      <c r="M34" s="10">
        <v>60</v>
      </c>
      <c r="N34" s="3" t="str">
        <f t="shared" si="2"/>
        <v>ENE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1.8</v>
      </c>
      <c r="U34" s="15">
        <v>2</v>
      </c>
      <c r="V34" s="43">
        <v>300</v>
      </c>
      <c r="W34" s="5" t="s">
        <v>13</v>
      </c>
    </row>
    <row r="35" spans="1:23" x14ac:dyDescent="0.25">
      <c r="A35" s="1">
        <v>45322</v>
      </c>
      <c r="B35" s="2">
        <v>0.11458333333333333</v>
      </c>
      <c r="C35" s="7">
        <v>1030</v>
      </c>
      <c r="D35" s="7">
        <v>1034</v>
      </c>
      <c r="E35" s="8">
        <v>9.8000000000000007</v>
      </c>
      <c r="F35" s="9">
        <v>71</v>
      </c>
      <c r="G35" s="8">
        <v>8.6999999999999993</v>
      </c>
      <c r="H35" s="8">
        <v>4.7</v>
      </c>
      <c r="I35" s="8">
        <v>26</v>
      </c>
      <c r="J35" s="8">
        <v>8.6999999999999993</v>
      </c>
      <c r="K35" s="6">
        <f t="shared" si="0"/>
        <v>8.2799999999999994</v>
      </c>
      <c r="L35" s="6">
        <f t="shared" si="1"/>
        <v>9</v>
      </c>
      <c r="M35" s="10">
        <v>316</v>
      </c>
      <c r="N35" s="3" t="str">
        <f t="shared" si="2"/>
        <v>NW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2.2999999999999998</v>
      </c>
      <c r="U35" s="15">
        <v>2.5</v>
      </c>
      <c r="V35" s="43">
        <v>310</v>
      </c>
      <c r="W35" s="5" t="s">
        <v>14</v>
      </c>
    </row>
    <row r="36" spans="1:23" x14ac:dyDescent="0.25">
      <c r="A36" s="1">
        <v>45322</v>
      </c>
      <c r="B36" s="2">
        <v>0.11805555555555557</v>
      </c>
      <c r="C36" s="7">
        <v>1030</v>
      </c>
      <c r="D36" s="7">
        <v>1034</v>
      </c>
      <c r="E36" s="8">
        <v>9.8000000000000007</v>
      </c>
      <c r="F36" s="9">
        <v>71</v>
      </c>
      <c r="G36" s="8">
        <v>9.8000000000000007</v>
      </c>
      <c r="H36" s="8">
        <v>4.7</v>
      </c>
      <c r="I36" s="8">
        <v>26</v>
      </c>
      <c r="J36" s="8">
        <v>9.8000000000000007</v>
      </c>
      <c r="K36" s="6">
        <f t="shared" si="0"/>
        <v>4.68</v>
      </c>
      <c r="L36" s="6">
        <f t="shared" si="1"/>
        <v>4.68</v>
      </c>
      <c r="M36" s="10">
        <v>336</v>
      </c>
      <c r="N36" s="3" t="str">
        <f t="shared" si="2"/>
        <v>NNW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1.3</v>
      </c>
      <c r="U36" s="15">
        <v>1.3</v>
      </c>
      <c r="V36" s="43">
        <v>320</v>
      </c>
      <c r="W36" s="5" t="s">
        <v>14</v>
      </c>
    </row>
    <row r="37" spans="1:23" x14ac:dyDescent="0.25">
      <c r="A37" s="1">
        <v>45322</v>
      </c>
      <c r="B37" s="2">
        <v>0.12152777777777778</v>
      </c>
      <c r="C37" s="7">
        <v>1030</v>
      </c>
      <c r="D37" s="7">
        <v>1034</v>
      </c>
      <c r="E37" s="8">
        <v>9.8000000000000007</v>
      </c>
      <c r="F37" s="9">
        <v>71</v>
      </c>
      <c r="G37" s="8">
        <v>9.8000000000000007</v>
      </c>
      <c r="H37" s="8">
        <v>4.7</v>
      </c>
      <c r="I37" s="8">
        <v>26</v>
      </c>
      <c r="J37" s="8">
        <v>9.8000000000000007</v>
      </c>
      <c r="K37" s="6">
        <f t="shared" si="0"/>
        <v>2.88</v>
      </c>
      <c r="L37" s="6">
        <f t="shared" si="1"/>
        <v>2.88</v>
      </c>
      <c r="M37" s="10">
        <v>84</v>
      </c>
      <c r="N37" s="3" t="str">
        <f t="shared" si="2"/>
        <v>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0.8</v>
      </c>
      <c r="U37" s="15">
        <v>0.8</v>
      </c>
      <c r="V37" s="43">
        <v>330</v>
      </c>
      <c r="W37" s="5" t="s">
        <v>15</v>
      </c>
    </row>
    <row r="38" spans="1:23" x14ac:dyDescent="0.25">
      <c r="A38" s="1">
        <v>45322</v>
      </c>
      <c r="B38" s="2">
        <v>0.125</v>
      </c>
      <c r="C38" s="7">
        <v>1030</v>
      </c>
      <c r="D38" s="7">
        <v>1034</v>
      </c>
      <c r="E38" s="8">
        <v>9.6</v>
      </c>
      <c r="F38" s="9">
        <v>72</v>
      </c>
      <c r="G38" s="8">
        <v>9.6</v>
      </c>
      <c r="H38" s="8">
        <v>4.7</v>
      </c>
      <c r="I38" s="8">
        <v>26</v>
      </c>
      <c r="J38" s="8">
        <v>9.6</v>
      </c>
      <c r="K38" s="6">
        <f t="shared" si="0"/>
        <v>2.52</v>
      </c>
      <c r="L38" s="6">
        <f t="shared" si="1"/>
        <v>2.52</v>
      </c>
      <c r="M38" s="10">
        <v>306</v>
      </c>
      <c r="N38" s="3" t="str">
        <f t="shared" si="2"/>
        <v>WNW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0.7</v>
      </c>
      <c r="U38" s="15">
        <v>0.7</v>
      </c>
      <c r="V38" s="43">
        <v>340</v>
      </c>
      <c r="W38" s="5" t="s">
        <v>15</v>
      </c>
    </row>
    <row r="39" spans="1:23" x14ac:dyDescent="0.25">
      <c r="A39" s="1">
        <v>45322</v>
      </c>
      <c r="B39" s="2">
        <v>0.12847222222222224</v>
      </c>
      <c r="C39" s="7">
        <v>1030</v>
      </c>
      <c r="D39" s="7">
        <v>1034</v>
      </c>
      <c r="E39" s="8">
        <v>9.6</v>
      </c>
      <c r="F39" s="9">
        <v>72</v>
      </c>
      <c r="G39" s="8">
        <v>9.6</v>
      </c>
      <c r="H39" s="8">
        <v>4.7</v>
      </c>
      <c r="I39" s="8">
        <v>26</v>
      </c>
      <c r="J39" s="8">
        <v>9.6</v>
      </c>
      <c r="K39" s="6">
        <f t="shared" si="0"/>
        <v>3.6</v>
      </c>
      <c r="L39" s="6">
        <f t="shared" si="1"/>
        <v>3.6</v>
      </c>
      <c r="M39" s="10">
        <v>294</v>
      </c>
      <c r="N39" s="3" t="str">
        <f t="shared" si="2"/>
        <v>WNW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</v>
      </c>
      <c r="U39" s="15">
        <v>1</v>
      </c>
      <c r="V39" s="43">
        <v>350</v>
      </c>
      <c r="W39" s="5" t="s">
        <v>0</v>
      </c>
    </row>
    <row r="40" spans="1:23" x14ac:dyDescent="0.25">
      <c r="A40" s="1">
        <v>45322</v>
      </c>
      <c r="B40" s="2">
        <v>0.13194444444444445</v>
      </c>
      <c r="C40" s="7">
        <v>1030</v>
      </c>
      <c r="D40" s="7">
        <v>1034</v>
      </c>
      <c r="E40" s="8">
        <v>9.8000000000000007</v>
      </c>
      <c r="F40" s="9">
        <v>71</v>
      </c>
      <c r="G40" s="8">
        <v>9.1</v>
      </c>
      <c r="H40" s="8">
        <v>4.7</v>
      </c>
      <c r="I40" s="8">
        <v>26</v>
      </c>
      <c r="J40" s="8">
        <v>9.1</v>
      </c>
      <c r="K40" s="6">
        <f t="shared" si="0"/>
        <v>6.12</v>
      </c>
      <c r="L40" s="6">
        <f t="shared" si="1"/>
        <v>6.48</v>
      </c>
      <c r="M40" s="10">
        <v>18</v>
      </c>
      <c r="N40" s="3" t="str">
        <f t="shared" si="2"/>
        <v>N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1.7</v>
      </c>
      <c r="U40" s="15">
        <v>1.8</v>
      </c>
      <c r="V40" s="43">
        <v>360</v>
      </c>
      <c r="W40" s="5" t="s">
        <v>0</v>
      </c>
    </row>
    <row r="41" spans="1:23" x14ac:dyDescent="0.25">
      <c r="A41" s="1">
        <v>45322</v>
      </c>
      <c r="B41" s="2">
        <v>0.13541666666666666</v>
      </c>
      <c r="C41" s="7">
        <v>1030</v>
      </c>
      <c r="D41" s="7">
        <v>1034</v>
      </c>
      <c r="E41" s="8">
        <v>10</v>
      </c>
      <c r="F41" s="9">
        <v>69</v>
      </c>
      <c r="G41" s="8">
        <v>10</v>
      </c>
      <c r="H41" s="8">
        <v>4.5</v>
      </c>
      <c r="I41" s="8">
        <v>26</v>
      </c>
      <c r="J41" s="8">
        <v>10</v>
      </c>
      <c r="K41" s="6">
        <f t="shared" si="0"/>
        <v>3.9600000000000004</v>
      </c>
      <c r="L41" s="6">
        <f t="shared" si="1"/>
        <v>3.9600000000000004</v>
      </c>
      <c r="M41" s="10">
        <v>2</v>
      </c>
      <c r="N41" s="3" t="str">
        <f t="shared" si="2"/>
        <v>N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1.1000000000000001</v>
      </c>
      <c r="U41" s="15">
        <v>1.1000000000000001</v>
      </c>
    </row>
    <row r="42" spans="1:23" x14ac:dyDescent="0.25">
      <c r="A42" s="1">
        <v>45322</v>
      </c>
      <c r="B42" s="2">
        <v>0.1388888888888889</v>
      </c>
      <c r="C42" s="7">
        <v>1030</v>
      </c>
      <c r="D42" s="7">
        <v>1034</v>
      </c>
      <c r="E42" s="8">
        <v>10.1</v>
      </c>
      <c r="F42" s="9">
        <v>70</v>
      </c>
      <c r="G42" s="8">
        <v>9.1999999999999993</v>
      </c>
      <c r="H42" s="8">
        <v>4.8</v>
      </c>
      <c r="I42" s="8">
        <v>26</v>
      </c>
      <c r="J42" s="8">
        <v>9.1999999999999993</v>
      </c>
      <c r="K42" s="6">
        <f t="shared" si="0"/>
        <v>7.5600000000000005</v>
      </c>
      <c r="L42" s="6">
        <f t="shared" si="1"/>
        <v>7.9200000000000008</v>
      </c>
      <c r="M42" s="10">
        <v>1</v>
      </c>
      <c r="N42" s="3" t="str">
        <f t="shared" si="2"/>
        <v>N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2.1</v>
      </c>
      <c r="U42" s="15">
        <v>2.2000000000000002</v>
      </c>
    </row>
    <row r="43" spans="1:23" x14ac:dyDescent="0.25">
      <c r="A43" s="1">
        <v>45322</v>
      </c>
      <c r="B43" s="2">
        <v>0.1423611111111111</v>
      </c>
      <c r="C43" s="7">
        <v>1030</v>
      </c>
      <c r="D43" s="7">
        <v>1034</v>
      </c>
      <c r="E43" s="8">
        <v>10.1</v>
      </c>
      <c r="F43" s="9">
        <v>70</v>
      </c>
      <c r="G43" s="8">
        <v>9</v>
      </c>
      <c r="H43" s="8">
        <v>4.8</v>
      </c>
      <c r="I43" s="8">
        <v>26</v>
      </c>
      <c r="J43" s="8">
        <v>9</v>
      </c>
      <c r="K43" s="6">
        <f t="shared" si="0"/>
        <v>8.2799999999999994</v>
      </c>
      <c r="L43" s="6">
        <f t="shared" si="1"/>
        <v>9</v>
      </c>
      <c r="M43" s="10">
        <v>6</v>
      </c>
      <c r="N43" s="3" t="str">
        <f t="shared" si="2"/>
        <v>N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2.2999999999999998</v>
      </c>
      <c r="U43" s="15">
        <v>2.5</v>
      </c>
    </row>
    <row r="44" spans="1:23" x14ac:dyDescent="0.25">
      <c r="A44" s="1">
        <v>45322</v>
      </c>
      <c r="B44" s="2">
        <v>0.14583333333333334</v>
      </c>
      <c r="C44" s="7">
        <v>1029</v>
      </c>
      <c r="D44" s="7">
        <v>1033</v>
      </c>
      <c r="E44" s="8">
        <v>10.3</v>
      </c>
      <c r="F44" s="9">
        <v>69</v>
      </c>
      <c r="G44" s="8">
        <v>9</v>
      </c>
      <c r="H44" s="8">
        <v>4.8</v>
      </c>
      <c r="I44" s="8">
        <v>26</v>
      </c>
      <c r="J44" s="8">
        <v>9</v>
      </c>
      <c r="K44" s="6">
        <f t="shared" si="0"/>
        <v>9.36</v>
      </c>
      <c r="L44" s="6">
        <f t="shared" si="1"/>
        <v>9.36</v>
      </c>
      <c r="M44" s="10">
        <v>330</v>
      </c>
      <c r="N44" s="3" t="str">
        <f t="shared" si="2"/>
        <v>NNW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2.6</v>
      </c>
      <c r="U44" s="15">
        <v>2.6</v>
      </c>
    </row>
    <row r="45" spans="1:23" x14ac:dyDescent="0.25">
      <c r="A45" s="1">
        <v>45322</v>
      </c>
      <c r="B45" s="2">
        <v>0.14930555555555555</v>
      </c>
      <c r="C45" s="7">
        <v>1029</v>
      </c>
      <c r="D45" s="7">
        <v>1033</v>
      </c>
      <c r="E45" s="8">
        <v>10.3</v>
      </c>
      <c r="F45" s="9">
        <v>69</v>
      </c>
      <c r="G45" s="8">
        <v>9</v>
      </c>
      <c r="H45" s="8">
        <v>4.8</v>
      </c>
      <c r="I45" s="8">
        <v>26</v>
      </c>
      <c r="J45" s="8">
        <v>9</v>
      </c>
      <c r="K45" s="6">
        <f t="shared" si="0"/>
        <v>9</v>
      </c>
      <c r="L45" s="6">
        <f t="shared" si="1"/>
        <v>9.36</v>
      </c>
      <c r="M45" s="10">
        <v>264</v>
      </c>
      <c r="N45" s="3" t="str">
        <f t="shared" si="2"/>
        <v>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2.5</v>
      </c>
      <c r="U45" s="15">
        <v>2.6</v>
      </c>
    </row>
    <row r="46" spans="1:23" x14ac:dyDescent="0.25">
      <c r="A46" s="1">
        <v>45322</v>
      </c>
      <c r="B46" s="2">
        <v>0.15277777777777776</v>
      </c>
      <c r="C46" s="7">
        <v>1030</v>
      </c>
      <c r="D46" s="7">
        <v>1034</v>
      </c>
      <c r="E46" s="8">
        <v>10.3</v>
      </c>
      <c r="F46" s="9">
        <v>68</v>
      </c>
      <c r="G46" s="8">
        <v>9.5</v>
      </c>
      <c r="H46" s="8">
        <v>4.5999999999999996</v>
      </c>
      <c r="I46" s="8">
        <v>26</v>
      </c>
      <c r="J46" s="8">
        <v>9.5</v>
      </c>
      <c r="K46" s="6">
        <f t="shared" si="0"/>
        <v>7.9200000000000008</v>
      </c>
      <c r="L46" s="6">
        <f t="shared" si="1"/>
        <v>9</v>
      </c>
      <c r="M46" s="10">
        <v>86</v>
      </c>
      <c r="N46" s="3" t="str">
        <f t="shared" si="2"/>
        <v>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2.2000000000000002</v>
      </c>
      <c r="U46" s="15">
        <v>2.5</v>
      </c>
    </row>
    <row r="47" spans="1:23" x14ac:dyDescent="0.25">
      <c r="A47" s="1">
        <v>45322</v>
      </c>
      <c r="B47" s="2">
        <v>0.15625</v>
      </c>
      <c r="C47" s="7">
        <v>1029</v>
      </c>
      <c r="D47" s="7">
        <v>1033</v>
      </c>
      <c r="E47" s="8">
        <v>10.4</v>
      </c>
      <c r="F47" s="9">
        <v>68</v>
      </c>
      <c r="G47" s="8">
        <v>9.6</v>
      </c>
      <c r="H47" s="8">
        <v>4.7</v>
      </c>
      <c r="I47" s="8">
        <v>26</v>
      </c>
      <c r="J47" s="8">
        <v>9.6</v>
      </c>
      <c r="K47" s="6">
        <f t="shared" si="0"/>
        <v>7.2</v>
      </c>
      <c r="L47" s="6">
        <f t="shared" si="1"/>
        <v>7.2</v>
      </c>
      <c r="M47" s="10">
        <v>322</v>
      </c>
      <c r="N47" s="3" t="str">
        <f t="shared" si="2"/>
        <v>NW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2</v>
      </c>
      <c r="U47" s="15">
        <v>2</v>
      </c>
    </row>
    <row r="48" spans="1:23" x14ac:dyDescent="0.25">
      <c r="A48" s="1">
        <v>45322</v>
      </c>
      <c r="B48" s="2">
        <v>0.15972222222222224</v>
      </c>
      <c r="C48" s="7">
        <v>1029</v>
      </c>
      <c r="D48" s="7">
        <v>1033</v>
      </c>
      <c r="E48" s="8">
        <v>10.4</v>
      </c>
      <c r="F48" s="9">
        <v>68</v>
      </c>
      <c r="G48" s="8">
        <v>8.8000000000000007</v>
      </c>
      <c r="H48" s="8">
        <v>4.7</v>
      </c>
      <c r="I48" s="8">
        <v>26</v>
      </c>
      <c r="J48" s="8">
        <v>8.8000000000000007</v>
      </c>
      <c r="K48" s="6">
        <f t="shared" si="0"/>
        <v>11.16</v>
      </c>
      <c r="L48" s="6">
        <f t="shared" si="1"/>
        <v>11.88</v>
      </c>
      <c r="M48" s="10">
        <v>335</v>
      </c>
      <c r="N48" s="3" t="str">
        <f t="shared" si="2"/>
        <v>NNW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3.1</v>
      </c>
      <c r="U48" s="15">
        <v>3.3</v>
      </c>
    </row>
    <row r="49" spans="1:21" x14ac:dyDescent="0.25">
      <c r="A49" s="1">
        <v>45322</v>
      </c>
      <c r="B49" s="2">
        <v>0.16319444444444445</v>
      </c>
      <c r="C49" s="7">
        <v>1029</v>
      </c>
      <c r="D49" s="7">
        <v>1033</v>
      </c>
      <c r="E49" s="8">
        <v>10.4</v>
      </c>
      <c r="F49" s="9">
        <v>67</v>
      </c>
      <c r="G49" s="8">
        <v>8.8000000000000007</v>
      </c>
      <c r="H49" s="8">
        <v>4.5</v>
      </c>
      <c r="I49" s="8">
        <v>26</v>
      </c>
      <c r="J49" s="8">
        <v>8.8000000000000007</v>
      </c>
      <c r="K49" s="6">
        <f t="shared" si="0"/>
        <v>11.16</v>
      </c>
      <c r="L49" s="6">
        <f t="shared" si="1"/>
        <v>11.52</v>
      </c>
      <c r="M49" s="10">
        <v>0</v>
      </c>
      <c r="N49" s="3" t="str">
        <f t="shared" si="2"/>
        <v>N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3.1</v>
      </c>
      <c r="U49" s="15">
        <v>3.2</v>
      </c>
    </row>
    <row r="50" spans="1:21" x14ac:dyDescent="0.25">
      <c r="A50" s="1">
        <v>45322</v>
      </c>
      <c r="B50" s="2">
        <v>0.16666666666666666</v>
      </c>
      <c r="C50" s="7">
        <v>1029</v>
      </c>
      <c r="D50" s="7">
        <v>1033</v>
      </c>
      <c r="E50" s="8">
        <v>10.4</v>
      </c>
      <c r="F50" s="9">
        <v>68</v>
      </c>
      <c r="G50" s="8">
        <v>8.8000000000000007</v>
      </c>
      <c r="H50" s="8">
        <v>4.7</v>
      </c>
      <c r="I50" s="8">
        <v>26</v>
      </c>
      <c r="J50" s="8">
        <v>8.8000000000000007</v>
      </c>
      <c r="K50" s="6">
        <f t="shared" si="0"/>
        <v>11.52</v>
      </c>
      <c r="L50" s="6">
        <f t="shared" si="1"/>
        <v>11.88</v>
      </c>
      <c r="M50" s="10">
        <v>98</v>
      </c>
      <c r="N50" s="3" t="str">
        <f t="shared" si="2"/>
        <v>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3.2</v>
      </c>
      <c r="U50" s="15">
        <v>3.3</v>
      </c>
    </row>
    <row r="51" spans="1:21" x14ac:dyDescent="0.25">
      <c r="A51" s="1">
        <v>45322</v>
      </c>
      <c r="B51" s="2">
        <v>0.17013888888888887</v>
      </c>
      <c r="C51" s="7">
        <v>1029</v>
      </c>
      <c r="D51" s="7">
        <v>1033</v>
      </c>
      <c r="E51" s="8">
        <v>10.199999999999999</v>
      </c>
      <c r="F51" s="9">
        <v>69</v>
      </c>
      <c r="G51" s="8">
        <v>8.6999999999999993</v>
      </c>
      <c r="H51" s="8">
        <v>4.7</v>
      </c>
      <c r="I51" s="8">
        <v>26</v>
      </c>
      <c r="J51" s="8">
        <v>8.6999999999999993</v>
      </c>
      <c r="K51" s="6">
        <f t="shared" si="0"/>
        <v>10.08</v>
      </c>
      <c r="L51" s="6">
        <f t="shared" si="1"/>
        <v>10.8</v>
      </c>
      <c r="M51" s="10">
        <v>350</v>
      </c>
      <c r="N51" s="3" t="str">
        <f t="shared" si="2"/>
        <v>N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2.8</v>
      </c>
      <c r="U51" s="15">
        <v>3</v>
      </c>
    </row>
    <row r="52" spans="1:21" x14ac:dyDescent="0.25">
      <c r="A52" s="1">
        <v>45322</v>
      </c>
      <c r="B52" s="2">
        <v>0.17361111111111113</v>
      </c>
      <c r="C52" s="7">
        <v>1029</v>
      </c>
      <c r="D52" s="7">
        <v>1033</v>
      </c>
      <c r="E52" s="8">
        <v>9.1999999999999993</v>
      </c>
      <c r="F52" s="9">
        <v>72</v>
      </c>
      <c r="G52" s="8">
        <v>9.1999999999999993</v>
      </c>
      <c r="H52" s="8">
        <v>4.4000000000000004</v>
      </c>
      <c r="I52" s="8">
        <v>26</v>
      </c>
      <c r="J52" s="8">
        <v>9.1999999999999993</v>
      </c>
      <c r="K52" s="6">
        <f t="shared" si="0"/>
        <v>0</v>
      </c>
      <c r="L52" s="6">
        <f t="shared" si="1"/>
        <v>0</v>
      </c>
      <c r="M52" s="10">
        <v>120</v>
      </c>
      <c r="N52" s="3" t="str">
        <f t="shared" si="2"/>
        <v>ESE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45322</v>
      </c>
      <c r="B53" s="2">
        <v>0.17708333333333334</v>
      </c>
      <c r="C53" s="7">
        <v>1029</v>
      </c>
      <c r="D53" s="7">
        <v>1033</v>
      </c>
      <c r="E53" s="8">
        <v>8.6999999999999993</v>
      </c>
      <c r="F53" s="9">
        <v>75</v>
      </c>
      <c r="G53" s="8">
        <v>8.6999999999999993</v>
      </c>
      <c r="H53" s="8">
        <v>4.5</v>
      </c>
      <c r="I53" s="8">
        <v>26</v>
      </c>
      <c r="J53" s="8">
        <v>8.6999999999999993</v>
      </c>
      <c r="K53" s="6">
        <f t="shared" si="0"/>
        <v>2.88</v>
      </c>
      <c r="L53" s="6">
        <f t="shared" si="1"/>
        <v>2.88</v>
      </c>
      <c r="M53" s="10">
        <v>96</v>
      </c>
      <c r="N53" s="3" t="str">
        <f t="shared" si="2"/>
        <v>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0.8</v>
      </c>
      <c r="U53" s="15">
        <v>0.8</v>
      </c>
    </row>
    <row r="54" spans="1:21" x14ac:dyDescent="0.25">
      <c r="A54" s="1">
        <v>45322</v>
      </c>
      <c r="B54" s="2">
        <v>0.18055555555555555</v>
      </c>
      <c r="C54" s="7">
        <v>1029</v>
      </c>
      <c r="D54" s="7">
        <v>1033</v>
      </c>
      <c r="E54" s="8">
        <v>8.4</v>
      </c>
      <c r="F54" s="9">
        <v>77</v>
      </c>
      <c r="G54" s="8">
        <v>8.4</v>
      </c>
      <c r="H54" s="8">
        <v>4.5999999999999996</v>
      </c>
      <c r="I54" s="8">
        <v>26</v>
      </c>
      <c r="J54" s="8">
        <v>8.4</v>
      </c>
      <c r="K54" s="6">
        <f t="shared" si="0"/>
        <v>0</v>
      </c>
      <c r="L54" s="6">
        <f t="shared" si="1"/>
        <v>0</v>
      </c>
      <c r="M54" s="10">
        <v>62</v>
      </c>
      <c r="N54" s="3" t="str">
        <f t="shared" si="2"/>
        <v>ENE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45322</v>
      </c>
      <c r="B55" s="2">
        <v>0.18402777777777779</v>
      </c>
      <c r="C55" s="7">
        <v>1029</v>
      </c>
      <c r="D55" s="7">
        <v>1033</v>
      </c>
      <c r="E55" s="8">
        <v>8.3000000000000007</v>
      </c>
      <c r="F55" s="9">
        <v>78</v>
      </c>
      <c r="G55" s="8">
        <v>8.3000000000000007</v>
      </c>
      <c r="H55" s="8">
        <v>4.5999999999999996</v>
      </c>
      <c r="I55" s="8">
        <v>26</v>
      </c>
      <c r="J55" s="8">
        <v>8.3000000000000007</v>
      </c>
      <c r="K55" s="6">
        <f t="shared" si="0"/>
        <v>3.9600000000000004</v>
      </c>
      <c r="L55" s="6">
        <f t="shared" si="1"/>
        <v>3.9600000000000004</v>
      </c>
      <c r="M55" s="10">
        <v>34</v>
      </c>
      <c r="N55" s="3" t="str">
        <f t="shared" si="2"/>
        <v>NNE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1.1000000000000001</v>
      </c>
      <c r="U55" s="15">
        <v>1.1000000000000001</v>
      </c>
    </row>
    <row r="56" spans="1:21" x14ac:dyDescent="0.25">
      <c r="A56" s="1">
        <v>45322</v>
      </c>
      <c r="B56" s="2">
        <v>0.1875</v>
      </c>
      <c r="C56" s="7">
        <v>1029</v>
      </c>
      <c r="D56" s="7">
        <v>1033</v>
      </c>
      <c r="E56" s="8">
        <v>8.1</v>
      </c>
      <c r="F56" s="9">
        <v>79</v>
      </c>
      <c r="G56" s="8">
        <v>8.1</v>
      </c>
      <c r="H56" s="8">
        <v>4.5999999999999996</v>
      </c>
      <c r="I56" s="8">
        <v>26</v>
      </c>
      <c r="J56" s="8">
        <v>8.1</v>
      </c>
      <c r="K56" s="6">
        <f t="shared" si="0"/>
        <v>0</v>
      </c>
      <c r="L56" s="6">
        <f t="shared" si="1"/>
        <v>0</v>
      </c>
      <c r="M56" s="10">
        <v>0</v>
      </c>
      <c r="N56" s="3" t="str">
        <f t="shared" si="2"/>
        <v>N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45322</v>
      </c>
      <c r="B57" s="2">
        <v>0.19097222222222221</v>
      </c>
      <c r="C57" s="7">
        <v>1029</v>
      </c>
      <c r="D57" s="7">
        <v>1033</v>
      </c>
      <c r="E57" s="8">
        <v>8.1999999999999993</v>
      </c>
      <c r="F57" s="9">
        <v>78</v>
      </c>
      <c r="G57" s="8">
        <v>8.1999999999999993</v>
      </c>
      <c r="H57" s="8">
        <v>4.5</v>
      </c>
      <c r="I57" s="8">
        <v>26</v>
      </c>
      <c r="J57" s="8">
        <v>8.1999999999999993</v>
      </c>
      <c r="K57" s="6">
        <f t="shared" si="0"/>
        <v>3.9600000000000004</v>
      </c>
      <c r="L57" s="6">
        <f t="shared" si="1"/>
        <v>3.9600000000000004</v>
      </c>
      <c r="M57" s="10">
        <v>356</v>
      </c>
      <c r="N57" s="3" t="str">
        <f t="shared" si="2"/>
        <v>N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1.1000000000000001</v>
      </c>
      <c r="U57" s="15">
        <v>1.1000000000000001</v>
      </c>
    </row>
    <row r="58" spans="1:21" x14ac:dyDescent="0.25">
      <c r="A58" s="1">
        <v>45322</v>
      </c>
      <c r="B58" s="2">
        <v>0.19444444444444445</v>
      </c>
      <c r="C58" s="7">
        <v>1029</v>
      </c>
      <c r="D58" s="7">
        <v>1033</v>
      </c>
      <c r="E58" s="8">
        <v>8.6</v>
      </c>
      <c r="F58" s="9">
        <v>74</v>
      </c>
      <c r="G58" s="8">
        <v>8.6</v>
      </c>
      <c r="H58" s="8">
        <v>4.2</v>
      </c>
      <c r="I58" s="8">
        <v>26</v>
      </c>
      <c r="J58" s="8">
        <v>8.6</v>
      </c>
      <c r="K58" s="6">
        <f t="shared" si="0"/>
        <v>0</v>
      </c>
      <c r="L58" s="6">
        <f t="shared" si="1"/>
        <v>0</v>
      </c>
      <c r="M58" s="10">
        <v>107</v>
      </c>
      <c r="N58" s="3" t="str">
        <f t="shared" si="2"/>
        <v>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45322</v>
      </c>
      <c r="B59" s="2">
        <v>0.19791666666666666</v>
      </c>
      <c r="C59" s="7">
        <v>1029</v>
      </c>
      <c r="D59" s="7">
        <v>1033</v>
      </c>
      <c r="E59" s="8">
        <v>9</v>
      </c>
      <c r="F59" s="9">
        <v>75</v>
      </c>
      <c r="G59" s="8">
        <v>9</v>
      </c>
      <c r="H59" s="8">
        <v>4.8</v>
      </c>
      <c r="I59" s="8">
        <v>26</v>
      </c>
      <c r="J59" s="8">
        <v>9</v>
      </c>
      <c r="K59" s="6">
        <f t="shared" si="0"/>
        <v>2.88</v>
      </c>
      <c r="L59" s="6">
        <f t="shared" si="1"/>
        <v>2.88</v>
      </c>
      <c r="M59" s="10">
        <v>318</v>
      </c>
      <c r="N59" s="3" t="str">
        <f t="shared" si="2"/>
        <v>NW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0.8</v>
      </c>
      <c r="U59" s="15">
        <v>0.8</v>
      </c>
    </row>
    <row r="60" spans="1:21" x14ac:dyDescent="0.25">
      <c r="A60" s="1">
        <v>45322</v>
      </c>
      <c r="B60" s="2">
        <v>0.20138888888888887</v>
      </c>
      <c r="C60" s="7">
        <v>1029</v>
      </c>
      <c r="D60" s="7">
        <v>1033</v>
      </c>
      <c r="E60" s="8">
        <v>8.8000000000000007</v>
      </c>
      <c r="F60" s="9">
        <v>75</v>
      </c>
      <c r="G60" s="8">
        <v>8.8000000000000007</v>
      </c>
      <c r="H60" s="8">
        <v>4.5999999999999996</v>
      </c>
      <c r="I60" s="8">
        <v>26</v>
      </c>
      <c r="J60" s="8">
        <v>8.8000000000000007</v>
      </c>
      <c r="K60" s="6">
        <f t="shared" si="0"/>
        <v>0</v>
      </c>
      <c r="L60" s="6">
        <f t="shared" si="1"/>
        <v>0</v>
      </c>
      <c r="M60" s="10">
        <v>264</v>
      </c>
      <c r="N60" s="3" t="str">
        <f t="shared" si="2"/>
        <v>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45322</v>
      </c>
      <c r="B61" s="2">
        <v>0.20486111111111113</v>
      </c>
      <c r="C61" s="7">
        <v>1029</v>
      </c>
      <c r="D61" s="7">
        <v>1033</v>
      </c>
      <c r="E61" s="8">
        <v>8.1999999999999993</v>
      </c>
      <c r="F61" s="9">
        <v>79</v>
      </c>
      <c r="G61" s="8">
        <v>8.1999999999999993</v>
      </c>
      <c r="H61" s="8">
        <v>4.7</v>
      </c>
      <c r="I61" s="8">
        <v>26</v>
      </c>
      <c r="J61" s="8">
        <v>8.1999999999999993</v>
      </c>
      <c r="K61" s="6">
        <f t="shared" si="0"/>
        <v>3.9600000000000004</v>
      </c>
      <c r="L61" s="6">
        <f t="shared" si="1"/>
        <v>3.9600000000000004</v>
      </c>
      <c r="M61" s="10">
        <v>266</v>
      </c>
      <c r="N61" s="3" t="str">
        <f t="shared" si="2"/>
        <v>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1.1000000000000001</v>
      </c>
      <c r="U61" s="15">
        <v>1.1000000000000001</v>
      </c>
    </row>
    <row r="62" spans="1:21" x14ac:dyDescent="0.25">
      <c r="A62" s="1">
        <v>45322</v>
      </c>
      <c r="B62" s="2">
        <v>0.20833333333333334</v>
      </c>
      <c r="C62" s="7">
        <v>1029</v>
      </c>
      <c r="D62" s="7">
        <v>1033</v>
      </c>
      <c r="E62" s="8">
        <v>7.7</v>
      </c>
      <c r="F62" s="9">
        <v>83</v>
      </c>
      <c r="G62" s="8">
        <v>7.7</v>
      </c>
      <c r="H62" s="8">
        <v>5</v>
      </c>
      <c r="I62" s="8">
        <v>26</v>
      </c>
      <c r="J62" s="8">
        <v>7.7</v>
      </c>
      <c r="K62" s="6">
        <f t="shared" si="0"/>
        <v>3.6</v>
      </c>
      <c r="L62" s="6">
        <f t="shared" si="1"/>
        <v>3.6</v>
      </c>
      <c r="M62" s="10">
        <v>305</v>
      </c>
      <c r="N62" s="3" t="str">
        <f t="shared" si="2"/>
        <v>WNW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</v>
      </c>
      <c r="U62" s="15">
        <v>1</v>
      </c>
    </row>
    <row r="63" spans="1:21" x14ac:dyDescent="0.25">
      <c r="A63" s="1">
        <v>45322</v>
      </c>
      <c r="B63" s="2">
        <v>0.21180555555555555</v>
      </c>
      <c r="C63" s="7">
        <v>1029</v>
      </c>
      <c r="D63" s="7">
        <v>1033</v>
      </c>
      <c r="E63" s="8">
        <v>7.6</v>
      </c>
      <c r="F63" s="9">
        <v>84</v>
      </c>
      <c r="G63" s="8">
        <v>7.6</v>
      </c>
      <c r="H63" s="8">
        <v>5</v>
      </c>
      <c r="I63" s="8">
        <v>26</v>
      </c>
      <c r="J63" s="8">
        <v>7.6</v>
      </c>
      <c r="K63" s="6">
        <f t="shared" si="0"/>
        <v>0</v>
      </c>
      <c r="L63" s="6">
        <f t="shared" si="1"/>
        <v>0</v>
      </c>
      <c r="M63" s="10">
        <v>186</v>
      </c>
      <c r="N63" s="3" t="str">
        <f t="shared" si="2"/>
        <v>S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45322</v>
      </c>
      <c r="B64" s="2">
        <v>0.21527777777777779</v>
      </c>
      <c r="C64" s="7">
        <v>1029</v>
      </c>
      <c r="D64" s="7">
        <v>1033</v>
      </c>
      <c r="E64" s="8">
        <v>7.5</v>
      </c>
      <c r="F64" s="9">
        <v>84</v>
      </c>
      <c r="G64" s="8">
        <v>7.5</v>
      </c>
      <c r="H64" s="8">
        <v>4.9000000000000004</v>
      </c>
      <c r="I64" s="8">
        <v>26</v>
      </c>
      <c r="J64" s="8">
        <v>7.5</v>
      </c>
      <c r="K64" s="6">
        <f t="shared" si="0"/>
        <v>2.52</v>
      </c>
      <c r="L64" s="6">
        <f t="shared" si="1"/>
        <v>2.52</v>
      </c>
      <c r="M64" s="10">
        <v>187</v>
      </c>
      <c r="N64" s="3" t="str">
        <f t="shared" si="2"/>
        <v>S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0.7</v>
      </c>
      <c r="U64" s="15">
        <v>0.7</v>
      </c>
    </row>
    <row r="65" spans="1:21" x14ac:dyDescent="0.25">
      <c r="A65" s="1">
        <v>45322</v>
      </c>
      <c r="B65" s="2">
        <v>0.21875</v>
      </c>
      <c r="C65" s="7">
        <v>1029</v>
      </c>
      <c r="D65" s="7">
        <v>1033</v>
      </c>
      <c r="E65" s="8">
        <v>7.6</v>
      </c>
      <c r="F65" s="9">
        <v>85</v>
      </c>
      <c r="G65" s="8">
        <v>7.6</v>
      </c>
      <c r="H65" s="8">
        <v>5.2</v>
      </c>
      <c r="I65" s="8">
        <v>26</v>
      </c>
      <c r="J65" s="8">
        <v>7.6</v>
      </c>
      <c r="K65" s="6">
        <f t="shared" si="0"/>
        <v>4.68</v>
      </c>
      <c r="L65" s="6">
        <f t="shared" si="1"/>
        <v>4.68</v>
      </c>
      <c r="M65" s="10">
        <v>120</v>
      </c>
      <c r="N65" s="3" t="str">
        <f t="shared" si="2"/>
        <v>ESE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1.3</v>
      </c>
      <c r="U65" s="15">
        <v>1.3</v>
      </c>
    </row>
    <row r="66" spans="1:21" x14ac:dyDescent="0.25">
      <c r="A66" s="1">
        <v>45322</v>
      </c>
      <c r="B66" s="2">
        <v>0.22222222222222221</v>
      </c>
      <c r="C66" s="7">
        <v>1029</v>
      </c>
      <c r="D66" s="7">
        <v>1033</v>
      </c>
      <c r="E66" s="8">
        <v>7.4</v>
      </c>
      <c r="F66" s="9">
        <v>86</v>
      </c>
      <c r="G66" s="8">
        <v>7.4</v>
      </c>
      <c r="H66" s="8">
        <v>5.2</v>
      </c>
      <c r="I66" s="8">
        <v>26</v>
      </c>
      <c r="J66" s="8">
        <v>7.4</v>
      </c>
      <c r="K66" s="6">
        <f t="shared" si="0"/>
        <v>2.88</v>
      </c>
      <c r="L66" s="6">
        <f t="shared" si="1"/>
        <v>2.88</v>
      </c>
      <c r="M66" s="10">
        <v>210</v>
      </c>
      <c r="N66" s="3" t="str">
        <f t="shared" si="2"/>
        <v>SSW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0.8</v>
      </c>
      <c r="U66" s="15">
        <v>0.8</v>
      </c>
    </row>
    <row r="67" spans="1:21" x14ac:dyDescent="0.25">
      <c r="A67" s="1">
        <v>45322</v>
      </c>
      <c r="B67" s="2">
        <v>0.22569444444444445</v>
      </c>
      <c r="C67" s="7">
        <v>1029</v>
      </c>
      <c r="D67" s="7">
        <v>1033</v>
      </c>
      <c r="E67" s="8">
        <v>7.3</v>
      </c>
      <c r="F67" s="9">
        <v>87</v>
      </c>
      <c r="G67" s="8">
        <v>7.3</v>
      </c>
      <c r="H67" s="8">
        <v>5.3</v>
      </c>
      <c r="I67" s="8">
        <v>26</v>
      </c>
      <c r="J67" s="8">
        <v>7.3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240</v>
      </c>
      <c r="N67" s="3" t="str">
        <f t="shared" ref="N67:N130" si="5">LOOKUP(M67,$V$4:$V$40,$W$4:$W$40)</f>
        <v>WSW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45322</v>
      </c>
      <c r="B68" s="2">
        <v>0.22916666666666666</v>
      </c>
      <c r="C68" s="7">
        <v>1029</v>
      </c>
      <c r="D68" s="7">
        <v>1033</v>
      </c>
      <c r="E68" s="8">
        <v>7.3</v>
      </c>
      <c r="F68" s="9">
        <v>88</v>
      </c>
      <c r="G68" s="8">
        <v>7.3</v>
      </c>
      <c r="H68" s="8">
        <v>5.4</v>
      </c>
      <c r="I68" s="8">
        <v>26</v>
      </c>
      <c r="J68" s="8">
        <v>7.3</v>
      </c>
      <c r="K68" s="6">
        <f t="shared" si="3"/>
        <v>2.88</v>
      </c>
      <c r="L68" s="6">
        <f t="shared" si="4"/>
        <v>2.88</v>
      </c>
      <c r="M68" s="10">
        <v>282</v>
      </c>
      <c r="N68" s="3" t="str">
        <f t="shared" si="5"/>
        <v>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0.8</v>
      </c>
      <c r="U68" s="15">
        <v>0.8</v>
      </c>
    </row>
    <row r="69" spans="1:21" x14ac:dyDescent="0.25">
      <c r="A69" s="1">
        <v>45322</v>
      </c>
      <c r="B69" s="2">
        <v>0.23263888888888887</v>
      </c>
      <c r="C69" s="7">
        <v>1029</v>
      </c>
      <c r="D69" s="7">
        <v>1033</v>
      </c>
      <c r="E69" s="8">
        <v>7.2</v>
      </c>
      <c r="F69" s="9">
        <v>88</v>
      </c>
      <c r="G69" s="8">
        <v>7.2</v>
      </c>
      <c r="H69" s="8">
        <v>5.3</v>
      </c>
      <c r="I69" s="8">
        <v>26</v>
      </c>
      <c r="J69" s="8">
        <v>7.2</v>
      </c>
      <c r="K69" s="6">
        <f t="shared" si="3"/>
        <v>0</v>
      </c>
      <c r="L69" s="6">
        <f t="shared" si="4"/>
        <v>0</v>
      </c>
      <c r="M69" s="10">
        <v>114</v>
      </c>
      <c r="N69" s="3" t="str">
        <f t="shared" si="5"/>
        <v>ESE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45322</v>
      </c>
      <c r="B70" s="2">
        <v>0.23611111111111113</v>
      </c>
      <c r="C70" s="7">
        <v>1029</v>
      </c>
      <c r="D70" s="7">
        <v>1033</v>
      </c>
      <c r="E70" s="8">
        <v>7.1</v>
      </c>
      <c r="F70" s="9">
        <v>88</v>
      </c>
      <c r="G70" s="8">
        <v>7.1</v>
      </c>
      <c r="H70" s="8">
        <v>5.2</v>
      </c>
      <c r="I70" s="8">
        <v>26</v>
      </c>
      <c r="J70" s="8">
        <v>7.1</v>
      </c>
      <c r="K70" s="6">
        <f t="shared" si="3"/>
        <v>0</v>
      </c>
      <c r="L70" s="6">
        <f t="shared" si="4"/>
        <v>0</v>
      </c>
      <c r="M70" s="10">
        <v>188</v>
      </c>
      <c r="N70" s="3" t="str">
        <f t="shared" si="5"/>
        <v>S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45322</v>
      </c>
      <c r="B71" s="2">
        <v>0.23958333333333334</v>
      </c>
      <c r="C71" s="7">
        <v>1029</v>
      </c>
      <c r="D71" s="7">
        <v>1033</v>
      </c>
      <c r="E71" s="8">
        <v>7.1</v>
      </c>
      <c r="F71" s="9">
        <v>89</v>
      </c>
      <c r="G71" s="8">
        <v>7.1</v>
      </c>
      <c r="H71" s="8">
        <v>5.4</v>
      </c>
      <c r="I71" s="8">
        <v>26</v>
      </c>
      <c r="J71" s="8">
        <v>7.1</v>
      </c>
      <c r="K71" s="6">
        <f t="shared" si="3"/>
        <v>0</v>
      </c>
      <c r="L71" s="6">
        <f t="shared" si="4"/>
        <v>0</v>
      </c>
      <c r="M71" s="10">
        <v>300</v>
      </c>
      <c r="N71" s="3" t="str">
        <f t="shared" si="5"/>
        <v>WNW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</v>
      </c>
      <c r="U71" s="15">
        <v>0</v>
      </c>
    </row>
    <row r="72" spans="1:21" x14ac:dyDescent="0.25">
      <c r="A72" s="1">
        <v>45322</v>
      </c>
      <c r="B72" s="2">
        <v>0.24305555555555555</v>
      </c>
      <c r="C72" s="7">
        <v>1029</v>
      </c>
      <c r="D72" s="7">
        <v>1033</v>
      </c>
      <c r="E72" s="8">
        <v>7.2</v>
      </c>
      <c r="F72" s="9">
        <v>89</v>
      </c>
      <c r="G72" s="8">
        <v>7.2</v>
      </c>
      <c r="H72" s="8">
        <v>5.5</v>
      </c>
      <c r="I72" s="8">
        <v>26</v>
      </c>
      <c r="J72" s="8">
        <v>7.2</v>
      </c>
      <c r="K72" s="6">
        <f t="shared" si="3"/>
        <v>0</v>
      </c>
      <c r="L72" s="6">
        <f t="shared" si="4"/>
        <v>0</v>
      </c>
      <c r="M72" s="10">
        <v>265</v>
      </c>
      <c r="N72" s="3" t="str">
        <f t="shared" si="5"/>
        <v>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</row>
    <row r="73" spans="1:21" x14ac:dyDescent="0.25">
      <c r="A73" s="1">
        <v>45322</v>
      </c>
      <c r="B73" s="2">
        <v>0.24652777777777779</v>
      </c>
      <c r="C73" s="7">
        <v>1029</v>
      </c>
      <c r="D73" s="7">
        <v>1033</v>
      </c>
      <c r="E73" s="8">
        <v>7.3</v>
      </c>
      <c r="F73" s="9">
        <v>89</v>
      </c>
      <c r="G73" s="8">
        <v>7.3</v>
      </c>
      <c r="H73" s="8">
        <v>5.6</v>
      </c>
      <c r="I73" s="8">
        <v>26</v>
      </c>
      <c r="J73" s="8">
        <v>7.3</v>
      </c>
      <c r="K73" s="6">
        <f t="shared" si="3"/>
        <v>2.88</v>
      </c>
      <c r="L73" s="6">
        <f t="shared" si="4"/>
        <v>2.88</v>
      </c>
      <c r="M73" s="10">
        <v>246</v>
      </c>
      <c r="N73" s="3" t="str">
        <f t="shared" si="5"/>
        <v>WSW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0.8</v>
      </c>
      <c r="U73" s="15">
        <v>0.8</v>
      </c>
    </row>
    <row r="74" spans="1:21" x14ac:dyDescent="0.25">
      <c r="A74" s="1">
        <v>45322</v>
      </c>
      <c r="B74" s="2">
        <v>0.25</v>
      </c>
      <c r="C74" s="7">
        <v>1029</v>
      </c>
      <c r="D74" s="7">
        <v>1033</v>
      </c>
      <c r="E74" s="8">
        <v>7.4</v>
      </c>
      <c r="F74" s="9">
        <v>89</v>
      </c>
      <c r="G74" s="8">
        <v>7.4</v>
      </c>
      <c r="H74" s="8">
        <v>5.7</v>
      </c>
      <c r="I74" s="8">
        <v>26</v>
      </c>
      <c r="J74" s="8">
        <v>7.4</v>
      </c>
      <c r="K74" s="6">
        <f t="shared" si="3"/>
        <v>0</v>
      </c>
      <c r="L74" s="6">
        <f t="shared" si="4"/>
        <v>0</v>
      </c>
      <c r="M74" s="10">
        <v>87</v>
      </c>
      <c r="N74" s="3" t="str">
        <f t="shared" si="5"/>
        <v>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0</v>
      </c>
      <c r="U74" s="15">
        <v>0</v>
      </c>
    </row>
    <row r="75" spans="1:21" x14ac:dyDescent="0.25">
      <c r="A75" s="1">
        <v>45322</v>
      </c>
      <c r="B75" s="2">
        <v>0.25347222222222221</v>
      </c>
      <c r="C75" s="7">
        <v>1029</v>
      </c>
      <c r="D75" s="7">
        <v>1033</v>
      </c>
      <c r="E75" s="8">
        <v>7.4</v>
      </c>
      <c r="F75" s="9">
        <v>89</v>
      </c>
      <c r="G75" s="8">
        <v>6.7</v>
      </c>
      <c r="H75" s="8">
        <v>5.7</v>
      </c>
      <c r="I75" s="8">
        <v>26</v>
      </c>
      <c r="J75" s="8">
        <v>6.7</v>
      </c>
      <c r="K75" s="6">
        <f t="shared" si="3"/>
        <v>5.76</v>
      </c>
      <c r="L75" s="6">
        <f t="shared" si="4"/>
        <v>5.76</v>
      </c>
      <c r="M75" s="10">
        <v>236</v>
      </c>
      <c r="N75" s="3" t="str">
        <f t="shared" si="5"/>
        <v>SW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1.6</v>
      </c>
      <c r="U75" s="15">
        <v>1.6</v>
      </c>
    </row>
    <row r="76" spans="1:21" x14ac:dyDescent="0.25">
      <c r="A76" s="1">
        <v>45322</v>
      </c>
      <c r="B76" s="2">
        <v>0.25694444444444448</v>
      </c>
      <c r="C76" s="7">
        <v>1029</v>
      </c>
      <c r="D76" s="7">
        <v>1033</v>
      </c>
      <c r="E76" s="8">
        <v>7.2</v>
      </c>
      <c r="F76" s="9">
        <v>90</v>
      </c>
      <c r="G76" s="8">
        <v>6.2</v>
      </c>
      <c r="H76" s="8">
        <v>5.6</v>
      </c>
      <c r="I76" s="8">
        <v>26</v>
      </c>
      <c r="J76" s="8">
        <v>6.2</v>
      </c>
      <c r="K76" s="6">
        <f t="shared" si="3"/>
        <v>6.12</v>
      </c>
      <c r="L76" s="6">
        <f t="shared" si="4"/>
        <v>7.2</v>
      </c>
      <c r="M76" s="10">
        <v>276</v>
      </c>
      <c r="N76" s="3" t="str">
        <f t="shared" si="5"/>
        <v>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1.7</v>
      </c>
      <c r="U76" s="15">
        <v>2</v>
      </c>
    </row>
    <row r="77" spans="1:21" x14ac:dyDescent="0.25">
      <c r="A77" s="1">
        <v>45322</v>
      </c>
      <c r="B77" s="2">
        <v>0.26041666666666669</v>
      </c>
      <c r="C77" s="7">
        <v>1029</v>
      </c>
      <c r="D77" s="7">
        <v>1033</v>
      </c>
      <c r="E77" s="8">
        <v>7.1</v>
      </c>
      <c r="F77" s="9">
        <v>90</v>
      </c>
      <c r="G77" s="8">
        <v>7.1</v>
      </c>
      <c r="H77" s="8">
        <v>5.6</v>
      </c>
      <c r="I77" s="8">
        <v>26</v>
      </c>
      <c r="J77" s="8">
        <v>7.1</v>
      </c>
      <c r="K77" s="6">
        <f t="shared" si="3"/>
        <v>3.9600000000000004</v>
      </c>
      <c r="L77" s="6">
        <f t="shared" si="4"/>
        <v>3.9600000000000004</v>
      </c>
      <c r="M77" s="10">
        <v>48</v>
      </c>
      <c r="N77" s="3" t="str">
        <f t="shared" si="5"/>
        <v>NE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1.1000000000000001</v>
      </c>
      <c r="U77" s="15">
        <v>1.1000000000000001</v>
      </c>
    </row>
    <row r="78" spans="1:21" x14ac:dyDescent="0.25">
      <c r="A78" s="1">
        <v>45322</v>
      </c>
      <c r="B78" s="2">
        <v>0.2638888888888889</v>
      </c>
      <c r="C78" s="7">
        <v>1029</v>
      </c>
      <c r="D78" s="7">
        <v>1033</v>
      </c>
      <c r="E78" s="8">
        <v>7.1</v>
      </c>
      <c r="F78" s="9">
        <v>90</v>
      </c>
      <c r="G78" s="8">
        <v>7.1</v>
      </c>
      <c r="H78" s="8">
        <v>5.6</v>
      </c>
      <c r="I78" s="8">
        <v>26</v>
      </c>
      <c r="J78" s="8">
        <v>7.1</v>
      </c>
      <c r="K78" s="6">
        <f t="shared" si="3"/>
        <v>2.88</v>
      </c>
      <c r="L78" s="6">
        <f t="shared" si="4"/>
        <v>2.88</v>
      </c>
      <c r="M78" s="10">
        <v>0</v>
      </c>
      <c r="N78" s="3" t="str">
        <f t="shared" si="5"/>
        <v>N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0.8</v>
      </c>
      <c r="U78" s="15">
        <v>0.8</v>
      </c>
    </row>
    <row r="79" spans="1:21" x14ac:dyDescent="0.25">
      <c r="A79" s="1">
        <v>45322</v>
      </c>
      <c r="B79" s="2">
        <v>0.2673611111111111</v>
      </c>
      <c r="C79" s="7">
        <v>1029</v>
      </c>
      <c r="D79" s="7">
        <v>1033</v>
      </c>
      <c r="E79" s="8">
        <v>6.9</v>
      </c>
      <c r="F79" s="9">
        <v>90</v>
      </c>
      <c r="G79" s="8">
        <v>6.9</v>
      </c>
      <c r="H79" s="8">
        <v>5.4</v>
      </c>
      <c r="I79" s="8">
        <v>26</v>
      </c>
      <c r="J79" s="8">
        <v>6.9</v>
      </c>
      <c r="K79" s="6">
        <f t="shared" si="3"/>
        <v>0</v>
      </c>
      <c r="L79" s="6">
        <f t="shared" si="4"/>
        <v>0</v>
      </c>
      <c r="M79" s="10">
        <v>90</v>
      </c>
      <c r="N79" s="3" t="str">
        <f t="shared" si="5"/>
        <v>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</v>
      </c>
      <c r="U79" s="15">
        <v>0</v>
      </c>
    </row>
    <row r="80" spans="1:21" x14ac:dyDescent="0.25">
      <c r="A80" s="1">
        <v>45322</v>
      </c>
      <c r="B80" s="2">
        <v>0.27083333333333331</v>
      </c>
      <c r="C80" s="7">
        <v>1029</v>
      </c>
      <c r="D80" s="7">
        <v>1033</v>
      </c>
      <c r="E80" s="8">
        <v>7</v>
      </c>
      <c r="F80" s="9">
        <v>91</v>
      </c>
      <c r="G80" s="8">
        <v>6.3</v>
      </c>
      <c r="H80" s="8">
        <v>5.6</v>
      </c>
      <c r="I80" s="8">
        <v>26</v>
      </c>
      <c r="J80" s="8">
        <v>6.3</v>
      </c>
      <c r="K80" s="6">
        <f t="shared" si="3"/>
        <v>5.76</v>
      </c>
      <c r="L80" s="6">
        <f t="shared" si="4"/>
        <v>5.76</v>
      </c>
      <c r="M80" s="10">
        <v>247</v>
      </c>
      <c r="N80" s="3" t="str">
        <f t="shared" si="5"/>
        <v>WSW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1.6</v>
      </c>
      <c r="U80" s="15">
        <v>1.6</v>
      </c>
    </row>
    <row r="81" spans="1:21" x14ac:dyDescent="0.25">
      <c r="A81" s="1">
        <v>45322</v>
      </c>
      <c r="B81" s="2">
        <v>0.27430555555555552</v>
      </c>
      <c r="C81" s="7">
        <v>1029</v>
      </c>
      <c r="D81" s="7">
        <v>1033</v>
      </c>
      <c r="E81" s="8">
        <v>6.9</v>
      </c>
      <c r="F81" s="9">
        <v>91</v>
      </c>
      <c r="G81" s="8">
        <v>6.9</v>
      </c>
      <c r="H81" s="8">
        <v>5.5</v>
      </c>
      <c r="I81" s="8">
        <v>26</v>
      </c>
      <c r="J81" s="8">
        <v>6.9</v>
      </c>
      <c r="K81" s="6">
        <f t="shared" si="3"/>
        <v>4.68</v>
      </c>
      <c r="L81" s="6">
        <f t="shared" si="4"/>
        <v>4.68</v>
      </c>
      <c r="M81" s="10">
        <v>73</v>
      </c>
      <c r="N81" s="3" t="str">
        <f t="shared" si="5"/>
        <v>ENE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1.3</v>
      </c>
      <c r="U81" s="15">
        <v>1.3</v>
      </c>
    </row>
    <row r="82" spans="1:21" x14ac:dyDescent="0.25">
      <c r="A82" s="1">
        <v>45322</v>
      </c>
      <c r="B82" s="2">
        <v>0.27777777777777779</v>
      </c>
      <c r="C82" s="7">
        <v>1029</v>
      </c>
      <c r="D82" s="7">
        <v>1033</v>
      </c>
      <c r="E82" s="8">
        <v>7.1</v>
      </c>
      <c r="F82" s="9">
        <v>90</v>
      </c>
      <c r="G82" s="8">
        <v>4.9000000000000004</v>
      </c>
      <c r="H82" s="8">
        <v>5.6</v>
      </c>
      <c r="I82" s="8">
        <v>26</v>
      </c>
      <c r="J82" s="8">
        <v>4.9000000000000004</v>
      </c>
      <c r="K82" s="6">
        <f t="shared" si="3"/>
        <v>11.52</v>
      </c>
      <c r="L82" s="6">
        <f t="shared" si="4"/>
        <v>12.6</v>
      </c>
      <c r="M82" s="10">
        <v>259</v>
      </c>
      <c r="N82" s="3" t="str">
        <f t="shared" si="5"/>
        <v>WSW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3.2</v>
      </c>
      <c r="U82" s="15">
        <v>3.5</v>
      </c>
    </row>
    <row r="83" spans="1:21" x14ac:dyDescent="0.25">
      <c r="A83" s="1">
        <v>45322</v>
      </c>
      <c r="B83" s="2">
        <v>0.28125</v>
      </c>
      <c r="C83" s="7">
        <v>1029</v>
      </c>
      <c r="D83" s="7">
        <v>1033</v>
      </c>
      <c r="E83" s="8">
        <v>7.2</v>
      </c>
      <c r="F83" s="9">
        <v>90</v>
      </c>
      <c r="G83" s="8">
        <v>6.5</v>
      </c>
      <c r="H83" s="8">
        <v>5.6</v>
      </c>
      <c r="I83" s="8">
        <v>26</v>
      </c>
      <c r="J83" s="8">
        <v>6.5</v>
      </c>
      <c r="K83" s="6">
        <f t="shared" si="3"/>
        <v>5.4</v>
      </c>
      <c r="L83" s="6">
        <f t="shared" si="4"/>
        <v>5.4</v>
      </c>
      <c r="M83" s="10">
        <v>196</v>
      </c>
      <c r="N83" s="3" t="str">
        <f t="shared" si="5"/>
        <v>S</v>
      </c>
      <c r="O83" s="11">
        <v>0</v>
      </c>
      <c r="P83" s="12">
        <v>0</v>
      </c>
      <c r="Q83" s="3">
        <v>0</v>
      </c>
      <c r="R83" s="13">
        <v>5.8999999999999997E-2</v>
      </c>
      <c r="S83" s="14">
        <v>4.661E-4</v>
      </c>
      <c r="T83" s="15">
        <v>1.5</v>
      </c>
      <c r="U83" s="15">
        <v>1.5</v>
      </c>
    </row>
    <row r="84" spans="1:21" x14ac:dyDescent="0.25">
      <c r="A84" s="1">
        <v>45322</v>
      </c>
      <c r="B84" s="2">
        <v>0.28472222222222221</v>
      </c>
      <c r="C84" s="7">
        <v>1029</v>
      </c>
      <c r="D84" s="7">
        <v>1033</v>
      </c>
      <c r="E84" s="8">
        <v>7.1</v>
      </c>
      <c r="F84" s="9">
        <v>90</v>
      </c>
      <c r="G84" s="8">
        <v>6.4</v>
      </c>
      <c r="H84" s="8">
        <v>5.6</v>
      </c>
      <c r="I84" s="8">
        <v>26</v>
      </c>
      <c r="J84" s="8">
        <v>6.4</v>
      </c>
      <c r="K84" s="6">
        <f t="shared" si="3"/>
        <v>5.4</v>
      </c>
      <c r="L84" s="6">
        <f t="shared" si="4"/>
        <v>5.4</v>
      </c>
      <c r="M84" s="10">
        <v>228</v>
      </c>
      <c r="N84" s="3" t="str">
        <f t="shared" si="5"/>
        <v>SW</v>
      </c>
      <c r="O84" s="11">
        <v>0</v>
      </c>
      <c r="P84" s="12">
        <v>0</v>
      </c>
      <c r="Q84" s="3">
        <v>0</v>
      </c>
      <c r="R84" s="13">
        <v>0.13600000000000001</v>
      </c>
      <c r="S84" s="14">
        <v>1.0744000000000001E-3</v>
      </c>
      <c r="T84" s="15">
        <v>1.5</v>
      </c>
      <c r="U84" s="15">
        <v>1.5</v>
      </c>
    </row>
    <row r="85" spans="1:21" x14ac:dyDescent="0.25">
      <c r="A85" s="1">
        <v>45322</v>
      </c>
      <c r="B85" s="2">
        <v>0.28819444444444448</v>
      </c>
      <c r="C85" s="7">
        <v>1029</v>
      </c>
      <c r="D85" s="7">
        <v>1033</v>
      </c>
      <c r="E85" s="8">
        <v>7.1</v>
      </c>
      <c r="F85" s="9">
        <v>90</v>
      </c>
      <c r="G85" s="8">
        <v>7.1</v>
      </c>
      <c r="H85" s="8">
        <v>5.6</v>
      </c>
      <c r="I85" s="8">
        <v>26</v>
      </c>
      <c r="J85" s="8">
        <v>7.1</v>
      </c>
      <c r="K85" s="6">
        <f t="shared" si="3"/>
        <v>4.32</v>
      </c>
      <c r="L85" s="6">
        <f t="shared" si="4"/>
        <v>4.32</v>
      </c>
      <c r="M85" s="10">
        <v>188</v>
      </c>
      <c r="N85" s="3" t="str">
        <f t="shared" si="5"/>
        <v>S</v>
      </c>
      <c r="O85" s="11">
        <v>0</v>
      </c>
      <c r="P85" s="12">
        <v>0</v>
      </c>
      <c r="Q85" s="3">
        <v>0</v>
      </c>
      <c r="R85" s="13">
        <v>0.22800000000000001</v>
      </c>
      <c r="S85" s="14">
        <v>1.8012000000000002E-3</v>
      </c>
      <c r="T85" s="15">
        <v>1.2</v>
      </c>
      <c r="U85" s="15">
        <v>1.2</v>
      </c>
    </row>
    <row r="86" spans="1:21" x14ac:dyDescent="0.25">
      <c r="A86" s="1">
        <v>45322</v>
      </c>
      <c r="B86" s="2">
        <v>0.29166666666666669</v>
      </c>
      <c r="C86" s="7">
        <v>1029</v>
      </c>
      <c r="D86" s="7">
        <v>1033</v>
      </c>
      <c r="E86" s="8">
        <v>7.3</v>
      </c>
      <c r="F86" s="9">
        <v>90</v>
      </c>
      <c r="G86" s="8">
        <v>7.3</v>
      </c>
      <c r="H86" s="8">
        <v>5.7</v>
      </c>
      <c r="I86" s="8">
        <v>26</v>
      </c>
      <c r="J86" s="8">
        <v>7.3</v>
      </c>
      <c r="K86" s="6">
        <f t="shared" si="3"/>
        <v>4.68</v>
      </c>
      <c r="L86" s="6">
        <f t="shared" si="4"/>
        <v>4.68</v>
      </c>
      <c r="M86" s="10">
        <v>29</v>
      </c>
      <c r="N86" s="3" t="str">
        <f t="shared" si="5"/>
        <v>NNE</v>
      </c>
      <c r="O86" s="11">
        <v>0</v>
      </c>
      <c r="P86" s="12">
        <v>0</v>
      </c>
      <c r="Q86" s="3">
        <v>0</v>
      </c>
      <c r="R86" s="13">
        <v>0.432</v>
      </c>
      <c r="S86" s="14">
        <v>3.4128000000000001E-3</v>
      </c>
      <c r="T86" s="15">
        <v>1.3</v>
      </c>
      <c r="U86" s="15">
        <v>1.3</v>
      </c>
    </row>
    <row r="87" spans="1:21" x14ac:dyDescent="0.25">
      <c r="A87" s="1">
        <v>45322</v>
      </c>
      <c r="B87" s="2">
        <v>0.2951388888888889</v>
      </c>
      <c r="C87" s="7">
        <v>1029</v>
      </c>
      <c r="D87" s="7">
        <v>1033</v>
      </c>
      <c r="E87" s="8">
        <v>7.3</v>
      </c>
      <c r="F87" s="9">
        <v>90</v>
      </c>
      <c r="G87" s="8">
        <v>7.3</v>
      </c>
      <c r="H87" s="8">
        <v>5.7</v>
      </c>
      <c r="I87" s="8">
        <v>26</v>
      </c>
      <c r="J87" s="8">
        <v>7.3</v>
      </c>
      <c r="K87" s="6">
        <f t="shared" si="3"/>
        <v>3.9600000000000004</v>
      </c>
      <c r="L87" s="6">
        <f t="shared" si="4"/>
        <v>3.9600000000000004</v>
      </c>
      <c r="M87" s="10">
        <v>35</v>
      </c>
      <c r="N87" s="3" t="str">
        <f t="shared" si="5"/>
        <v>NNE</v>
      </c>
      <c r="O87" s="11">
        <v>0</v>
      </c>
      <c r="P87" s="12">
        <v>0</v>
      </c>
      <c r="Q87" s="3">
        <v>0</v>
      </c>
      <c r="R87" s="13">
        <v>0.74399999999999999</v>
      </c>
      <c r="S87" s="14">
        <v>5.8776000000000002E-3</v>
      </c>
      <c r="T87" s="15">
        <v>1.1000000000000001</v>
      </c>
      <c r="U87" s="15">
        <v>1.1000000000000001</v>
      </c>
    </row>
    <row r="88" spans="1:21" x14ac:dyDescent="0.25">
      <c r="A88" s="1">
        <v>45322</v>
      </c>
      <c r="B88" s="2">
        <v>0.2986111111111111</v>
      </c>
      <c r="C88" s="7">
        <v>1030</v>
      </c>
      <c r="D88" s="7">
        <v>1034</v>
      </c>
      <c r="E88" s="8">
        <v>7.3</v>
      </c>
      <c r="F88" s="9">
        <v>90</v>
      </c>
      <c r="G88" s="8">
        <v>5.8</v>
      </c>
      <c r="H88" s="8">
        <v>5.7</v>
      </c>
      <c r="I88" s="8">
        <v>26</v>
      </c>
      <c r="J88" s="8">
        <v>5.8</v>
      </c>
      <c r="K88" s="6">
        <f t="shared" si="3"/>
        <v>8.2799999999999994</v>
      </c>
      <c r="L88" s="6">
        <f t="shared" si="4"/>
        <v>9</v>
      </c>
      <c r="M88" s="10">
        <v>254</v>
      </c>
      <c r="N88" s="3" t="str">
        <f t="shared" si="5"/>
        <v>WSW</v>
      </c>
      <c r="O88" s="11">
        <v>0</v>
      </c>
      <c r="P88" s="12">
        <v>0</v>
      </c>
      <c r="Q88" s="3">
        <v>0</v>
      </c>
      <c r="R88" s="13">
        <v>0.81100000000000005</v>
      </c>
      <c r="S88" s="14">
        <v>6.406900000000001E-3</v>
      </c>
      <c r="T88" s="15">
        <v>2.2999999999999998</v>
      </c>
      <c r="U88" s="15">
        <v>2.5</v>
      </c>
    </row>
    <row r="89" spans="1:21" x14ac:dyDescent="0.25">
      <c r="A89" s="1">
        <v>45322</v>
      </c>
      <c r="B89" s="2">
        <v>0.30208333333333331</v>
      </c>
      <c r="C89" s="7">
        <v>1029</v>
      </c>
      <c r="D89" s="7">
        <v>1033</v>
      </c>
      <c r="E89" s="8">
        <v>7.3</v>
      </c>
      <c r="F89" s="9">
        <v>90</v>
      </c>
      <c r="G89" s="8">
        <v>7.3</v>
      </c>
      <c r="H89" s="8">
        <v>5.7</v>
      </c>
      <c r="I89" s="8">
        <v>26</v>
      </c>
      <c r="J89" s="8">
        <v>7.3</v>
      </c>
      <c r="K89" s="6">
        <f t="shared" si="3"/>
        <v>3.9600000000000004</v>
      </c>
      <c r="L89" s="6">
        <f t="shared" si="4"/>
        <v>3.9600000000000004</v>
      </c>
      <c r="M89" s="10">
        <v>246</v>
      </c>
      <c r="N89" s="3" t="str">
        <f t="shared" si="5"/>
        <v>WSW</v>
      </c>
      <c r="O89" s="11">
        <v>0</v>
      </c>
      <c r="P89" s="12">
        <v>0</v>
      </c>
      <c r="Q89" s="3">
        <v>0</v>
      </c>
      <c r="R89" s="13">
        <v>1202</v>
      </c>
      <c r="S89" s="14">
        <v>9.4958000000000009</v>
      </c>
      <c r="T89" s="15">
        <v>1.1000000000000001</v>
      </c>
      <c r="U89" s="15">
        <v>1.1000000000000001</v>
      </c>
    </row>
    <row r="90" spans="1:21" x14ac:dyDescent="0.25">
      <c r="A90" s="1">
        <v>45322</v>
      </c>
      <c r="B90" s="2">
        <v>0.30555555555555552</v>
      </c>
      <c r="C90" s="7">
        <v>1029</v>
      </c>
      <c r="D90" s="7">
        <v>1033</v>
      </c>
      <c r="E90" s="8">
        <v>7.3</v>
      </c>
      <c r="F90" s="9">
        <v>90</v>
      </c>
      <c r="G90" s="8">
        <v>7.3</v>
      </c>
      <c r="H90" s="8">
        <v>5.7</v>
      </c>
      <c r="I90" s="8">
        <v>26</v>
      </c>
      <c r="J90" s="8">
        <v>7.3</v>
      </c>
      <c r="K90" s="6">
        <f t="shared" si="3"/>
        <v>0</v>
      </c>
      <c r="L90" s="6">
        <f t="shared" si="4"/>
        <v>0</v>
      </c>
      <c r="M90" s="10">
        <v>236</v>
      </c>
      <c r="N90" s="3" t="str">
        <f t="shared" si="5"/>
        <v>SW</v>
      </c>
      <c r="O90" s="11">
        <v>0</v>
      </c>
      <c r="P90" s="12">
        <v>0</v>
      </c>
      <c r="Q90" s="3">
        <v>0</v>
      </c>
      <c r="R90" s="13">
        <v>1609</v>
      </c>
      <c r="S90" s="14">
        <v>12.711100000000002</v>
      </c>
      <c r="T90" s="15">
        <v>0</v>
      </c>
      <c r="U90" s="15">
        <v>0</v>
      </c>
    </row>
    <row r="91" spans="1:21" x14ac:dyDescent="0.25">
      <c r="A91" s="1">
        <v>45322</v>
      </c>
      <c r="B91" s="2">
        <v>0.30902777777777779</v>
      </c>
      <c r="C91" s="7">
        <v>1029</v>
      </c>
      <c r="D91" s="7">
        <v>1033</v>
      </c>
      <c r="E91" s="8">
        <v>7.3</v>
      </c>
      <c r="F91" s="9">
        <v>89</v>
      </c>
      <c r="G91" s="8">
        <v>4.9000000000000004</v>
      </c>
      <c r="H91" s="8">
        <v>5.6</v>
      </c>
      <c r="I91" s="8">
        <v>26</v>
      </c>
      <c r="J91" s="8">
        <v>4.9000000000000004</v>
      </c>
      <c r="K91" s="6">
        <f t="shared" si="3"/>
        <v>12.6</v>
      </c>
      <c r="L91" s="6">
        <f t="shared" si="4"/>
        <v>12.96</v>
      </c>
      <c r="M91" s="10">
        <v>288</v>
      </c>
      <c r="N91" s="3" t="str">
        <f t="shared" si="5"/>
        <v>W</v>
      </c>
      <c r="O91" s="11">
        <v>0</v>
      </c>
      <c r="P91" s="12">
        <v>0</v>
      </c>
      <c r="Q91" s="3">
        <v>0</v>
      </c>
      <c r="R91" s="13">
        <v>2128</v>
      </c>
      <c r="S91" s="14">
        <v>16.811200000000003</v>
      </c>
      <c r="T91" s="15">
        <v>3.5</v>
      </c>
      <c r="U91" s="15">
        <v>3.6</v>
      </c>
    </row>
    <row r="92" spans="1:21" x14ac:dyDescent="0.25">
      <c r="A92" s="1">
        <v>45322</v>
      </c>
      <c r="B92" s="2">
        <v>0.3125</v>
      </c>
      <c r="C92" s="7">
        <v>1029</v>
      </c>
      <c r="D92" s="7">
        <v>1033</v>
      </c>
      <c r="E92" s="8">
        <v>7.3</v>
      </c>
      <c r="F92" s="9">
        <v>89</v>
      </c>
      <c r="G92" s="8">
        <v>5.0999999999999996</v>
      </c>
      <c r="H92" s="8">
        <v>5.6</v>
      </c>
      <c r="I92" s="8">
        <v>26</v>
      </c>
      <c r="J92" s="8">
        <v>5.0999999999999996</v>
      </c>
      <c r="K92" s="6">
        <f t="shared" si="3"/>
        <v>11.52</v>
      </c>
      <c r="L92" s="6">
        <f t="shared" si="4"/>
        <v>11.52</v>
      </c>
      <c r="M92" s="10">
        <v>243</v>
      </c>
      <c r="N92" s="3" t="str">
        <f t="shared" si="5"/>
        <v>WSW</v>
      </c>
      <c r="O92" s="11">
        <v>0</v>
      </c>
      <c r="P92" s="12">
        <v>0</v>
      </c>
      <c r="Q92" s="3">
        <v>0</v>
      </c>
      <c r="R92" s="13">
        <v>2352</v>
      </c>
      <c r="S92" s="14">
        <v>18.580800000000004</v>
      </c>
      <c r="T92" s="15">
        <v>3.2</v>
      </c>
      <c r="U92" s="15">
        <v>3.2</v>
      </c>
    </row>
    <row r="93" spans="1:21" x14ac:dyDescent="0.25">
      <c r="A93" s="1">
        <v>45322</v>
      </c>
      <c r="B93" s="2">
        <v>0.31597222222222221</v>
      </c>
      <c r="C93" s="7">
        <v>1029</v>
      </c>
      <c r="D93" s="7">
        <v>1033</v>
      </c>
      <c r="E93" s="8">
        <v>7.3</v>
      </c>
      <c r="F93" s="9">
        <v>89</v>
      </c>
      <c r="G93" s="8">
        <v>6</v>
      </c>
      <c r="H93" s="8">
        <v>5.6</v>
      </c>
      <c r="I93" s="8">
        <v>26</v>
      </c>
      <c r="J93" s="8">
        <v>6</v>
      </c>
      <c r="K93" s="6">
        <f t="shared" si="3"/>
        <v>7.2</v>
      </c>
      <c r="L93" s="6">
        <f t="shared" si="4"/>
        <v>7.9200000000000008</v>
      </c>
      <c r="M93" s="10">
        <v>282</v>
      </c>
      <c r="N93" s="3" t="str">
        <f t="shared" si="5"/>
        <v>W</v>
      </c>
      <c r="O93" s="11">
        <v>0</v>
      </c>
      <c r="P93" s="12">
        <v>0</v>
      </c>
      <c r="Q93" s="3">
        <v>0</v>
      </c>
      <c r="R93" s="13">
        <v>2629</v>
      </c>
      <c r="S93" s="14">
        <v>20.769100000000002</v>
      </c>
      <c r="T93" s="15">
        <v>2</v>
      </c>
      <c r="U93" s="15">
        <v>2.2000000000000002</v>
      </c>
    </row>
    <row r="94" spans="1:21" x14ac:dyDescent="0.25">
      <c r="A94" s="1">
        <v>45322</v>
      </c>
      <c r="B94" s="2">
        <v>0.31944444444444448</v>
      </c>
      <c r="C94" s="7">
        <v>1030</v>
      </c>
      <c r="D94" s="7">
        <v>1034</v>
      </c>
      <c r="E94" s="8">
        <v>7.4</v>
      </c>
      <c r="F94" s="9">
        <v>89</v>
      </c>
      <c r="G94" s="8">
        <v>7.4</v>
      </c>
      <c r="H94" s="8">
        <v>5.7</v>
      </c>
      <c r="I94" s="8">
        <v>26</v>
      </c>
      <c r="J94" s="8">
        <v>7.4</v>
      </c>
      <c r="K94" s="6">
        <f t="shared" si="3"/>
        <v>2.52</v>
      </c>
      <c r="L94" s="6">
        <f t="shared" si="4"/>
        <v>2.52</v>
      </c>
      <c r="M94" s="10">
        <v>198</v>
      </c>
      <c r="N94" s="3" t="str">
        <f t="shared" si="5"/>
        <v>S</v>
      </c>
      <c r="O94" s="11">
        <v>0</v>
      </c>
      <c r="P94" s="12">
        <v>0</v>
      </c>
      <c r="Q94" s="3">
        <v>0</v>
      </c>
      <c r="R94" s="13">
        <v>3388</v>
      </c>
      <c r="S94" s="14">
        <v>26.765200000000004</v>
      </c>
      <c r="T94" s="15">
        <v>0.7</v>
      </c>
      <c r="U94" s="15">
        <v>0.7</v>
      </c>
    </row>
    <row r="95" spans="1:21" x14ac:dyDescent="0.25">
      <c r="A95" s="1">
        <v>45322</v>
      </c>
      <c r="B95" s="2">
        <v>0.32291666666666669</v>
      </c>
      <c r="C95" s="7">
        <v>1029</v>
      </c>
      <c r="D95" s="7">
        <v>1033</v>
      </c>
      <c r="E95" s="8">
        <v>7.5</v>
      </c>
      <c r="F95" s="9">
        <v>88</v>
      </c>
      <c r="G95" s="8">
        <v>7.5</v>
      </c>
      <c r="H95" s="8">
        <v>5.6</v>
      </c>
      <c r="I95" s="8">
        <v>26</v>
      </c>
      <c r="J95" s="8">
        <v>7.5</v>
      </c>
      <c r="K95" s="6">
        <f t="shared" si="3"/>
        <v>2.88</v>
      </c>
      <c r="L95" s="6">
        <f t="shared" si="4"/>
        <v>2.88</v>
      </c>
      <c r="M95" s="10">
        <v>240</v>
      </c>
      <c r="N95" s="3" t="str">
        <f t="shared" si="5"/>
        <v>WSW</v>
      </c>
      <c r="O95" s="11">
        <v>0</v>
      </c>
      <c r="P95" s="12">
        <v>0</v>
      </c>
      <c r="Q95" s="3">
        <v>0</v>
      </c>
      <c r="R95" s="13">
        <v>4284</v>
      </c>
      <c r="S95" s="14">
        <v>33.843600000000002</v>
      </c>
      <c r="T95" s="15">
        <v>0.8</v>
      </c>
      <c r="U95" s="15">
        <v>0.8</v>
      </c>
    </row>
    <row r="96" spans="1:21" x14ac:dyDescent="0.25">
      <c r="A96" s="1">
        <v>45322</v>
      </c>
      <c r="B96" s="2">
        <v>0.3263888888888889</v>
      </c>
      <c r="C96" s="7">
        <v>1029</v>
      </c>
      <c r="D96" s="7">
        <v>1033</v>
      </c>
      <c r="E96" s="8">
        <v>7.7</v>
      </c>
      <c r="F96" s="9">
        <v>88</v>
      </c>
      <c r="G96" s="8">
        <v>7.1</v>
      </c>
      <c r="H96" s="8">
        <v>5.8</v>
      </c>
      <c r="I96" s="8">
        <v>26</v>
      </c>
      <c r="J96" s="8">
        <v>7.1</v>
      </c>
      <c r="K96" s="6">
        <f t="shared" si="3"/>
        <v>5.4</v>
      </c>
      <c r="L96" s="6">
        <f t="shared" si="4"/>
        <v>5.4</v>
      </c>
      <c r="M96" s="10">
        <v>188</v>
      </c>
      <c r="N96" s="3" t="str">
        <f t="shared" si="5"/>
        <v>S</v>
      </c>
      <c r="O96" s="11">
        <v>0</v>
      </c>
      <c r="P96" s="12">
        <v>0</v>
      </c>
      <c r="Q96" s="3">
        <v>0</v>
      </c>
      <c r="R96" s="13">
        <v>6922</v>
      </c>
      <c r="S96" s="14">
        <v>54.683800000000005</v>
      </c>
      <c r="T96" s="15">
        <v>1.5</v>
      </c>
      <c r="U96" s="15">
        <v>1.5</v>
      </c>
    </row>
    <row r="97" spans="1:21" x14ac:dyDescent="0.25">
      <c r="A97" s="1">
        <v>45322</v>
      </c>
      <c r="B97" s="2">
        <v>0.3298611111111111</v>
      </c>
      <c r="C97" s="7">
        <v>1029</v>
      </c>
      <c r="D97" s="7">
        <v>1033</v>
      </c>
      <c r="E97" s="8">
        <v>8.1</v>
      </c>
      <c r="F97" s="9">
        <v>87</v>
      </c>
      <c r="G97" s="8">
        <v>8.1</v>
      </c>
      <c r="H97" s="8">
        <v>6</v>
      </c>
      <c r="I97" s="8">
        <v>26</v>
      </c>
      <c r="J97" s="8">
        <v>8.1</v>
      </c>
      <c r="K97" s="6">
        <f t="shared" si="3"/>
        <v>0</v>
      </c>
      <c r="L97" s="6">
        <f t="shared" si="4"/>
        <v>0</v>
      </c>
      <c r="M97" s="10">
        <v>213</v>
      </c>
      <c r="N97" s="3" t="str">
        <f t="shared" si="5"/>
        <v>SSW</v>
      </c>
      <c r="O97" s="11">
        <v>0</v>
      </c>
      <c r="P97" s="12">
        <v>0</v>
      </c>
      <c r="Q97" s="3">
        <v>0.6</v>
      </c>
      <c r="R97" s="13">
        <v>8147</v>
      </c>
      <c r="S97" s="14">
        <v>64.3613</v>
      </c>
      <c r="T97" s="15">
        <v>0</v>
      </c>
      <c r="U97" s="15">
        <v>0</v>
      </c>
    </row>
    <row r="98" spans="1:21" x14ac:dyDescent="0.25">
      <c r="A98" s="1">
        <v>45322</v>
      </c>
      <c r="B98" s="2">
        <v>0.33333333333333331</v>
      </c>
      <c r="C98" s="7">
        <v>1029</v>
      </c>
      <c r="D98" s="7">
        <v>1033</v>
      </c>
      <c r="E98" s="8">
        <v>8.6</v>
      </c>
      <c r="F98" s="9">
        <v>85</v>
      </c>
      <c r="G98" s="8">
        <v>8.1</v>
      </c>
      <c r="H98" s="8">
        <v>6.2</v>
      </c>
      <c r="I98" s="8">
        <v>26</v>
      </c>
      <c r="J98" s="8">
        <v>8.1</v>
      </c>
      <c r="K98" s="6">
        <f t="shared" si="3"/>
        <v>5.76</v>
      </c>
      <c r="L98" s="6">
        <f t="shared" si="4"/>
        <v>5.76</v>
      </c>
      <c r="M98" s="10">
        <v>108</v>
      </c>
      <c r="N98" s="3" t="str">
        <f t="shared" si="5"/>
        <v>E</v>
      </c>
      <c r="O98" s="11">
        <v>0</v>
      </c>
      <c r="P98" s="12">
        <v>0</v>
      </c>
      <c r="Q98" s="3">
        <v>0</v>
      </c>
      <c r="R98" s="13">
        <v>7889</v>
      </c>
      <c r="S98" s="14">
        <v>62.323100000000004</v>
      </c>
      <c r="T98" s="15">
        <v>1.6</v>
      </c>
      <c r="U98" s="15">
        <v>1.6</v>
      </c>
    </row>
    <row r="99" spans="1:21" x14ac:dyDescent="0.25">
      <c r="A99" s="1">
        <v>45322</v>
      </c>
      <c r="B99" s="2">
        <v>0.33680555555555558</v>
      </c>
      <c r="C99" s="7">
        <v>1029</v>
      </c>
      <c r="D99" s="7">
        <v>1033</v>
      </c>
      <c r="E99" s="8">
        <v>8.9</v>
      </c>
      <c r="F99" s="9">
        <v>85</v>
      </c>
      <c r="G99" s="8">
        <v>7.9</v>
      </c>
      <c r="H99" s="8">
        <v>6.5</v>
      </c>
      <c r="I99" s="8">
        <v>26</v>
      </c>
      <c r="J99" s="8">
        <v>7.9</v>
      </c>
      <c r="K99" s="6">
        <f t="shared" si="3"/>
        <v>7.2</v>
      </c>
      <c r="L99" s="6">
        <f t="shared" si="4"/>
        <v>7.2</v>
      </c>
      <c r="M99" s="10">
        <v>229</v>
      </c>
      <c r="N99" s="3" t="str">
        <f t="shared" si="5"/>
        <v>SW</v>
      </c>
      <c r="O99" s="11">
        <v>0</v>
      </c>
      <c r="P99" s="12">
        <v>0</v>
      </c>
      <c r="Q99" s="3">
        <v>0</v>
      </c>
      <c r="R99" s="13">
        <v>7164</v>
      </c>
      <c r="S99" s="14">
        <v>56.595600000000005</v>
      </c>
      <c r="T99" s="15">
        <v>2</v>
      </c>
      <c r="U99" s="15">
        <v>2</v>
      </c>
    </row>
    <row r="100" spans="1:21" x14ac:dyDescent="0.25">
      <c r="A100" s="1">
        <v>45322</v>
      </c>
      <c r="B100" s="2">
        <v>0.34027777777777773</v>
      </c>
      <c r="C100" s="7">
        <v>1029</v>
      </c>
      <c r="D100" s="7">
        <v>1033</v>
      </c>
      <c r="E100" s="8">
        <v>8.6</v>
      </c>
      <c r="F100" s="9">
        <v>86</v>
      </c>
      <c r="G100" s="8">
        <v>8.6</v>
      </c>
      <c r="H100" s="8">
        <v>6.4</v>
      </c>
      <c r="I100" s="8">
        <v>26</v>
      </c>
      <c r="J100" s="8">
        <v>8.6</v>
      </c>
      <c r="K100" s="6">
        <f t="shared" si="3"/>
        <v>2.88</v>
      </c>
      <c r="L100" s="6">
        <f t="shared" si="4"/>
        <v>2.88</v>
      </c>
      <c r="M100" s="10">
        <v>120</v>
      </c>
      <c r="N100" s="3" t="str">
        <f t="shared" si="5"/>
        <v>ESE</v>
      </c>
      <c r="O100" s="11">
        <v>0</v>
      </c>
      <c r="P100" s="12">
        <v>0</v>
      </c>
      <c r="Q100" s="3">
        <v>0</v>
      </c>
      <c r="R100" s="13">
        <v>5953</v>
      </c>
      <c r="S100" s="14">
        <v>47.028700000000008</v>
      </c>
      <c r="T100" s="15">
        <v>0.8</v>
      </c>
      <c r="U100" s="15">
        <v>0.8</v>
      </c>
    </row>
    <row r="101" spans="1:21" x14ac:dyDescent="0.25">
      <c r="A101" s="1">
        <v>45322</v>
      </c>
      <c r="B101" s="2">
        <v>0.34375</v>
      </c>
      <c r="C101" s="7">
        <v>1029</v>
      </c>
      <c r="D101" s="7">
        <v>1033</v>
      </c>
      <c r="E101" s="8">
        <v>8.5</v>
      </c>
      <c r="F101" s="9">
        <v>86</v>
      </c>
      <c r="G101" s="8">
        <v>8.5</v>
      </c>
      <c r="H101" s="8">
        <v>6.3</v>
      </c>
      <c r="I101" s="8">
        <v>26</v>
      </c>
      <c r="J101" s="8">
        <v>8.5</v>
      </c>
      <c r="K101" s="6">
        <f t="shared" si="3"/>
        <v>3.6</v>
      </c>
      <c r="L101" s="6">
        <f t="shared" si="4"/>
        <v>3.6</v>
      </c>
      <c r="M101" s="10">
        <v>84</v>
      </c>
      <c r="N101" s="3" t="str">
        <f t="shared" si="5"/>
        <v>E</v>
      </c>
      <c r="O101" s="11">
        <v>0</v>
      </c>
      <c r="P101" s="12">
        <v>0</v>
      </c>
      <c r="Q101" s="3">
        <v>0.8</v>
      </c>
      <c r="R101" s="13">
        <v>9377</v>
      </c>
      <c r="S101" s="14">
        <v>74.078300000000013</v>
      </c>
      <c r="T101" s="15">
        <v>1</v>
      </c>
      <c r="U101" s="15">
        <v>1</v>
      </c>
    </row>
    <row r="102" spans="1:21" x14ac:dyDescent="0.25">
      <c r="A102" s="1">
        <v>45322</v>
      </c>
      <c r="B102" s="2">
        <v>0.34722222222222227</v>
      </c>
      <c r="C102" s="7">
        <v>1029</v>
      </c>
      <c r="D102" s="7">
        <v>1033</v>
      </c>
      <c r="E102" s="8">
        <v>8.5</v>
      </c>
      <c r="F102" s="9">
        <v>86</v>
      </c>
      <c r="G102" s="8">
        <v>8.5</v>
      </c>
      <c r="H102" s="8">
        <v>6.3</v>
      </c>
      <c r="I102" s="8">
        <v>26</v>
      </c>
      <c r="J102" s="8">
        <v>8.5</v>
      </c>
      <c r="K102" s="6">
        <f t="shared" si="3"/>
        <v>3.6</v>
      </c>
      <c r="L102" s="6">
        <f t="shared" si="4"/>
        <v>3.6</v>
      </c>
      <c r="M102" s="10">
        <v>106</v>
      </c>
      <c r="N102" s="3" t="str">
        <f t="shared" si="5"/>
        <v>E</v>
      </c>
      <c r="O102" s="11">
        <v>0</v>
      </c>
      <c r="P102" s="12">
        <v>0</v>
      </c>
      <c r="Q102" s="3">
        <v>0.8</v>
      </c>
      <c r="R102" s="13">
        <v>9518</v>
      </c>
      <c r="S102" s="14">
        <v>75.192200000000014</v>
      </c>
      <c r="T102" s="15">
        <v>1</v>
      </c>
      <c r="U102" s="15">
        <v>1</v>
      </c>
    </row>
    <row r="103" spans="1:21" x14ac:dyDescent="0.25">
      <c r="A103" s="1">
        <v>45322</v>
      </c>
      <c r="B103" s="2">
        <v>0.35069444444444442</v>
      </c>
      <c r="C103" s="7">
        <v>1029</v>
      </c>
      <c r="D103" s="7">
        <v>1033</v>
      </c>
      <c r="E103" s="8">
        <v>8.6999999999999993</v>
      </c>
      <c r="F103" s="9">
        <v>86</v>
      </c>
      <c r="G103" s="8">
        <v>8.6999999999999993</v>
      </c>
      <c r="H103" s="8">
        <v>6.5</v>
      </c>
      <c r="I103" s="8">
        <v>26</v>
      </c>
      <c r="J103" s="8">
        <v>8.6999999999999993</v>
      </c>
      <c r="K103" s="6">
        <f t="shared" si="3"/>
        <v>0</v>
      </c>
      <c r="L103" s="6">
        <f t="shared" si="4"/>
        <v>0</v>
      </c>
      <c r="M103" s="10">
        <v>102</v>
      </c>
      <c r="N103" s="3" t="str">
        <f t="shared" si="5"/>
        <v>E</v>
      </c>
      <c r="O103" s="11">
        <v>0</v>
      </c>
      <c r="P103" s="12">
        <v>0</v>
      </c>
      <c r="Q103" s="3">
        <v>0.9</v>
      </c>
      <c r="R103" s="13">
        <v>9692</v>
      </c>
      <c r="S103" s="14">
        <v>76.566800000000001</v>
      </c>
      <c r="T103" s="15">
        <v>0</v>
      </c>
      <c r="U103" s="15">
        <v>0</v>
      </c>
    </row>
    <row r="104" spans="1:21" x14ac:dyDescent="0.25">
      <c r="A104" s="1">
        <v>45322</v>
      </c>
      <c r="B104" s="2">
        <v>0.35416666666666669</v>
      </c>
      <c r="C104" s="7">
        <v>1029</v>
      </c>
      <c r="D104" s="7">
        <v>1033</v>
      </c>
      <c r="E104" s="8">
        <v>9</v>
      </c>
      <c r="F104" s="9">
        <v>85</v>
      </c>
      <c r="G104" s="8">
        <v>9</v>
      </c>
      <c r="H104" s="8">
        <v>6.6</v>
      </c>
      <c r="I104" s="8">
        <v>26</v>
      </c>
      <c r="J104" s="8">
        <v>9</v>
      </c>
      <c r="K104" s="6">
        <f t="shared" si="3"/>
        <v>3.6</v>
      </c>
      <c r="L104" s="6">
        <f t="shared" si="4"/>
        <v>3.6</v>
      </c>
      <c r="M104" s="10">
        <v>228</v>
      </c>
      <c r="N104" s="3" t="str">
        <f t="shared" si="5"/>
        <v>SW</v>
      </c>
      <c r="O104" s="11">
        <v>0</v>
      </c>
      <c r="P104" s="12">
        <v>0</v>
      </c>
      <c r="Q104" s="3">
        <v>0.8</v>
      </c>
      <c r="R104" s="13">
        <v>10825</v>
      </c>
      <c r="S104" s="14">
        <v>85.517500000000013</v>
      </c>
      <c r="T104" s="15">
        <v>1</v>
      </c>
      <c r="U104" s="15">
        <v>1</v>
      </c>
    </row>
    <row r="105" spans="1:21" x14ac:dyDescent="0.25">
      <c r="A105" s="1">
        <v>45322</v>
      </c>
      <c r="B105" s="2">
        <v>0.3576388888888889</v>
      </c>
      <c r="C105" s="7">
        <v>1029</v>
      </c>
      <c r="D105" s="7">
        <v>1033</v>
      </c>
      <c r="E105" s="8">
        <v>9.3000000000000007</v>
      </c>
      <c r="F105" s="9">
        <v>83</v>
      </c>
      <c r="G105" s="8">
        <v>9.3000000000000007</v>
      </c>
      <c r="H105" s="8">
        <v>6.5</v>
      </c>
      <c r="I105" s="8">
        <v>26</v>
      </c>
      <c r="J105" s="8">
        <v>9.3000000000000007</v>
      </c>
      <c r="K105" s="6">
        <f t="shared" si="3"/>
        <v>4.68</v>
      </c>
      <c r="L105" s="6">
        <f t="shared" si="4"/>
        <v>4.68</v>
      </c>
      <c r="M105" s="10">
        <v>96</v>
      </c>
      <c r="N105" s="3" t="str">
        <f t="shared" si="5"/>
        <v>E</v>
      </c>
      <c r="O105" s="11">
        <v>0</v>
      </c>
      <c r="P105" s="12">
        <v>0</v>
      </c>
      <c r="Q105" s="3">
        <v>0.7</v>
      </c>
      <c r="R105" s="13">
        <v>11084</v>
      </c>
      <c r="S105" s="14">
        <v>87.563600000000008</v>
      </c>
      <c r="T105" s="15">
        <v>1.3</v>
      </c>
      <c r="U105" s="15">
        <v>1.3</v>
      </c>
    </row>
    <row r="106" spans="1:21" x14ac:dyDescent="0.25">
      <c r="A106" s="1">
        <v>45322</v>
      </c>
      <c r="B106" s="2">
        <v>0.3611111111111111</v>
      </c>
      <c r="C106" s="7">
        <v>1029</v>
      </c>
      <c r="D106" s="7">
        <v>1033</v>
      </c>
      <c r="E106" s="8">
        <v>9.5</v>
      </c>
      <c r="F106" s="9">
        <v>83</v>
      </c>
      <c r="G106" s="8">
        <v>9.5</v>
      </c>
      <c r="H106" s="8">
        <v>6.7</v>
      </c>
      <c r="I106" s="8">
        <v>26</v>
      </c>
      <c r="J106" s="8">
        <v>9.5</v>
      </c>
      <c r="K106" s="6">
        <f t="shared" si="3"/>
        <v>3.6</v>
      </c>
      <c r="L106" s="6">
        <f t="shared" si="4"/>
        <v>3.6</v>
      </c>
      <c r="M106" s="10">
        <v>102</v>
      </c>
      <c r="N106" s="3" t="str">
        <f t="shared" si="5"/>
        <v>E</v>
      </c>
      <c r="O106" s="11">
        <v>0</v>
      </c>
      <c r="P106" s="12">
        <v>0</v>
      </c>
      <c r="Q106" s="3">
        <v>0.9</v>
      </c>
      <c r="R106" s="13">
        <v>16285</v>
      </c>
      <c r="S106" s="14">
        <v>128.6515</v>
      </c>
      <c r="T106" s="15">
        <v>1</v>
      </c>
      <c r="U106" s="15">
        <v>1</v>
      </c>
    </row>
    <row r="107" spans="1:21" x14ac:dyDescent="0.25">
      <c r="A107" s="1">
        <v>45322</v>
      </c>
      <c r="B107" s="2">
        <v>0.36458333333333331</v>
      </c>
      <c r="C107" s="7">
        <v>1029</v>
      </c>
      <c r="D107" s="7">
        <v>1033</v>
      </c>
      <c r="E107" s="8">
        <v>9.5</v>
      </c>
      <c r="F107" s="9">
        <v>84</v>
      </c>
      <c r="G107" s="8">
        <v>9.5</v>
      </c>
      <c r="H107" s="8">
        <v>6.9</v>
      </c>
      <c r="I107" s="8">
        <v>26</v>
      </c>
      <c r="J107" s="8">
        <v>9.5</v>
      </c>
      <c r="K107" s="6">
        <f t="shared" si="3"/>
        <v>2.88</v>
      </c>
      <c r="L107" s="6">
        <f t="shared" si="4"/>
        <v>2.88</v>
      </c>
      <c r="M107" s="10">
        <v>182</v>
      </c>
      <c r="N107" s="3" t="str">
        <f t="shared" si="5"/>
        <v>S</v>
      </c>
      <c r="O107" s="11">
        <v>0</v>
      </c>
      <c r="P107" s="12">
        <v>0</v>
      </c>
      <c r="Q107" s="3">
        <v>0.8</v>
      </c>
      <c r="R107" s="13">
        <v>8004</v>
      </c>
      <c r="S107" s="14">
        <v>63.231600000000007</v>
      </c>
      <c r="T107" s="15">
        <v>0.8</v>
      </c>
      <c r="U107" s="15">
        <v>0.8</v>
      </c>
    </row>
    <row r="108" spans="1:21" x14ac:dyDescent="0.25">
      <c r="A108" s="1">
        <v>45322</v>
      </c>
      <c r="B108" s="2">
        <v>0.36805555555555558</v>
      </c>
      <c r="C108" s="7">
        <v>1030</v>
      </c>
      <c r="D108" s="7">
        <v>1034</v>
      </c>
      <c r="E108" s="8">
        <v>9.5</v>
      </c>
      <c r="F108" s="9">
        <v>84</v>
      </c>
      <c r="G108" s="8">
        <v>9.5</v>
      </c>
      <c r="H108" s="8">
        <v>6.9</v>
      </c>
      <c r="I108" s="8">
        <v>26</v>
      </c>
      <c r="J108" s="8">
        <v>9.5</v>
      </c>
      <c r="K108" s="6">
        <f t="shared" si="3"/>
        <v>3.6</v>
      </c>
      <c r="L108" s="6">
        <f t="shared" si="4"/>
        <v>3.6</v>
      </c>
      <c r="M108" s="10">
        <v>148</v>
      </c>
      <c r="N108" s="3" t="str">
        <f t="shared" si="5"/>
        <v>SE</v>
      </c>
      <c r="O108" s="11">
        <v>0</v>
      </c>
      <c r="P108" s="12">
        <v>0</v>
      </c>
      <c r="Q108" s="3">
        <v>0.9</v>
      </c>
      <c r="R108" s="13">
        <v>13196</v>
      </c>
      <c r="S108" s="14">
        <v>104.2484</v>
      </c>
      <c r="T108" s="15">
        <v>1</v>
      </c>
      <c r="U108" s="15">
        <v>1</v>
      </c>
    </row>
    <row r="109" spans="1:21" x14ac:dyDescent="0.25">
      <c r="A109" s="1">
        <v>45322</v>
      </c>
      <c r="B109" s="2">
        <v>0.37152777777777773</v>
      </c>
      <c r="C109" s="7">
        <v>1029</v>
      </c>
      <c r="D109" s="7">
        <v>1033</v>
      </c>
      <c r="E109" s="8">
        <v>9.6999999999999993</v>
      </c>
      <c r="F109" s="9">
        <v>83</v>
      </c>
      <c r="G109" s="8">
        <v>9.6999999999999993</v>
      </c>
      <c r="H109" s="8">
        <v>6.9</v>
      </c>
      <c r="I109" s="8">
        <v>26</v>
      </c>
      <c r="J109" s="8">
        <v>9.6999999999999993</v>
      </c>
      <c r="K109" s="6">
        <f t="shared" si="3"/>
        <v>3.6</v>
      </c>
      <c r="L109" s="6">
        <f t="shared" si="4"/>
        <v>3.6</v>
      </c>
      <c r="M109" s="10">
        <v>102</v>
      </c>
      <c r="N109" s="3" t="str">
        <f t="shared" si="5"/>
        <v>E</v>
      </c>
      <c r="O109" s="11">
        <v>0</v>
      </c>
      <c r="P109" s="12">
        <v>0</v>
      </c>
      <c r="Q109" s="3">
        <v>1</v>
      </c>
      <c r="R109" s="13">
        <v>12491</v>
      </c>
      <c r="S109" s="14">
        <v>98.678900000000013</v>
      </c>
      <c r="T109" s="15">
        <v>1</v>
      </c>
      <c r="U109" s="15">
        <v>1</v>
      </c>
    </row>
    <row r="110" spans="1:21" x14ac:dyDescent="0.25">
      <c r="A110" s="1">
        <v>45322</v>
      </c>
      <c r="B110" s="2">
        <v>0.375</v>
      </c>
      <c r="C110" s="7">
        <v>1030</v>
      </c>
      <c r="D110" s="7">
        <v>1034</v>
      </c>
      <c r="E110" s="8">
        <v>9.9</v>
      </c>
      <c r="F110" s="9">
        <v>82</v>
      </c>
      <c r="G110" s="8">
        <v>9.3000000000000007</v>
      </c>
      <c r="H110" s="8">
        <v>6.9</v>
      </c>
      <c r="I110" s="8">
        <v>26</v>
      </c>
      <c r="J110" s="8">
        <v>9.3000000000000007</v>
      </c>
      <c r="K110" s="6">
        <f t="shared" si="3"/>
        <v>6.12</v>
      </c>
      <c r="L110" s="6">
        <f t="shared" si="4"/>
        <v>6.48</v>
      </c>
      <c r="M110" s="10">
        <v>286</v>
      </c>
      <c r="N110" s="3" t="str">
        <f t="shared" si="5"/>
        <v>W</v>
      </c>
      <c r="O110" s="11">
        <v>0</v>
      </c>
      <c r="P110" s="12">
        <v>0</v>
      </c>
      <c r="Q110" s="3">
        <v>1</v>
      </c>
      <c r="R110" s="13">
        <v>16128</v>
      </c>
      <c r="S110" s="14">
        <v>127.41120000000001</v>
      </c>
      <c r="T110" s="15">
        <v>1.7</v>
      </c>
      <c r="U110" s="15">
        <v>1.8</v>
      </c>
    </row>
    <row r="111" spans="1:21" x14ac:dyDescent="0.25">
      <c r="A111" s="1">
        <v>45322</v>
      </c>
      <c r="B111" s="2">
        <v>0.37847222222222227</v>
      </c>
      <c r="C111" s="7">
        <v>1030</v>
      </c>
      <c r="D111" s="7">
        <v>1034</v>
      </c>
      <c r="E111" s="8">
        <v>10.199999999999999</v>
      </c>
      <c r="F111" s="9">
        <v>81</v>
      </c>
      <c r="G111" s="8">
        <v>9.4</v>
      </c>
      <c r="H111" s="8">
        <v>7</v>
      </c>
      <c r="I111" s="8">
        <v>26</v>
      </c>
      <c r="J111" s="8">
        <v>9.4</v>
      </c>
      <c r="K111" s="6">
        <f t="shared" si="3"/>
        <v>7.5600000000000005</v>
      </c>
      <c r="L111" s="6">
        <f t="shared" si="4"/>
        <v>9</v>
      </c>
      <c r="M111" s="10">
        <v>86</v>
      </c>
      <c r="N111" s="3" t="str">
        <f t="shared" si="5"/>
        <v>E</v>
      </c>
      <c r="O111" s="11">
        <v>0</v>
      </c>
      <c r="P111" s="12">
        <v>0</v>
      </c>
      <c r="Q111" s="3">
        <v>1</v>
      </c>
      <c r="R111" s="13">
        <v>16362</v>
      </c>
      <c r="S111" s="14">
        <v>129.25980000000001</v>
      </c>
      <c r="T111" s="15">
        <v>2.1</v>
      </c>
      <c r="U111" s="15">
        <v>2.5</v>
      </c>
    </row>
    <row r="112" spans="1:21" x14ac:dyDescent="0.25">
      <c r="A112" s="1">
        <v>45322</v>
      </c>
      <c r="B112" s="2">
        <v>0.38194444444444442</v>
      </c>
      <c r="C112" s="7">
        <v>1030</v>
      </c>
      <c r="D112" s="7">
        <v>1034</v>
      </c>
      <c r="E112" s="8">
        <v>10.3</v>
      </c>
      <c r="F112" s="9">
        <v>81</v>
      </c>
      <c r="G112" s="8">
        <v>9.5</v>
      </c>
      <c r="H112" s="8">
        <v>7.1</v>
      </c>
      <c r="I112" s="8">
        <v>26</v>
      </c>
      <c r="J112" s="8">
        <v>9.5</v>
      </c>
      <c r="K112" s="6">
        <f t="shared" si="3"/>
        <v>7.5600000000000005</v>
      </c>
      <c r="L112" s="6">
        <f t="shared" si="4"/>
        <v>7.9200000000000008</v>
      </c>
      <c r="M112" s="10">
        <v>342</v>
      </c>
      <c r="N112" s="3" t="str">
        <f t="shared" si="5"/>
        <v>NNW</v>
      </c>
      <c r="O112" s="11">
        <v>0</v>
      </c>
      <c r="P112" s="12">
        <v>0</v>
      </c>
      <c r="Q112" s="3">
        <v>1</v>
      </c>
      <c r="R112" s="13">
        <v>17657</v>
      </c>
      <c r="S112" s="14">
        <v>139.49030000000002</v>
      </c>
      <c r="T112" s="15">
        <v>2.1</v>
      </c>
      <c r="U112" s="15">
        <v>2.2000000000000002</v>
      </c>
    </row>
    <row r="113" spans="1:21" x14ac:dyDescent="0.25">
      <c r="A113" s="1">
        <v>45322</v>
      </c>
      <c r="B113" s="2">
        <v>0.38541666666666669</v>
      </c>
      <c r="C113" s="7">
        <v>1029</v>
      </c>
      <c r="D113" s="7">
        <v>1033</v>
      </c>
      <c r="E113" s="8">
        <v>10.5</v>
      </c>
      <c r="F113" s="9">
        <v>81</v>
      </c>
      <c r="G113" s="8">
        <v>9.9</v>
      </c>
      <c r="H113" s="8">
        <v>7.3</v>
      </c>
      <c r="I113" s="8">
        <v>26</v>
      </c>
      <c r="J113" s="8">
        <v>9.9</v>
      </c>
      <c r="K113" s="6">
        <f t="shared" si="3"/>
        <v>6.12</v>
      </c>
      <c r="L113" s="6">
        <f t="shared" si="4"/>
        <v>7.2</v>
      </c>
      <c r="M113" s="10">
        <v>35</v>
      </c>
      <c r="N113" s="3" t="str">
        <f t="shared" si="5"/>
        <v>NNE</v>
      </c>
      <c r="O113" s="11">
        <v>0</v>
      </c>
      <c r="P113" s="12">
        <v>0</v>
      </c>
      <c r="Q113" s="3">
        <v>1</v>
      </c>
      <c r="R113" s="13">
        <v>19174</v>
      </c>
      <c r="S113" s="14">
        <v>151.47460000000001</v>
      </c>
      <c r="T113" s="15">
        <v>1.7</v>
      </c>
      <c r="U113" s="15">
        <v>2</v>
      </c>
    </row>
    <row r="114" spans="1:21" x14ac:dyDescent="0.25">
      <c r="A114" s="1">
        <v>45322</v>
      </c>
      <c r="B114" s="2">
        <v>0.3888888888888889</v>
      </c>
      <c r="C114" s="7">
        <v>1030</v>
      </c>
      <c r="D114" s="7">
        <v>1034</v>
      </c>
      <c r="E114" s="8">
        <v>10.7</v>
      </c>
      <c r="F114" s="9">
        <v>80</v>
      </c>
      <c r="G114" s="8">
        <v>9.9</v>
      </c>
      <c r="H114" s="8">
        <v>7.4</v>
      </c>
      <c r="I114" s="8">
        <v>26</v>
      </c>
      <c r="J114" s="8">
        <v>9.9</v>
      </c>
      <c r="K114" s="6">
        <f t="shared" si="3"/>
        <v>7.9200000000000008</v>
      </c>
      <c r="L114" s="6">
        <f t="shared" si="4"/>
        <v>8.2799999999999994</v>
      </c>
      <c r="M114" s="10">
        <v>336</v>
      </c>
      <c r="N114" s="3" t="str">
        <f t="shared" si="5"/>
        <v>NNW</v>
      </c>
      <c r="O114" s="11">
        <v>0</v>
      </c>
      <c r="P114" s="12">
        <v>0</v>
      </c>
      <c r="Q114" s="3">
        <v>1.1000000000000001</v>
      </c>
      <c r="R114" s="13">
        <v>20623</v>
      </c>
      <c r="S114" s="14">
        <v>162.92170000000002</v>
      </c>
      <c r="T114" s="15">
        <v>2.2000000000000002</v>
      </c>
      <c r="U114" s="15">
        <v>2.2999999999999998</v>
      </c>
    </row>
    <row r="115" spans="1:21" x14ac:dyDescent="0.25">
      <c r="A115" s="1">
        <v>45322</v>
      </c>
      <c r="B115" s="2">
        <v>0.3923611111111111</v>
      </c>
      <c r="C115" s="7">
        <v>1030</v>
      </c>
      <c r="D115" s="7">
        <v>1034</v>
      </c>
      <c r="E115" s="8">
        <v>10.9</v>
      </c>
      <c r="F115" s="9">
        <v>79</v>
      </c>
      <c r="G115" s="8">
        <v>10.9</v>
      </c>
      <c r="H115" s="8">
        <v>7.4</v>
      </c>
      <c r="I115" s="8">
        <v>26</v>
      </c>
      <c r="J115" s="8">
        <v>10.9</v>
      </c>
      <c r="K115" s="6">
        <f t="shared" si="3"/>
        <v>4.32</v>
      </c>
      <c r="L115" s="6">
        <f t="shared" si="4"/>
        <v>4.32</v>
      </c>
      <c r="M115" s="10">
        <v>288</v>
      </c>
      <c r="N115" s="3" t="str">
        <f t="shared" si="5"/>
        <v>W</v>
      </c>
      <c r="O115" s="11">
        <v>0</v>
      </c>
      <c r="P115" s="12">
        <v>0</v>
      </c>
      <c r="Q115" s="3">
        <v>1.3</v>
      </c>
      <c r="R115" s="13">
        <v>22525</v>
      </c>
      <c r="S115" s="14">
        <v>177.94750000000002</v>
      </c>
      <c r="T115" s="15">
        <v>1.2</v>
      </c>
      <c r="U115" s="15">
        <v>1.2</v>
      </c>
    </row>
    <row r="116" spans="1:21" x14ac:dyDescent="0.25">
      <c r="A116" s="1">
        <v>45322</v>
      </c>
      <c r="B116" s="2">
        <v>0.39583333333333331</v>
      </c>
      <c r="C116" s="7">
        <v>1030</v>
      </c>
      <c r="D116" s="7">
        <v>1034</v>
      </c>
      <c r="E116" s="8">
        <v>11.1</v>
      </c>
      <c r="F116" s="9">
        <v>79</v>
      </c>
      <c r="G116" s="8">
        <v>9.8000000000000007</v>
      </c>
      <c r="H116" s="8">
        <v>7.6</v>
      </c>
      <c r="I116" s="8">
        <v>26</v>
      </c>
      <c r="J116" s="8">
        <v>9.8000000000000007</v>
      </c>
      <c r="K116" s="6">
        <f t="shared" si="3"/>
        <v>10.08</v>
      </c>
      <c r="L116" s="6">
        <f t="shared" si="4"/>
        <v>11.16</v>
      </c>
      <c r="M116" s="10">
        <v>222</v>
      </c>
      <c r="N116" s="3" t="str">
        <f t="shared" si="5"/>
        <v>SW</v>
      </c>
      <c r="O116" s="11">
        <v>0</v>
      </c>
      <c r="P116" s="12">
        <v>0</v>
      </c>
      <c r="Q116" s="3">
        <v>1.6</v>
      </c>
      <c r="R116" s="13">
        <v>30341</v>
      </c>
      <c r="S116" s="14">
        <v>239.69390000000001</v>
      </c>
      <c r="T116" s="15">
        <v>2.8</v>
      </c>
      <c r="U116" s="15">
        <v>3.1</v>
      </c>
    </row>
    <row r="117" spans="1:21" x14ac:dyDescent="0.25">
      <c r="A117" s="1">
        <v>45322</v>
      </c>
      <c r="B117" s="2">
        <v>0.39930555555555558</v>
      </c>
      <c r="C117" s="7">
        <v>1029</v>
      </c>
      <c r="D117" s="7">
        <v>1033</v>
      </c>
      <c r="E117" s="8">
        <v>11.3</v>
      </c>
      <c r="F117" s="9">
        <v>79</v>
      </c>
      <c r="G117" s="8">
        <v>10.6</v>
      </c>
      <c r="H117" s="8">
        <v>7.8</v>
      </c>
      <c r="I117" s="8">
        <v>26</v>
      </c>
      <c r="J117" s="8">
        <v>10.6</v>
      </c>
      <c r="K117" s="6">
        <f t="shared" si="3"/>
        <v>7.2</v>
      </c>
      <c r="L117" s="6">
        <f t="shared" si="4"/>
        <v>7.2</v>
      </c>
      <c r="M117" s="10">
        <v>54</v>
      </c>
      <c r="N117" s="3" t="str">
        <f t="shared" si="5"/>
        <v>NE</v>
      </c>
      <c r="O117" s="11">
        <v>0</v>
      </c>
      <c r="P117" s="12">
        <v>0</v>
      </c>
      <c r="Q117" s="3">
        <v>1.4</v>
      </c>
      <c r="R117" s="13">
        <v>25952</v>
      </c>
      <c r="S117" s="14">
        <v>205.02080000000001</v>
      </c>
      <c r="T117" s="15">
        <v>2</v>
      </c>
      <c r="U117" s="15">
        <v>2</v>
      </c>
    </row>
    <row r="118" spans="1:21" x14ac:dyDescent="0.25">
      <c r="A118" s="1">
        <v>45322</v>
      </c>
      <c r="B118" s="2">
        <v>0.40277777777777773</v>
      </c>
      <c r="C118" s="7">
        <v>1030</v>
      </c>
      <c r="D118" s="7">
        <v>1034</v>
      </c>
      <c r="E118" s="8">
        <v>11.4</v>
      </c>
      <c r="F118" s="9">
        <v>79</v>
      </c>
      <c r="G118" s="8">
        <v>11.2</v>
      </c>
      <c r="H118" s="8">
        <v>7.9</v>
      </c>
      <c r="I118" s="8">
        <v>26</v>
      </c>
      <c r="J118" s="8">
        <v>11.2</v>
      </c>
      <c r="K118" s="6">
        <f t="shared" si="3"/>
        <v>5.4</v>
      </c>
      <c r="L118" s="6">
        <f t="shared" si="4"/>
        <v>5.4</v>
      </c>
      <c r="M118" s="10">
        <v>118</v>
      </c>
      <c r="N118" s="3" t="str">
        <f t="shared" si="5"/>
        <v>ESE</v>
      </c>
      <c r="O118" s="11">
        <v>0</v>
      </c>
      <c r="P118" s="12">
        <v>0</v>
      </c>
      <c r="Q118" s="3">
        <v>1.7</v>
      </c>
      <c r="R118" s="13">
        <v>27996</v>
      </c>
      <c r="S118" s="14">
        <v>221.16840000000002</v>
      </c>
      <c r="T118" s="15">
        <v>1.5</v>
      </c>
      <c r="U118" s="15">
        <v>1.5</v>
      </c>
    </row>
    <row r="119" spans="1:21" x14ac:dyDescent="0.25">
      <c r="A119" s="1">
        <v>45322</v>
      </c>
      <c r="B119" s="2">
        <v>0.40625</v>
      </c>
      <c r="C119" s="7">
        <v>1030</v>
      </c>
      <c r="D119" s="7">
        <v>1034</v>
      </c>
      <c r="E119" s="8">
        <v>11.5</v>
      </c>
      <c r="F119" s="9">
        <v>78</v>
      </c>
      <c r="G119" s="8">
        <v>11.4</v>
      </c>
      <c r="H119" s="8">
        <v>7.8</v>
      </c>
      <c r="I119" s="8">
        <v>26</v>
      </c>
      <c r="J119" s="8">
        <v>11.4</v>
      </c>
      <c r="K119" s="6">
        <f t="shared" si="3"/>
        <v>5.4</v>
      </c>
      <c r="L119" s="6">
        <f t="shared" si="4"/>
        <v>5.4</v>
      </c>
      <c r="M119" s="10">
        <v>340</v>
      </c>
      <c r="N119" s="3" t="str">
        <f t="shared" si="5"/>
        <v>NNW</v>
      </c>
      <c r="O119" s="11">
        <v>0</v>
      </c>
      <c r="P119" s="12">
        <v>0</v>
      </c>
      <c r="Q119" s="3">
        <v>1.7</v>
      </c>
      <c r="R119" s="13">
        <v>29576</v>
      </c>
      <c r="S119" s="14">
        <v>233.65040000000002</v>
      </c>
      <c r="T119" s="15">
        <v>1.5</v>
      </c>
      <c r="U119" s="15">
        <v>1.5</v>
      </c>
    </row>
    <row r="120" spans="1:21" x14ac:dyDescent="0.25">
      <c r="A120" s="1">
        <v>45322</v>
      </c>
      <c r="B120" s="2">
        <v>0.40972222222222227</v>
      </c>
      <c r="C120" s="7">
        <v>1030</v>
      </c>
      <c r="D120" s="7">
        <v>1034</v>
      </c>
      <c r="E120" s="8">
        <v>11.5</v>
      </c>
      <c r="F120" s="9">
        <v>78</v>
      </c>
      <c r="G120" s="8">
        <v>11.5</v>
      </c>
      <c r="H120" s="8">
        <v>7.8</v>
      </c>
      <c r="I120" s="8">
        <v>26</v>
      </c>
      <c r="J120" s="8">
        <v>11.5</v>
      </c>
      <c r="K120" s="6">
        <f t="shared" si="3"/>
        <v>3.6</v>
      </c>
      <c r="L120" s="6">
        <f t="shared" si="4"/>
        <v>3.6</v>
      </c>
      <c r="M120" s="10">
        <v>180</v>
      </c>
      <c r="N120" s="3" t="str">
        <f t="shared" si="5"/>
        <v>S</v>
      </c>
      <c r="O120" s="11">
        <v>0</v>
      </c>
      <c r="P120" s="12">
        <v>0</v>
      </c>
      <c r="Q120" s="3">
        <v>1.4</v>
      </c>
      <c r="R120" s="13">
        <v>27768</v>
      </c>
      <c r="S120" s="14">
        <v>219.36720000000003</v>
      </c>
      <c r="T120" s="15">
        <v>1</v>
      </c>
      <c r="U120" s="15">
        <v>1</v>
      </c>
    </row>
    <row r="121" spans="1:21" x14ac:dyDescent="0.25">
      <c r="A121" s="1">
        <v>45322</v>
      </c>
      <c r="B121" s="2">
        <v>0.41319444444444442</v>
      </c>
      <c r="C121" s="7">
        <v>1029</v>
      </c>
      <c r="D121" s="7">
        <v>1033</v>
      </c>
      <c r="E121" s="8">
        <v>11.5</v>
      </c>
      <c r="F121" s="9">
        <v>79</v>
      </c>
      <c r="G121" s="8">
        <v>11.5</v>
      </c>
      <c r="H121" s="8">
        <v>7.9</v>
      </c>
      <c r="I121" s="8">
        <v>26</v>
      </c>
      <c r="J121" s="8">
        <v>11.5</v>
      </c>
      <c r="K121" s="6">
        <f t="shared" si="3"/>
        <v>0</v>
      </c>
      <c r="L121" s="6">
        <f t="shared" si="4"/>
        <v>0</v>
      </c>
      <c r="M121" s="10">
        <v>75</v>
      </c>
      <c r="N121" s="3" t="str">
        <f t="shared" si="5"/>
        <v>ENE</v>
      </c>
      <c r="O121" s="11">
        <v>0</v>
      </c>
      <c r="P121" s="12">
        <v>0</v>
      </c>
      <c r="Q121" s="3">
        <v>1.6</v>
      </c>
      <c r="R121" s="13">
        <v>31548</v>
      </c>
      <c r="S121" s="14">
        <v>249.22920000000002</v>
      </c>
      <c r="T121" s="15">
        <v>0</v>
      </c>
      <c r="U121" s="15">
        <v>0</v>
      </c>
    </row>
    <row r="122" spans="1:21" x14ac:dyDescent="0.25">
      <c r="A122" s="1">
        <v>45322</v>
      </c>
      <c r="B122" s="2">
        <v>0.41666666666666669</v>
      </c>
      <c r="C122" s="7">
        <v>1029</v>
      </c>
      <c r="D122" s="7">
        <v>1033</v>
      </c>
      <c r="E122" s="8">
        <v>11.6</v>
      </c>
      <c r="F122" s="9">
        <v>78</v>
      </c>
      <c r="G122" s="8">
        <v>11.6</v>
      </c>
      <c r="H122" s="8">
        <v>7.9</v>
      </c>
      <c r="I122" s="8">
        <v>26</v>
      </c>
      <c r="J122" s="8">
        <v>11.6</v>
      </c>
      <c r="K122" s="6">
        <f t="shared" si="3"/>
        <v>4.68</v>
      </c>
      <c r="L122" s="6">
        <f t="shared" si="4"/>
        <v>4.68</v>
      </c>
      <c r="M122" s="10">
        <v>265</v>
      </c>
      <c r="N122" s="3" t="str">
        <f t="shared" si="5"/>
        <v>W</v>
      </c>
      <c r="O122" s="11">
        <v>0</v>
      </c>
      <c r="P122" s="12">
        <v>0</v>
      </c>
      <c r="Q122" s="3">
        <v>1.8</v>
      </c>
      <c r="R122" s="13">
        <v>33098</v>
      </c>
      <c r="S122" s="14">
        <v>261.47420000000005</v>
      </c>
      <c r="T122" s="15">
        <v>1.3</v>
      </c>
      <c r="U122" s="15">
        <v>1.3</v>
      </c>
    </row>
    <row r="123" spans="1:21" x14ac:dyDescent="0.25">
      <c r="A123" s="1">
        <v>45322</v>
      </c>
      <c r="B123" s="2">
        <v>0.4201388888888889</v>
      </c>
      <c r="C123" s="7">
        <v>1029</v>
      </c>
      <c r="D123" s="7">
        <v>1033</v>
      </c>
      <c r="E123" s="8">
        <v>11.8</v>
      </c>
      <c r="F123" s="9">
        <v>78</v>
      </c>
      <c r="G123" s="8">
        <v>11.8</v>
      </c>
      <c r="H123" s="8">
        <v>8.1</v>
      </c>
      <c r="I123" s="8">
        <v>26</v>
      </c>
      <c r="J123" s="8">
        <v>11.8</v>
      </c>
      <c r="K123" s="6">
        <f t="shared" si="3"/>
        <v>4.68</v>
      </c>
      <c r="L123" s="6">
        <f t="shared" si="4"/>
        <v>4.68</v>
      </c>
      <c r="M123" s="10">
        <v>81</v>
      </c>
      <c r="N123" s="3" t="str">
        <f t="shared" si="5"/>
        <v>E</v>
      </c>
      <c r="O123" s="11">
        <v>0</v>
      </c>
      <c r="P123" s="12">
        <v>0</v>
      </c>
      <c r="Q123" s="3">
        <v>2</v>
      </c>
      <c r="R123" s="13">
        <v>35338</v>
      </c>
      <c r="S123" s="14">
        <v>279.17020000000002</v>
      </c>
      <c r="T123" s="15">
        <v>1.3</v>
      </c>
      <c r="U123" s="15">
        <v>1.3</v>
      </c>
    </row>
    <row r="124" spans="1:21" x14ac:dyDescent="0.25">
      <c r="A124" s="1">
        <v>45322</v>
      </c>
      <c r="B124" s="2">
        <v>0.4236111111111111</v>
      </c>
      <c r="C124" s="7">
        <v>1029</v>
      </c>
      <c r="D124" s="7">
        <v>1033</v>
      </c>
      <c r="E124" s="8">
        <v>11.6</v>
      </c>
      <c r="F124" s="9">
        <v>80</v>
      </c>
      <c r="G124" s="8">
        <v>10.6</v>
      </c>
      <c r="H124" s="8">
        <v>8.1999999999999993</v>
      </c>
      <c r="I124" s="8">
        <v>26</v>
      </c>
      <c r="J124" s="8">
        <v>10.6</v>
      </c>
      <c r="K124" s="6">
        <f t="shared" si="3"/>
        <v>9.7200000000000006</v>
      </c>
      <c r="L124" s="6">
        <f t="shared" si="4"/>
        <v>9.7200000000000006</v>
      </c>
      <c r="M124" s="10">
        <v>23</v>
      </c>
      <c r="N124" s="3" t="str">
        <f t="shared" si="5"/>
        <v>NNE</v>
      </c>
      <c r="O124" s="11">
        <v>0</v>
      </c>
      <c r="P124" s="12">
        <v>0</v>
      </c>
      <c r="Q124" s="3">
        <v>1.9</v>
      </c>
      <c r="R124" s="13">
        <v>34959</v>
      </c>
      <c r="S124" s="14">
        <v>276.17610000000002</v>
      </c>
      <c r="T124" s="15">
        <v>2.7</v>
      </c>
      <c r="U124" s="15">
        <v>2.7</v>
      </c>
    </row>
    <row r="125" spans="1:21" x14ac:dyDescent="0.25">
      <c r="A125" s="1">
        <v>45322</v>
      </c>
      <c r="B125" s="2">
        <v>0.42708333333333331</v>
      </c>
      <c r="C125" s="7">
        <v>1029</v>
      </c>
      <c r="D125" s="7">
        <v>1033</v>
      </c>
      <c r="E125" s="8">
        <v>11.8</v>
      </c>
      <c r="F125" s="9">
        <v>78</v>
      </c>
      <c r="G125" s="8">
        <v>11.2</v>
      </c>
      <c r="H125" s="8">
        <v>8.1</v>
      </c>
      <c r="I125" s="8">
        <v>26</v>
      </c>
      <c r="J125" s="8">
        <v>11.2</v>
      </c>
      <c r="K125" s="6">
        <f t="shared" si="3"/>
        <v>7.2</v>
      </c>
      <c r="L125" s="6">
        <f t="shared" si="4"/>
        <v>7.9200000000000008</v>
      </c>
      <c r="M125" s="10">
        <v>342</v>
      </c>
      <c r="N125" s="3" t="str">
        <f t="shared" si="5"/>
        <v>NNW</v>
      </c>
      <c r="O125" s="11">
        <v>0</v>
      </c>
      <c r="P125" s="12">
        <v>0</v>
      </c>
      <c r="Q125" s="3">
        <v>2.1</v>
      </c>
      <c r="R125" s="13">
        <v>36954</v>
      </c>
      <c r="S125" s="14">
        <v>291.93660000000006</v>
      </c>
      <c r="T125" s="15">
        <v>2</v>
      </c>
      <c r="U125" s="15">
        <v>2.2000000000000002</v>
      </c>
    </row>
    <row r="126" spans="1:21" x14ac:dyDescent="0.25">
      <c r="A126" s="1">
        <v>45322</v>
      </c>
      <c r="B126" s="2">
        <v>0.43055555555555558</v>
      </c>
      <c r="C126" s="7">
        <v>1029</v>
      </c>
      <c r="D126" s="7">
        <v>1033</v>
      </c>
      <c r="E126" s="8">
        <v>12</v>
      </c>
      <c r="F126" s="9">
        <v>79</v>
      </c>
      <c r="G126" s="8">
        <v>12</v>
      </c>
      <c r="H126" s="8">
        <v>8.4</v>
      </c>
      <c r="I126" s="8">
        <v>26</v>
      </c>
      <c r="J126" s="8">
        <v>12</v>
      </c>
      <c r="K126" s="6">
        <f t="shared" si="3"/>
        <v>2.88</v>
      </c>
      <c r="L126" s="6">
        <f t="shared" si="4"/>
        <v>2.88</v>
      </c>
      <c r="M126" s="10">
        <v>180</v>
      </c>
      <c r="N126" s="3" t="str">
        <f t="shared" si="5"/>
        <v>S</v>
      </c>
      <c r="O126" s="11">
        <v>0</v>
      </c>
      <c r="P126" s="12">
        <v>0</v>
      </c>
      <c r="Q126" s="3">
        <v>1.9</v>
      </c>
      <c r="R126" s="13">
        <v>38568</v>
      </c>
      <c r="S126" s="14">
        <v>304.68720000000002</v>
      </c>
      <c r="T126" s="15">
        <v>0.8</v>
      </c>
      <c r="U126" s="15">
        <v>0.8</v>
      </c>
    </row>
    <row r="127" spans="1:21" x14ac:dyDescent="0.25">
      <c r="A127" s="1">
        <v>45322</v>
      </c>
      <c r="B127" s="2">
        <v>0.43402777777777773</v>
      </c>
      <c r="C127" s="7">
        <v>1029</v>
      </c>
      <c r="D127" s="7">
        <v>1033</v>
      </c>
      <c r="E127" s="8">
        <v>12.1</v>
      </c>
      <c r="F127" s="9">
        <v>79</v>
      </c>
      <c r="G127" s="8">
        <v>11.8</v>
      </c>
      <c r="H127" s="8">
        <v>8.5</v>
      </c>
      <c r="I127" s="8">
        <v>26</v>
      </c>
      <c r="J127" s="8">
        <v>11.8</v>
      </c>
      <c r="K127" s="6">
        <f t="shared" si="3"/>
        <v>6.12</v>
      </c>
      <c r="L127" s="6">
        <f t="shared" si="4"/>
        <v>6.48</v>
      </c>
      <c r="M127" s="10">
        <v>79</v>
      </c>
      <c r="N127" s="3" t="str">
        <f t="shared" si="5"/>
        <v>ENE</v>
      </c>
      <c r="O127" s="11">
        <v>0</v>
      </c>
      <c r="P127" s="12">
        <v>0</v>
      </c>
      <c r="Q127" s="3">
        <v>1.9</v>
      </c>
      <c r="R127" s="13">
        <v>39720</v>
      </c>
      <c r="S127" s="14">
        <v>313.78800000000001</v>
      </c>
      <c r="T127" s="15">
        <v>1.7</v>
      </c>
      <c r="U127" s="15">
        <v>1.8</v>
      </c>
    </row>
    <row r="128" spans="1:21" x14ac:dyDescent="0.25">
      <c r="A128" s="1">
        <v>45322</v>
      </c>
      <c r="B128" s="2">
        <v>0.4375</v>
      </c>
      <c r="C128" s="7">
        <v>1029</v>
      </c>
      <c r="D128" s="7">
        <v>1033</v>
      </c>
      <c r="E128" s="8">
        <v>12.2</v>
      </c>
      <c r="F128" s="9">
        <v>78</v>
      </c>
      <c r="G128" s="8">
        <v>12.2</v>
      </c>
      <c r="H128" s="8">
        <v>8.4</v>
      </c>
      <c r="I128" s="8">
        <v>26</v>
      </c>
      <c r="J128" s="8">
        <v>12.2</v>
      </c>
      <c r="K128" s="6">
        <f t="shared" si="3"/>
        <v>5.76</v>
      </c>
      <c r="L128" s="6">
        <f t="shared" si="4"/>
        <v>5.76</v>
      </c>
      <c r="M128" s="10">
        <v>206</v>
      </c>
      <c r="N128" s="3" t="str">
        <f t="shared" si="5"/>
        <v>SSW</v>
      </c>
      <c r="O128" s="11">
        <v>0</v>
      </c>
      <c r="P128" s="12">
        <v>0</v>
      </c>
      <c r="Q128" s="3">
        <v>2.1</v>
      </c>
      <c r="R128" s="13">
        <v>40746</v>
      </c>
      <c r="S128" s="14">
        <v>321.89340000000004</v>
      </c>
      <c r="T128" s="15">
        <v>1.6</v>
      </c>
      <c r="U128" s="15">
        <v>1.6</v>
      </c>
    </row>
    <row r="129" spans="1:21" x14ac:dyDescent="0.25">
      <c r="A129" s="1">
        <v>45322</v>
      </c>
      <c r="B129" s="2">
        <v>0.44097222222222227</v>
      </c>
      <c r="C129" s="7">
        <v>1029</v>
      </c>
      <c r="D129" s="7">
        <v>1033</v>
      </c>
      <c r="E129" s="8">
        <v>12.4</v>
      </c>
      <c r="F129" s="9">
        <v>78</v>
      </c>
      <c r="G129" s="8">
        <v>12.4</v>
      </c>
      <c r="H129" s="8">
        <v>8.6</v>
      </c>
      <c r="I129" s="8">
        <v>26</v>
      </c>
      <c r="J129" s="8">
        <v>12.4</v>
      </c>
      <c r="K129" s="6">
        <f t="shared" si="3"/>
        <v>5.76</v>
      </c>
      <c r="L129" s="6">
        <f t="shared" si="4"/>
        <v>5.76</v>
      </c>
      <c r="M129" s="10">
        <v>90</v>
      </c>
      <c r="N129" s="3" t="str">
        <f t="shared" si="5"/>
        <v>E</v>
      </c>
      <c r="O129" s="11">
        <v>0</v>
      </c>
      <c r="P129" s="12">
        <v>0</v>
      </c>
      <c r="Q129" s="3">
        <v>2.2999999999999998</v>
      </c>
      <c r="R129" s="13">
        <v>41607</v>
      </c>
      <c r="S129" s="14">
        <v>328.69530000000003</v>
      </c>
      <c r="T129" s="15">
        <v>1.6</v>
      </c>
      <c r="U129" s="15">
        <v>1.6</v>
      </c>
    </row>
    <row r="130" spans="1:21" x14ac:dyDescent="0.25">
      <c r="A130" s="1">
        <v>45322</v>
      </c>
      <c r="B130" s="2">
        <v>0.44444444444444442</v>
      </c>
      <c r="C130" s="7">
        <v>1029</v>
      </c>
      <c r="D130" s="7">
        <v>1033</v>
      </c>
      <c r="E130" s="8">
        <v>12.3</v>
      </c>
      <c r="F130" s="9">
        <v>79</v>
      </c>
      <c r="G130" s="8">
        <v>11.8</v>
      </c>
      <c r="H130" s="8">
        <v>8.6999999999999993</v>
      </c>
      <c r="I130" s="8">
        <v>26</v>
      </c>
      <c r="J130" s="8">
        <v>11.8</v>
      </c>
      <c r="K130" s="6">
        <f t="shared" si="3"/>
        <v>7.9200000000000008</v>
      </c>
      <c r="L130" s="6">
        <f t="shared" si="4"/>
        <v>9</v>
      </c>
      <c r="M130" s="10">
        <v>283</v>
      </c>
      <c r="N130" s="3" t="str">
        <f t="shared" si="5"/>
        <v>W</v>
      </c>
      <c r="O130" s="11">
        <v>0</v>
      </c>
      <c r="P130" s="12">
        <v>0</v>
      </c>
      <c r="Q130" s="3">
        <v>2.4</v>
      </c>
      <c r="R130" s="13">
        <v>42584</v>
      </c>
      <c r="S130" s="14">
        <v>336.41360000000003</v>
      </c>
      <c r="T130" s="15">
        <v>2.2000000000000002</v>
      </c>
      <c r="U130" s="15">
        <v>2.5</v>
      </c>
    </row>
    <row r="131" spans="1:21" x14ac:dyDescent="0.25">
      <c r="A131" s="1">
        <v>45322</v>
      </c>
      <c r="B131" s="2">
        <v>0.44791666666666669</v>
      </c>
      <c r="C131" s="7">
        <v>1029</v>
      </c>
      <c r="D131" s="7">
        <v>1033</v>
      </c>
      <c r="E131" s="8">
        <v>12.2</v>
      </c>
      <c r="F131" s="9">
        <v>79</v>
      </c>
      <c r="G131" s="8">
        <v>11.7</v>
      </c>
      <c r="H131" s="8">
        <v>8.6</v>
      </c>
      <c r="I131" s="8">
        <v>26</v>
      </c>
      <c r="J131" s="8">
        <v>11.7</v>
      </c>
      <c r="K131" s="6">
        <f t="shared" ref="K131:K194" si="6">CONVERT(T131,"m/s","km/h")</f>
        <v>7.2</v>
      </c>
      <c r="L131" s="6">
        <f t="shared" ref="L131:L194" si="7">CONVERT(U131,"m/s","km/h")</f>
        <v>7.9200000000000008</v>
      </c>
      <c r="M131" s="10">
        <v>246</v>
      </c>
      <c r="N131" s="3" t="str">
        <f t="shared" ref="N131:N194" si="8">LOOKUP(M131,$V$4:$V$40,$W$4:$W$40)</f>
        <v>WSW</v>
      </c>
      <c r="O131" s="11">
        <v>0</v>
      </c>
      <c r="P131" s="12">
        <v>0</v>
      </c>
      <c r="Q131" s="3">
        <v>2.4</v>
      </c>
      <c r="R131" s="13">
        <v>43633</v>
      </c>
      <c r="S131" s="14">
        <v>344.70070000000004</v>
      </c>
      <c r="T131" s="15">
        <v>2</v>
      </c>
      <c r="U131" s="15">
        <v>2.2000000000000002</v>
      </c>
    </row>
    <row r="132" spans="1:21" x14ac:dyDescent="0.25">
      <c r="A132" s="1">
        <v>45322</v>
      </c>
      <c r="B132" s="2">
        <v>0.4513888888888889</v>
      </c>
      <c r="C132" s="7">
        <v>1029</v>
      </c>
      <c r="D132" s="7">
        <v>1033</v>
      </c>
      <c r="E132" s="8">
        <v>12.3</v>
      </c>
      <c r="F132" s="9">
        <v>78</v>
      </c>
      <c r="G132" s="8">
        <v>11.8</v>
      </c>
      <c r="H132" s="8">
        <v>8.5</v>
      </c>
      <c r="I132" s="8">
        <v>26</v>
      </c>
      <c r="J132" s="8">
        <v>11.8</v>
      </c>
      <c r="K132" s="6">
        <f t="shared" si="6"/>
        <v>7.9200000000000008</v>
      </c>
      <c r="L132" s="6">
        <f t="shared" si="7"/>
        <v>9.36</v>
      </c>
      <c r="M132" s="10">
        <v>162</v>
      </c>
      <c r="N132" s="3" t="str">
        <f t="shared" si="8"/>
        <v>SSE</v>
      </c>
      <c r="O132" s="11">
        <v>0</v>
      </c>
      <c r="P132" s="12">
        <v>0</v>
      </c>
      <c r="Q132" s="3">
        <v>2.8</v>
      </c>
      <c r="R132" s="13">
        <v>49076</v>
      </c>
      <c r="S132" s="14">
        <v>387.70040000000006</v>
      </c>
      <c r="T132" s="15">
        <v>2.2000000000000002</v>
      </c>
      <c r="U132" s="15">
        <v>2.6</v>
      </c>
    </row>
    <row r="133" spans="1:21" x14ac:dyDescent="0.25">
      <c r="A133" s="1">
        <v>45322</v>
      </c>
      <c r="B133" s="2">
        <v>0.4548611111111111</v>
      </c>
      <c r="C133" s="7">
        <v>1029</v>
      </c>
      <c r="D133" s="7">
        <v>1033</v>
      </c>
      <c r="E133" s="8">
        <v>12.6</v>
      </c>
      <c r="F133" s="9">
        <v>77</v>
      </c>
      <c r="G133" s="8">
        <v>12.6</v>
      </c>
      <c r="H133" s="8">
        <v>8.6</v>
      </c>
      <c r="I133" s="8">
        <v>26</v>
      </c>
      <c r="J133" s="8">
        <v>12.6</v>
      </c>
      <c r="K133" s="6">
        <f t="shared" si="6"/>
        <v>4.32</v>
      </c>
      <c r="L133" s="6">
        <f t="shared" si="7"/>
        <v>4.32</v>
      </c>
      <c r="M133" s="10">
        <v>75</v>
      </c>
      <c r="N133" s="3" t="str">
        <f t="shared" si="8"/>
        <v>ENE</v>
      </c>
      <c r="O133" s="11">
        <v>0</v>
      </c>
      <c r="P133" s="12">
        <v>0</v>
      </c>
      <c r="Q133" s="3">
        <v>2.4</v>
      </c>
      <c r="R133" s="13">
        <v>53497</v>
      </c>
      <c r="S133" s="14">
        <v>422.62630000000001</v>
      </c>
      <c r="T133" s="15">
        <v>1.2</v>
      </c>
      <c r="U133" s="15">
        <v>1.2</v>
      </c>
    </row>
    <row r="134" spans="1:21" x14ac:dyDescent="0.25">
      <c r="A134" s="1">
        <v>45322</v>
      </c>
      <c r="B134" s="2">
        <v>0.45833333333333331</v>
      </c>
      <c r="C134" s="7">
        <v>1029</v>
      </c>
      <c r="D134" s="7">
        <v>1033</v>
      </c>
      <c r="E134" s="8">
        <v>12.7</v>
      </c>
      <c r="F134" s="9">
        <v>78</v>
      </c>
      <c r="G134" s="8">
        <v>12.7</v>
      </c>
      <c r="H134" s="8">
        <v>8.9</v>
      </c>
      <c r="I134" s="8">
        <v>26</v>
      </c>
      <c r="J134" s="8">
        <v>12.7</v>
      </c>
      <c r="K134" s="6">
        <f t="shared" si="6"/>
        <v>2.88</v>
      </c>
      <c r="L134" s="6">
        <f t="shared" si="7"/>
        <v>2.88</v>
      </c>
      <c r="M134" s="10">
        <v>282</v>
      </c>
      <c r="N134" s="3" t="str">
        <f t="shared" si="8"/>
        <v>W</v>
      </c>
      <c r="O134" s="11">
        <v>0</v>
      </c>
      <c r="P134" s="12">
        <v>0</v>
      </c>
      <c r="Q134" s="3">
        <v>1.6</v>
      </c>
      <c r="R134" s="13">
        <v>13431</v>
      </c>
      <c r="S134" s="14">
        <v>106.10490000000001</v>
      </c>
      <c r="T134" s="15">
        <v>0.8</v>
      </c>
      <c r="U134" s="15">
        <v>0.8</v>
      </c>
    </row>
    <row r="135" spans="1:21" x14ac:dyDescent="0.25">
      <c r="A135" s="1">
        <v>45322</v>
      </c>
      <c r="B135" s="2">
        <v>0.46180555555555558</v>
      </c>
      <c r="C135" s="7">
        <v>1029</v>
      </c>
      <c r="D135" s="7">
        <v>1033</v>
      </c>
      <c r="E135" s="8">
        <v>12.3</v>
      </c>
      <c r="F135" s="9">
        <v>79</v>
      </c>
      <c r="G135" s="8">
        <v>12.3</v>
      </c>
      <c r="H135" s="8">
        <v>8.6999999999999993</v>
      </c>
      <c r="I135" s="8">
        <v>26</v>
      </c>
      <c r="J135" s="8">
        <v>12.3</v>
      </c>
      <c r="K135" s="6">
        <f t="shared" si="6"/>
        <v>3.9600000000000004</v>
      </c>
      <c r="L135" s="6">
        <f t="shared" si="7"/>
        <v>3.9600000000000004</v>
      </c>
      <c r="M135" s="10">
        <v>1</v>
      </c>
      <c r="N135" s="3" t="str">
        <f t="shared" si="8"/>
        <v>N</v>
      </c>
      <c r="O135" s="11">
        <v>0</v>
      </c>
      <c r="P135" s="12">
        <v>0</v>
      </c>
      <c r="Q135" s="3">
        <v>1.7</v>
      </c>
      <c r="R135" s="13">
        <v>49067</v>
      </c>
      <c r="S135" s="14">
        <v>387.62930000000006</v>
      </c>
      <c r="T135" s="15">
        <v>1.1000000000000001</v>
      </c>
      <c r="U135" s="15">
        <v>1.1000000000000001</v>
      </c>
    </row>
    <row r="136" spans="1:21" x14ac:dyDescent="0.25">
      <c r="A136" s="1">
        <v>45322</v>
      </c>
      <c r="B136" s="2">
        <v>0.46527777777777773</v>
      </c>
      <c r="C136" s="7">
        <v>1029</v>
      </c>
      <c r="D136" s="7">
        <v>1033</v>
      </c>
      <c r="E136" s="8">
        <v>12.5</v>
      </c>
      <c r="F136" s="9">
        <v>78</v>
      </c>
      <c r="G136" s="8">
        <v>11</v>
      </c>
      <c r="H136" s="8">
        <v>8.6999999999999993</v>
      </c>
      <c r="I136" s="8">
        <v>26</v>
      </c>
      <c r="J136" s="8">
        <v>11</v>
      </c>
      <c r="K136" s="6">
        <f t="shared" si="6"/>
        <v>13.32</v>
      </c>
      <c r="L136" s="6">
        <f t="shared" si="7"/>
        <v>13.68</v>
      </c>
      <c r="M136" s="10">
        <v>54</v>
      </c>
      <c r="N136" s="3" t="str">
        <f t="shared" si="8"/>
        <v>NE</v>
      </c>
      <c r="O136" s="11">
        <v>0</v>
      </c>
      <c r="P136" s="12">
        <v>0</v>
      </c>
      <c r="Q136" s="3">
        <v>2.5</v>
      </c>
      <c r="R136" s="13">
        <v>51035</v>
      </c>
      <c r="S136" s="14">
        <v>403.17650000000003</v>
      </c>
      <c r="T136" s="15">
        <v>3.7</v>
      </c>
      <c r="U136" s="15">
        <v>3.8</v>
      </c>
    </row>
    <row r="137" spans="1:21" x14ac:dyDescent="0.25">
      <c r="A137" s="1">
        <v>45322</v>
      </c>
      <c r="B137" s="2">
        <v>0.46875</v>
      </c>
      <c r="C137" s="7">
        <v>1029</v>
      </c>
      <c r="D137" s="7">
        <v>1033</v>
      </c>
      <c r="E137" s="8">
        <v>12.4</v>
      </c>
      <c r="F137" s="9">
        <v>78</v>
      </c>
      <c r="G137" s="8">
        <v>11.9</v>
      </c>
      <c r="H137" s="8">
        <v>8.6</v>
      </c>
      <c r="I137" s="8">
        <v>26</v>
      </c>
      <c r="J137" s="8">
        <v>11.9</v>
      </c>
      <c r="K137" s="6">
        <f t="shared" si="6"/>
        <v>7.5600000000000005</v>
      </c>
      <c r="L137" s="6">
        <f t="shared" si="7"/>
        <v>8.2799999999999994</v>
      </c>
      <c r="M137" s="10">
        <v>108</v>
      </c>
      <c r="N137" s="3" t="str">
        <f t="shared" si="8"/>
        <v>E</v>
      </c>
      <c r="O137" s="11">
        <v>0</v>
      </c>
      <c r="P137" s="12">
        <v>0</v>
      </c>
      <c r="Q137" s="3">
        <v>1.9</v>
      </c>
      <c r="R137" s="13">
        <v>29904</v>
      </c>
      <c r="S137" s="14">
        <v>236.24160000000003</v>
      </c>
      <c r="T137" s="15">
        <v>2.1</v>
      </c>
      <c r="U137" s="15">
        <v>2.2999999999999998</v>
      </c>
    </row>
    <row r="138" spans="1:21" x14ac:dyDescent="0.25">
      <c r="A138" s="1">
        <v>45322</v>
      </c>
      <c r="B138" s="2">
        <v>0.47222222222222227</v>
      </c>
      <c r="C138" s="7">
        <v>1029</v>
      </c>
      <c r="D138" s="7">
        <v>1033</v>
      </c>
      <c r="E138" s="8">
        <v>12.5</v>
      </c>
      <c r="F138" s="9">
        <v>77</v>
      </c>
      <c r="G138" s="8">
        <v>12.5</v>
      </c>
      <c r="H138" s="8">
        <v>8.5</v>
      </c>
      <c r="I138" s="8">
        <v>26</v>
      </c>
      <c r="J138" s="8">
        <v>12.5</v>
      </c>
      <c r="K138" s="6">
        <f t="shared" si="6"/>
        <v>4.68</v>
      </c>
      <c r="L138" s="6">
        <f t="shared" si="7"/>
        <v>4.68</v>
      </c>
      <c r="M138" s="10">
        <v>6</v>
      </c>
      <c r="N138" s="3" t="str">
        <f t="shared" si="8"/>
        <v>N</v>
      </c>
      <c r="O138" s="11">
        <v>0</v>
      </c>
      <c r="P138" s="12">
        <v>0</v>
      </c>
      <c r="Q138" s="3">
        <v>1.4</v>
      </c>
      <c r="R138" s="13">
        <v>16958</v>
      </c>
      <c r="S138" s="14">
        <v>133.96820000000002</v>
      </c>
      <c r="T138" s="15">
        <v>1.3</v>
      </c>
      <c r="U138" s="15">
        <v>1.3</v>
      </c>
    </row>
    <row r="139" spans="1:21" x14ac:dyDescent="0.25">
      <c r="A139" s="1">
        <v>45322</v>
      </c>
      <c r="B139" s="2">
        <v>0.47569444444444442</v>
      </c>
      <c r="C139" s="7">
        <v>1029</v>
      </c>
      <c r="D139" s="7">
        <v>1033</v>
      </c>
      <c r="E139" s="8">
        <v>12.4</v>
      </c>
      <c r="F139" s="9">
        <v>77</v>
      </c>
      <c r="G139" s="8">
        <v>12.1</v>
      </c>
      <c r="H139" s="8">
        <v>8.4</v>
      </c>
      <c r="I139" s="8">
        <v>26</v>
      </c>
      <c r="J139" s="8">
        <v>12.1</v>
      </c>
      <c r="K139" s="6">
        <f t="shared" si="6"/>
        <v>6.48</v>
      </c>
      <c r="L139" s="6">
        <f t="shared" si="7"/>
        <v>6.48</v>
      </c>
      <c r="M139" s="10">
        <v>158</v>
      </c>
      <c r="N139" s="3" t="str">
        <f t="shared" si="8"/>
        <v>SSE</v>
      </c>
      <c r="O139" s="11">
        <v>0</v>
      </c>
      <c r="P139" s="12">
        <v>0</v>
      </c>
      <c r="Q139" s="3">
        <v>2.5</v>
      </c>
      <c r="R139" s="13">
        <v>50888</v>
      </c>
      <c r="S139" s="14">
        <v>402.01520000000005</v>
      </c>
      <c r="T139" s="15">
        <v>1.8</v>
      </c>
      <c r="U139" s="15">
        <v>1.8</v>
      </c>
    </row>
    <row r="140" spans="1:21" x14ac:dyDescent="0.25">
      <c r="A140" s="1">
        <v>45322</v>
      </c>
      <c r="B140" s="2">
        <v>0.47916666666666669</v>
      </c>
      <c r="C140" s="7">
        <v>1029</v>
      </c>
      <c r="D140" s="7">
        <v>1033</v>
      </c>
      <c r="E140" s="8">
        <v>12.7</v>
      </c>
      <c r="F140" s="9">
        <v>77</v>
      </c>
      <c r="G140" s="8">
        <v>12.7</v>
      </c>
      <c r="H140" s="8">
        <v>8.6999999999999993</v>
      </c>
      <c r="I140" s="8">
        <v>26</v>
      </c>
      <c r="J140" s="8">
        <v>12.7</v>
      </c>
      <c r="K140" s="6">
        <f t="shared" si="6"/>
        <v>4.68</v>
      </c>
      <c r="L140" s="6">
        <f t="shared" si="7"/>
        <v>4.68</v>
      </c>
      <c r="M140" s="10">
        <v>98</v>
      </c>
      <c r="N140" s="3" t="str">
        <f t="shared" si="8"/>
        <v>E</v>
      </c>
      <c r="O140" s="11">
        <v>0</v>
      </c>
      <c r="P140" s="12">
        <v>0</v>
      </c>
      <c r="Q140" s="3">
        <v>3.1</v>
      </c>
      <c r="R140" s="13">
        <v>66259</v>
      </c>
      <c r="S140" s="14">
        <v>523.4461</v>
      </c>
      <c r="T140" s="15">
        <v>1.3</v>
      </c>
      <c r="U140" s="15">
        <v>1.3</v>
      </c>
    </row>
    <row r="141" spans="1:21" x14ac:dyDescent="0.25">
      <c r="A141" s="1">
        <v>45322</v>
      </c>
      <c r="B141" s="2">
        <v>0.4826388888888889</v>
      </c>
      <c r="C141" s="7">
        <v>1029</v>
      </c>
      <c r="D141" s="7">
        <v>1033</v>
      </c>
      <c r="E141" s="8">
        <v>12.9</v>
      </c>
      <c r="F141" s="9">
        <v>76</v>
      </c>
      <c r="G141" s="8">
        <v>12.5</v>
      </c>
      <c r="H141" s="8">
        <v>8.6999999999999993</v>
      </c>
      <c r="I141" s="8">
        <v>26</v>
      </c>
      <c r="J141" s="8">
        <v>12.5</v>
      </c>
      <c r="K141" s="6">
        <f t="shared" si="6"/>
        <v>7.5600000000000005</v>
      </c>
      <c r="L141" s="6">
        <f t="shared" si="7"/>
        <v>9</v>
      </c>
      <c r="M141" s="10">
        <v>18</v>
      </c>
      <c r="N141" s="3" t="str">
        <f t="shared" si="8"/>
        <v>N</v>
      </c>
      <c r="O141" s="11">
        <v>0</v>
      </c>
      <c r="P141" s="12">
        <v>0</v>
      </c>
      <c r="Q141" s="3">
        <v>1.2</v>
      </c>
      <c r="R141" s="13">
        <v>13546</v>
      </c>
      <c r="S141" s="14">
        <v>107.0134</v>
      </c>
      <c r="T141" s="15">
        <v>2.1</v>
      </c>
      <c r="U141" s="15">
        <v>2.5</v>
      </c>
    </row>
    <row r="142" spans="1:21" x14ac:dyDescent="0.25">
      <c r="A142" s="1">
        <v>45322</v>
      </c>
      <c r="B142" s="2">
        <v>0.4861111111111111</v>
      </c>
      <c r="C142" s="7">
        <v>1029</v>
      </c>
      <c r="D142" s="7">
        <v>1033</v>
      </c>
      <c r="E142" s="8">
        <v>12.1</v>
      </c>
      <c r="F142" s="9">
        <v>78</v>
      </c>
      <c r="G142" s="8">
        <v>11.5</v>
      </c>
      <c r="H142" s="8">
        <v>8.3000000000000007</v>
      </c>
      <c r="I142" s="8">
        <v>26</v>
      </c>
      <c r="J142" s="8">
        <v>11.5</v>
      </c>
      <c r="K142" s="6">
        <f t="shared" si="6"/>
        <v>7.2</v>
      </c>
      <c r="L142" s="6">
        <f t="shared" si="7"/>
        <v>7.9200000000000008</v>
      </c>
      <c r="M142" s="10">
        <v>277</v>
      </c>
      <c r="N142" s="3" t="str">
        <f t="shared" si="8"/>
        <v>W</v>
      </c>
      <c r="O142" s="11">
        <v>0</v>
      </c>
      <c r="P142" s="12">
        <v>0</v>
      </c>
      <c r="Q142" s="3">
        <v>3</v>
      </c>
      <c r="R142" s="13">
        <v>50036</v>
      </c>
      <c r="S142" s="14">
        <v>395.28440000000006</v>
      </c>
      <c r="T142" s="15">
        <v>2</v>
      </c>
      <c r="U142" s="15">
        <v>2.2000000000000002</v>
      </c>
    </row>
    <row r="143" spans="1:21" x14ac:dyDescent="0.25">
      <c r="A143" s="1">
        <v>45322</v>
      </c>
      <c r="B143" s="2">
        <v>0.48958333333333331</v>
      </c>
      <c r="C143" s="7">
        <v>1029</v>
      </c>
      <c r="D143" s="7">
        <v>1033</v>
      </c>
      <c r="E143" s="8">
        <v>12.3</v>
      </c>
      <c r="F143" s="9">
        <v>77</v>
      </c>
      <c r="G143" s="8">
        <v>12.3</v>
      </c>
      <c r="H143" s="8">
        <v>8.3000000000000007</v>
      </c>
      <c r="I143" s="8">
        <v>26</v>
      </c>
      <c r="J143" s="8">
        <v>12.3</v>
      </c>
      <c r="K143" s="6">
        <f t="shared" si="6"/>
        <v>3.9600000000000004</v>
      </c>
      <c r="L143" s="6">
        <f t="shared" si="7"/>
        <v>3.9600000000000004</v>
      </c>
      <c r="M143" s="10">
        <v>68</v>
      </c>
      <c r="N143" s="3" t="str">
        <f t="shared" si="8"/>
        <v>ENE</v>
      </c>
      <c r="O143" s="11">
        <v>0</v>
      </c>
      <c r="P143" s="12">
        <v>0</v>
      </c>
      <c r="Q143" s="3">
        <v>2.7</v>
      </c>
      <c r="R143" s="13">
        <v>51964</v>
      </c>
      <c r="S143" s="14">
        <v>410.51560000000006</v>
      </c>
      <c r="T143" s="15">
        <v>1.1000000000000001</v>
      </c>
      <c r="U143" s="15">
        <v>1.1000000000000001</v>
      </c>
    </row>
    <row r="144" spans="1:21" x14ac:dyDescent="0.25">
      <c r="A144" s="1">
        <v>45322</v>
      </c>
      <c r="B144" s="2">
        <v>0.49305555555555558</v>
      </c>
      <c r="C144" s="7">
        <v>1029</v>
      </c>
      <c r="D144" s="7">
        <v>1033</v>
      </c>
      <c r="E144" s="8">
        <v>12.7</v>
      </c>
      <c r="F144" s="9">
        <v>77</v>
      </c>
      <c r="G144" s="8">
        <v>12.7</v>
      </c>
      <c r="H144" s="8">
        <v>8.6999999999999993</v>
      </c>
      <c r="I144" s="8">
        <v>26</v>
      </c>
      <c r="J144" s="8">
        <v>12.7</v>
      </c>
      <c r="K144" s="6">
        <f t="shared" si="6"/>
        <v>3.6</v>
      </c>
      <c r="L144" s="6">
        <f t="shared" si="7"/>
        <v>3.6</v>
      </c>
      <c r="M144" s="10">
        <v>102</v>
      </c>
      <c r="N144" s="3" t="str">
        <f t="shared" si="8"/>
        <v>E</v>
      </c>
      <c r="O144" s="11">
        <v>0</v>
      </c>
      <c r="P144" s="12">
        <v>0</v>
      </c>
      <c r="Q144" s="3">
        <v>2.6</v>
      </c>
      <c r="R144" s="13">
        <v>53984</v>
      </c>
      <c r="S144" s="14">
        <v>426.47360000000003</v>
      </c>
      <c r="T144" s="15">
        <v>1</v>
      </c>
      <c r="U144" s="15">
        <v>1</v>
      </c>
    </row>
    <row r="145" spans="1:21" x14ac:dyDescent="0.25">
      <c r="A145" s="1">
        <v>45322</v>
      </c>
      <c r="B145" s="2">
        <v>0.49652777777777773</v>
      </c>
      <c r="C145" s="7">
        <v>1028</v>
      </c>
      <c r="D145" s="7">
        <v>1032</v>
      </c>
      <c r="E145" s="8">
        <v>12.6</v>
      </c>
      <c r="F145" s="9">
        <v>77</v>
      </c>
      <c r="G145" s="8">
        <v>11.6</v>
      </c>
      <c r="H145" s="8">
        <v>8.6</v>
      </c>
      <c r="I145" s="8">
        <v>26</v>
      </c>
      <c r="J145" s="8">
        <v>11.6</v>
      </c>
      <c r="K145" s="6">
        <f t="shared" si="6"/>
        <v>10.08</v>
      </c>
      <c r="L145" s="6">
        <f t="shared" si="7"/>
        <v>10.8</v>
      </c>
      <c r="M145" s="10">
        <v>282</v>
      </c>
      <c r="N145" s="3" t="str">
        <f t="shared" si="8"/>
        <v>W</v>
      </c>
      <c r="O145" s="11">
        <v>0</v>
      </c>
      <c r="P145" s="12">
        <v>0</v>
      </c>
      <c r="Q145" s="3">
        <v>2.4</v>
      </c>
      <c r="R145" s="13">
        <v>55341</v>
      </c>
      <c r="S145" s="14">
        <v>437.19390000000004</v>
      </c>
      <c r="T145" s="15">
        <v>2.8</v>
      </c>
      <c r="U145" s="15">
        <v>3</v>
      </c>
    </row>
    <row r="146" spans="1:21" x14ac:dyDescent="0.25">
      <c r="A146" s="1">
        <v>45322</v>
      </c>
      <c r="B146" s="2">
        <v>0.5</v>
      </c>
      <c r="C146" s="7">
        <v>1029</v>
      </c>
      <c r="D146" s="7">
        <v>1033</v>
      </c>
      <c r="E146" s="8">
        <v>12.5</v>
      </c>
      <c r="F146" s="9">
        <v>78</v>
      </c>
      <c r="G146" s="8">
        <v>12.5</v>
      </c>
      <c r="H146" s="8">
        <v>8.6999999999999993</v>
      </c>
      <c r="I146" s="8">
        <v>26</v>
      </c>
      <c r="J146" s="8">
        <v>12.5</v>
      </c>
      <c r="K146" s="6">
        <f t="shared" si="6"/>
        <v>3.6</v>
      </c>
      <c r="L146" s="6">
        <f t="shared" si="7"/>
        <v>3.6</v>
      </c>
      <c r="M146" s="10">
        <v>86</v>
      </c>
      <c r="N146" s="3" t="str">
        <f t="shared" si="8"/>
        <v>E</v>
      </c>
      <c r="O146" s="11">
        <v>0</v>
      </c>
      <c r="P146" s="12">
        <v>0</v>
      </c>
      <c r="Q146" s="3">
        <v>1.4</v>
      </c>
      <c r="R146" s="13">
        <v>17688</v>
      </c>
      <c r="S146" s="14">
        <v>139.73520000000002</v>
      </c>
      <c r="T146" s="15">
        <v>1</v>
      </c>
      <c r="U146" s="15">
        <v>1</v>
      </c>
    </row>
    <row r="147" spans="1:21" x14ac:dyDescent="0.25">
      <c r="A147" s="1">
        <v>45322</v>
      </c>
      <c r="B147" s="2">
        <v>0.50347222222222221</v>
      </c>
      <c r="C147" s="7">
        <v>1028</v>
      </c>
      <c r="D147" s="7">
        <v>1032</v>
      </c>
      <c r="E147" s="8">
        <v>12.6</v>
      </c>
      <c r="F147" s="9">
        <v>77</v>
      </c>
      <c r="G147" s="8">
        <v>12.1</v>
      </c>
      <c r="H147" s="8">
        <v>8.6</v>
      </c>
      <c r="I147" s="8">
        <v>26</v>
      </c>
      <c r="J147" s="8">
        <v>12.1</v>
      </c>
      <c r="K147" s="6">
        <f t="shared" si="6"/>
        <v>7.2</v>
      </c>
      <c r="L147" s="6">
        <f t="shared" si="7"/>
        <v>7.9200000000000008</v>
      </c>
      <c r="M147" s="10">
        <v>81</v>
      </c>
      <c r="N147" s="3" t="str">
        <f t="shared" si="8"/>
        <v>E</v>
      </c>
      <c r="O147" s="11">
        <v>0</v>
      </c>
      <c r="P147" s="12">
        <v>0</v>
      </c>
      <c r="Q147" s="3">
        <v>2</v>
      </c>
      <c r="R147" s="13">
        <v>34160</v>
      </c>
      <c r="S147" s="14">
        <v>269.86400000000003</v>
      </c>
      <c r="T147" s="15">
        <v>2</v>
      </c>
      <c r="U147" s="15">
        <v>2.2000000000000002</v>
      </c>
    </row>
    <row r="148" spans="1:21" x14ac:dyDescent="0.25">
      <c r="A148" s="1">
        <v>45322</v>
      </c>
      <c r="B148" s="2">
        <v>0.50694444444444442</v>
      </c>
      <c r="C148" s="7">
        <v>1028</v>
      </c>
      <c r="D148" s="7">
        <v>1032</v>
      </c>
      <c r="E148" s="8">
        <v>12.6</v>
      </c>
      <c r="F148" s="9">
        <v>77</v>
      </c>
      <c r="G148" s="8">
        <v>12.6</v>
      </c>
      <c r="H148" s="8">
        <v>8.6</v>
      </c>
      <c r="I148" s="8">
        <v>26</v>
      </c>
      <c r="J148" s="8">
        <v>12.6</v>
      </c>
      <c r="K148" s="6">
        <f t="shared" si="6"/>
        <v>3.6</v>
      </c>
      <c r="L148" s="6">
        <f t="shared" si="7"/>
        <v>3.6</v>
      </c>
      <c r="M148" s="10">
        <v>102</v>
      </c>
      <c r="N148" s="3" t="str">
        <f t="shared" si="8"/>
        <v>E</v>
      </c>
      <c r="O148" s="11">
        <v>0</v>
      </c>
      <c r="P148" s="12">
        <v>0</v>
      </c>
      <c r="Q148" s="3">
        <v>2.4</v>
      </c>
      <c r="R148" s="13">
        <v>55387</v>
      </c>
      <c r="S148" s="14">
        <v>437.55730000000005</v>
      </c>
      <c r="T148" s="15">
        <v>1</v>
      </c>
      <c r="U148" s="15">
        <v>1</v>
      </c>
    </row>
    <row r="149" spans="1:21" x14ac:dyDescent="0.25">
      <c r="A149" s="1">
        <v>45322</v>
      </c>
      <c r="B149" s="2">
        <v>0.51041666666666663</v>
      </c>
      <c r="C149" s="7">
        <v>1028</v>
      </c>
      <c r="D149" s="7">
        <v>1032</v>
      </c>
      <c r="E149" s="8">
        <v>12.6</v>
      </c>
      <c r="F149" s="9">
        <v>77</v>
      </c>
      <c r="G149" s="8">
        <v>12.3</v>
      </c>
      <c r="H149" s="8">
        <v>8.6</v>
      </c>
      <c r="I149" s="8">
        <v>26</v>
      </c>
      <c r="J149" s="8">
        <v>12.3</v>
      </c>
      <c r="K149" s="6">
        <f t="shared" si="6"/>
        <v>6.48</v>
      </c>
      <c r="L149" s="6">
        <f t="shared" si="7"/>
        <v>7.5600000000000005</v>
      </c>
      <c r="M149" s="10">
        <v>304</v>
      </c>
      <c r="N149" s="3" t="str">
        <f t="shared" si="8"/>
        <v>WNW</v>
      </c>
      <c r="O149" s="11">
        <v>0</v>
      </c>
      <c r="P149" s="12">
        <v>0</v>
      </c>
      <c r="Q149" s="3">
        <v>2.9</v>
      </c>
      <c r="R149" s="13">
        <v>51819</v>
      </c>
      <c r="S149" s="14">
        <v>409.37010000000004</v>
      </c>
      <c r="T149" s="15">
        <v>1.8</v>
      </c>
      <c r="U149" s="15">
        <v>2.1</v>
      </c>
    </row>
    <row r="150" spans="1:21" x14ac:dyDescent="0.25">
      <c r="A150" s="1">
        <v>45322</v>
      </c>
      <c r="B150" s="2">
        <v>0.51388888888888895</v>
      </c>
      <c r="C150" s="7">
        <v>1028</v>
      </c>
      <c r="D150" s="7">
        <v>1032</v>
      </c>
      <c r="E150" s="8">
        <v>12.7</v>
      </c>
      <c r="F150" s="9">
        <v>77</v>
      </c>
      <c r="G150" s="8">
        <v>12.7</v>
      </c>
      <c r="H150" s="8">
        <v>8.6999999999999993</v>
      </c>
      <c r="I150" s="8">
        <v>26</v>
      </c>
      <c r="J150" s="8">
        <v>12.7</v>
      </c>
      <c r="K150" s="6">
        <f t="shared" si="6"/>
        <v>2.88</v>
      </c>
      <c r="L150" s="6">
        <f t="shared" si="7"/>
        <v>2.88</v>
      </c>
      <c r="M150" s="10">
        <v>53</v>
      </c>
      <c r="N150" s="3" t="str">
        <f t="shared" si="8"/>
        <v>NE</v>
      </c>
      <c r="O150" s="11">
        <v>0</v>
      </c>
      <c r="P150" s="12">
        <v>0</v>
      </c>
      <c r="Q150" s="3">
        <v>2.5</v>
      </c>
      <c r="R150" s="13">
        <v>51545</v>
      </c>
      <c r="S150" s="14">
        <v>407.20550000000003</v>
      </c>
      <c r="T150" s="15">
        <v>0.8</v>
      </c>
      <c r="U150" s="15">
        <v>0.8</v>
      </c>
    </row>
    <row r="151" spans="1:21" x14ac:dyDescent="0.25">
      <c r="A151" s="1">
        <v>45322</v>
      </c>
      <c r="B151" s="2">
        <v>0.51736111111111105</v>
      </c>
      <c r="C151" s="7">
        <v>1028</v>
      </c>
      <c r="D151" s="7">
        <v>1032</v>
      </c>
      <c r="E151" s="8">
        <v>12.9</v>
      </c>
      <c r="F151" s="9">
        <v>76</v>
      </c>
      <c r="G151" s="8">
        <v>12.5</v>
      </c>
      <c r="H151" s="8">
        <v>8.6999999999999993</v>
      </c>
      <c r="I151" s="8">
        <v>26</v>
      </c>
      <c r="J151" s="8">
        <v>12.5</v>
      </c>
      <c r="K151" s="6">
        <f t="shared" si="6"/>
        <v>7.2</v>
      </c>
      <c r="L151" s="6">
        <f t="shared" si="7"/>
        <v>7.5600000000000005</v>
      </c>
      <c r="M151" s="10">
        <v>66</v>
      </c>
      <c r="N151" s="3" t="str">
        <f t="shared" si="8"/>
        <v>ENE</v>
      </c>
      <c r="O151" s="11">
        <v>0</v>
      </c>
      <c r="P151" s="12">
        <v>0</v>
      </c>
      <c r="Q151" s="3">
        <v>2.7</v>
      </c>
      <c r="R151" s="13">
        <v>51633</v>
      </c>
      <c r="S151" s="14">
        <v>407.90070000000003</v>
      </c>
      <c r="T151" s="15">
        <v>2</v>
      </c>
      <c r="U151" s="15">
        <v>2.1</v>
      </c>
    </row>
    <row r="152" spans="1:21" x14ac:dyDescent="0.25">
      <c r="A152" s="1">
        <v>45322</v>
      </c>
      <c r="B152" s="2">
        <v>0.52083333333333337</v>
      </c>
      <c r="C152" s="7">
        <v>1028</v>
      </c>
      <c r="D152" s="7">
        <v>1032</v>
      </c>
      <c r="E152" s="8">
        <v>12.9</v>
      </c>
      <c r="F152" s="9">
        <v>76</v>
      </c>
      <c r="G152" s="8">
        <v>11.6</v>
      </c>
      <c r="H152" s="8">
        <v>8.6999999999999993</v>
      </c>
      <c r="I152" s="8">
        <v>26</v>
      </c>
      <c r="J152" s="8">
        <v>11.6</v>
      </c>
      <c r="K152" s="6">
        <f t="shared" si="6"/>
        <v>12.6</v>
      </c>
      <c r="L152" s="6">
        <f t="shared" si="7"/>
        <v>13.68</v>
      </c>
      <c r="M152" s="10">
        <v>154</v>
      </c>
      <c r="N152" s="3" t="str">
        <f t="shared" si="8"/>
        <v>SSE</v>
      </c>
      <c r="O152" s="11">
        <v>0</v>
      </c>
      <c r="P152" s="12">
        <v>0</v>
      </c>
      <c r="Q152" s="3">
        <v>1.7</v>
      </c>
      <c r="R152" s="13">
        <v>17554</v>
      </c>
      <c r="S152" s="14">
        <v>138.67660000000001</v>
      </c>
      <c r="T152" s="15">
        <v>3.5</v>
      </c>
      <c r="U152" s="15">
        <v>3.8</v>
      </c>
    </row>
    <row r="153" spans="1:21" x14ac:dyDescent="0.25">
      <c r="A153" s="1">
        <v>45322</v>
      </c>
      <c r="B153" s="2">
        <v>0.52430555555555558</v>
      </c>
      <c r="C153" s="7">
        <v>1028</v>
      </c>
      <c r="D153" s="7">
        <v>1032</v>
      </c>
      <c r="E153" s="8">
        <v>12.9</v>
      </c>
      <c r="F153" s="9">
        <v>76</v>
      </c>
      <c r="G153" s="8">
        <v>12.9</v>
      </c>
      <c r="H153" s="8">
        <v>8.6999999999999993</v>
      </c>
      <c r="I153" s="8">
        <v>26</v>
      </c>
      <c r="J153" s="8">
        <v>12.9</v>
      </c>
      <c r="K153" s="6">
        <f t="shared" si="6"/>
        <v>3.6</v>
      </c>
      <c r="L153" s="6">
        <f t="shared" si="7"/>
        <v>3.6</v>
      </c>
      <c r="M153" s="10">
        <v>66</v>
      </c>
      <c r="N153" s="3" t="str">
        <f t="shared" si="8"/>
        <v>ENE</v>
      </c>
      <c r="O153" s="11">
        <v>0</v>
      </c>
      <c r="P153" s="12">
        <v>0</v>
      </c>
      <c r="Q153" s="3">
        <v>2.2999999999999998</v>
      </c>
      <c r="R153" s="13">
        <v>37556</v>
      </c>
      <c r="S153" s="14">
        <v>296.69240000000002</v>
      </c>
      <c r="T153" s="15">
        <v>1</v>
      </c>
      <c r="U153" s="15">
        <v>1</v>
      </c>
    </row>
    <row r="154" spans="1:21" x14ac:dyDescent="0.25">
      <c r="A154" s="1">
        <v>45322</v>
      </c>
      <c r="B154" s="2">
        <v>0.52777777777777779</v>
      </c>
      <c r="C154" s="7">
        <v>1028</v>
      </c>
      <c r="D154" s="7">
        <v>1032</v>
      </c>
      <c r="E154" s="8">
        <v>12.9</v>
      </c>
      <c r="F154" s="9">
        <v>76</v>
      </c>
      <c r="G154" s="8">
        <v>12.5</v>
      </c>
      <c r="H154" s="8">
        <v>8.6999999999999993</v>
      </c>
      <c r="I154" s="8">
        <v>26</v>
      </c>
      <c r="J154" s="8">
        <v>12.5</v>
      </c>
      <c r="K154" s="6">
        <f t="shared" si="6"/>
        <v>7.9200000000000008</v>
      </c>
      <c r="L154" s="6">
        <f t="shared" si="7"/>
        <v>9</v>
      </c>
      <c r="M154" s="10">
        <v>78</v>
      </c>
      <c r="N154" s="3" t="str">
        <f t="shared" si="8"/>
        <v>ENE</v>
      </c>
      <c r="O154" s="11">
        <v>0</v>
      </c>
      <c r="P154" s="12">
        <v>0</v>
      </c>
      <c r="Q154" s="3">
        <v>1.6</v>
      </c>
      <c r="R154" s="13">
        <v>21168</v>
      </c>
      <c r="S154" s="14">
        <v>167.22720000000001</v>
      </c>
      <c r="T154" s="15">
        <v>2.2000000000000002</v>
      </c>
      <c r="U154" s="15">
        <v>2.5</v>
      </c>
    </row>
    <row r="155" spans="1:21" x14ac:dyDescent="0.25">
      <c r="A155" s="1">
        <v>45322</v>
      </c>
      <c r="B155" s="2">
        <v>0.53125</v>
      </c>
      <c r="C155" s="7">
        <v>1028</v>
      </c>
      <c r="D155" s="7">
        <v>1032</v>
      </c>
      <c r="E155" s="8">
        <v>13</v>
      </c>
      <c r="F155" s="9">
        <v>75</v>
      </c>
      <c r="G155" s="8">
        <v>13</v>
      </c>
      <c r="H155" s="8">
        <v>8.6</v>
      </c>
      <c r="I155" s="8">
        <v>26</v>
      </c>
      <c r="J155" s="8">
        <v>13</v>
      </c>
      <c r="K155" s="6">
        <f t="shared" si="6"/>
        <v>3.9600000000000004</v>
      </c>
      <c r="L155" s="6">
        <f t="shared" si="7"/>
        <v>3.9600000000000004</v>
      </c>
      <c r="M155" s="10">
        <v>171</v>
      </c>
      <c r="N155" s="3" t="str">
        <f t="shared" si="8"/>
        <v>S</v>
      </c>
      <c r="O155" s="11">
        <v>0</v>
      </c>
      <c r="P155" s="12">
        <v>0</v>
      </c>
      <c r="Q155" s="3">
        <v>2.6</v>
      </c>
      <c r="R155" s="13">
        <v>54008</v>
      </c>
      <c r="S155" s="14">
        <v>426.66320000000002</v>
      </c>
      <c r="T155" s="15">
        <v>1.1000000000000001</v>
      </c>
      <c r="U155" s="15">
        <v>1.1000000000000001</v>
      </c>
    </row>
    <row r="156" spans="1:21" x14ac:dyDescent="0.25">
      <c r="A156" s="1">
        <v>45322</v>
      </c>
      <c r="B156" s="2">
        <v>0.53472222222222221</v>
      </c>
      <c r="C156" s="7">
        <v>1028</v>
      </c>
      <c r="D156" s="7">
        <v>1032</v>
      </c>
      <c r="E156" s="8">
        <v>13.3</v>
      </c>
      <c r="F156" s="9">
        <v>75</v>
      </c>
      <c r="G156" s="8">
        <v>13.3</v>
      </c>
      <c r="H156" s="8">
        <v>8.9</v>
      </c>
      <c r="I156" s="8">
        <v>26</v>
      </c>
      <c r="J156" s="8">
        <v>13.3</v>
      </c>
      <c r="K156" s="6">
        <f t="shared" si="6"/>
        <v>4.68</v>
      </c>
      <c r="L156" s="6">
        <f t="shared" si="7"/>
        <v>4.68</v>
      </c>
      <c r="M156" s="10">
        <v>356</v>
      </c>
      <c r="N156" s="3" t="str">
        <f t="shared" si="8"/>
        <v>N</v>
      </c>
      <c r="O156" s="11">
        <v>0</v>
      </c>
      <c r="P156" s="12">
        <v>0</v>
      </c>
      <c r="Q156" s="3">
        <v>2.4</v>
      </c>
      <c r="R156" s="13">
        <v>52954</v>
      </c>
      <c r="S156" s="14">
        <v>418.33660000000003</v>
      </c>
      <c r="T156" s="15">
        <v>1.3</v>
      </c>
      <c r="U156" s="15">
        <v>1.3</v>
      </c>
    </row>
    <row r="157" spans="1:21" x14ac:dyDescent="0.25">
      <c r="A157" s="1">
        <v>45322</v>
      </c>
      <c r="B157" s="2">
        <v>0.53819444444444442</v>
      </c>
      <c r="C157" s="7">
        <v>1028</v>
      </c>
      <c r="D157" s="7">
        <v>1032</v>
      </c>
      <c r="E157" s="8">
        <v>13.5</v>
      </c>
      <c r="F157" s="9">
        <v>74</v>
      </c>
      <c r="G157" s="8">
        <v>13.4</v>
      </c>
      <c r="H157" s="8">
        <v>8.9</v>
      </c>
      <c r="I157" s="8">
        <v>26</v>
      </c>
      <c r="J157" s="8">
        <v>13.4</v>
      </c>
      <c r="K157" s="6">
        <f t="shared" si="6"/>
        <v>6.48</v>
      </c>
      <c r="L157" s="6">
        <f t="shared" si="7"/>
        <v>7.5600000000000005</v>
      </c>
      <c r="M157" s="10">
        <v>141</v>
      </c>
      <c r="N157" s="3" t="str">
        <f t="shared" si="8"/>
        <v>SE</v>
      </c>
      <c r="O157" s="11">
        <v>0</v>
      </c>
      <c r="P157" s="12">
        <v>0</v>
      </c>
      <c r="Q157" s="3">
        <v>2.8</v>
      </c>
      <c r="R157" s="13">
        <v>52431</v>
      </c>
      <c r="S157" s="14">
        <v>414.20490000000007</v>
      </c>
      <c r="T157" s="15">
        <v>1.8</v>
      </c>
      <c r="U157" s="15">
        <v>2.1</v>
      </c>
    </row>
    <row r="158" spans="1:21" x14ac:dyDescent="0.25">
      <c r="A158" s="1">
        <v>45322</v>
      </c>
      <c r="B158" s="2">
        <v>0.54166666666666663</v>
      </c>
      <c r="C158" s="7">
        <v>1028</v>
      </c>
      <c r="D158" s="7">
        <v>1032</v>
      </c>
      <c r="E158" s="8">
        <v>13.1</v>
      </c>
      <c r="F158" s="9">
        <v>76</v>
      </c>
      <c r="G158" s="8">
        <v>12.7</v>
      </c>
      <c r="H158" s="8">
        <v>8.9</v>
      </c>
      <c r="I158" s="8">
        <v>26</v>
      </c>
      <c r="J158" s="8">
        <v>12.7</v>
      </c>
      <c r="K158" s="6">
        <f t="shared" si="6"/>
        <v>7.9200000000000008</v>
      </c>
      <c r="L158" s="6">
        <f t="shared" si="7"/>
        <v>7.9200000000000008</v>
      </c>
      <c r="M158" s="10">
        <v>23</v>
      </c>
      <c r="N158" s="3" t="str">
        <f t="shared" si="8"/>
        <v>NNE</v>
      </c>
      <c r="O158" s="11">
        <v>0</v>
      </c>
      <c r="P158" s="12">
        <v>0</v>
      </c>
      <c r="Q158" s="3">
        <v>2.9</v>
      </c>
      <c r="R158" s="13">
        <v>48888</v>
      </c>
      <c r="S158" s="14">
        <v>386.21520000000004</v>
      </c>
      <c r="T158" s="15">
        <v>2.2000000000000002</v>
      </c>
      <c r="U158" s="15">
        <v>2.2000000000000002</v>
      </c>
    </row>
    <row r="159" spans="1:21" x14ac:dyDescent="0.25">
      <c r="A159" s="1">
        <v>45322</v>
      </c>
      <c r="B159" s="2">
        <v>0.54513888888888895</v>
      </c>
      <c r="C159" s="7">
        <v>1028</v>
      </c>
      <c r="D159" s="7">
        <v>1032</v>
      </c>
      <c r="E159" s="8">
        <v>12.9</v>
      </c>
      <c r="F159" s="9">
        <v>76</v>
      </c>
      <c r="G159" s="8">
        <v>12.9</v>
      </c>
      <c r="H159" s="8">
        <v>8.6999999999999993</v>
      </c>
      <c r="I159" s="8">
        <v>26</v>
      </c>
      <c r="J159" s="8">
        <v>12.9</v>
      </c>
      <c r="K159" s="6">
        <f t="shared" si="6"/>
        <v>3.9600000000000004</v>
      </c>
      <c r="L159" s="6">
        <f t="shared" si="7"/>
        <v>3.9600000000000004</v>
      </c>
      <c r="M159" s="10">
        <v>151</v>
      </c>
      <c r="N159" s="3" t="str">
        <f t="shared" si="8"/>
        <v>SSE</v>
      </c>
      <c r="O159" s="11">
        <v>0</v>
      </c>
      <c r="P159" s="12">
        <v>0</v>
      </c>
      <c r="Q159" s="3">
        <v>2.9</v>
      </c>
      <c r="R159" s="13">
        <v>57362</v>
      </c>
      <c r="S159" s="14">
        <v>453.15980000000002</v>
      </c>
      <c r="T159" s="15">
        <v>1.1000000000000001</v>
      </c>
      <c r="U159" s="15">
        <v>1.1000000000000001</v>
      </c>
    </row>
    <row r="160" spans="1:21" x14ac:dyDescent="0.25">
      <c r="A160" s="1">
        <v>45322</v>
      </c>
      <c r="B160" s="2">
        <v>0.54861111111111105</v>
      </c>
      <c r="C160" s="7">
        <v>1028</v>
      </c>
      <c r="D160" s="7">
        <v>1032</v>
      </c>
      <c r="E160" s="8">
        <v>13.1</v>
      </c>
      <c r="F160" s="9">
        <v>76</v>
      </c>
      <c r="G160" s="8">
        <v>13.2</v>
      </c>
      <c r="H160" s="8">
        <v>8.9</v>
      </c>
      <c r="I160" s="8">
        <v>26</v>
      </c>
      <c r="J160" s="8">
        <v>13.2</v>
      </c>
      <c r="K160" s="6">
        <f t="shared" si="6"/>
        <v>5.4</v>
      </c>
      <c r="L160" s="6">
        <f t="shared" si="7"/>
        <v>5.4</v>
      </c>
      <c r="M160" s="10">
        <v>324</v>
      </c>
      <c r="N160" s="3" t="str">
        <f t="shared" si="8"/>
        <v>NW</v>
      </c>
      <c r="O160" s="11">
        <v>0</v>
      </c>
      <c r="P160" s="12">
        <v>0</v>
      </c>
      <c r="Q160" s="3">
        <v>2.1</v>
      </c>
      <c r="R160" s="13">
        <v>47692</v>
      </c>
      <c r="S160" s="14">
        <v>376.76680000000005</v>
      </c>
      <c r="T160" s="15">
        <v>1.5</v>
      </c>
      <c r="U160" s="15">
        <v>1.5</v>
      </c>
    </row>
    <row r="161" spans="1:21" x14ac:dyDescent="0.25">
      <c r="A161" s="1">
        <v>45322</v>
      </c>
      <c r="B161" s="2">
        <v>0.55208333333333337</v>
      </c>
      <c r="C161" s="7">
        <v>1028</v>
      </c>
      <c r="D161" s="7">
        <v>1032</v>
      </c>
      <c r="E161" s="8">
        <v>12.9</v>
      </c>
      <c r="F161" s="9">
        <v>77</v>
      </c>
      <c r="G161" s="8">
        <v>12.9</v>
      </c>
      <c r="H161" s="8">
        <v>8.9</v>
      </c>
      <c r="I161" s="8">
        <v>26</v>
      </c>
      <c r="J161" s="8">
        <v>12.9</v>
      </c>
      <c r="K161" s="6">
        <f t="shared" si="6"/>
        <v>3.6</v>
      </c>
      <c r="L161" s="6">
        <f t="shared" si="7"/>
        <v>3.6</v>
      </c>
      <c r="M161" s="10">
        <v>192</v>
      </c>
      <c r="N161" s="3" t="str">
        <f t="shared" si="8"/>
        <v>S</v>
      </c>
      <c r="O161" s="11">
        <v>0</v>
      </c>
      <c r="P161" s="12">
        <v>0</v>
      </c>
      <c r="Q161" s="3">
        <v>2.7</v>
      </c>
      <c r="R161" s="13">
        <v>55702</v>
      </c>
      <c r="S161" s="14">
        <v>440.04580000000004</v>
      </c>
      <c r="T161" s="15">
        <v>1</v>
      </c>
      <c r="U161" s="15">
        <v>1</v>
      </c>
    </row>
    <row r="162" spans="1:21" x14ac:dyDescent="0.25">
      <c r="A162" s="1">
        <v>45322</v>
      </c>
      <c r="B162" s="2">
        <v>0.55555555555555558</v>
      </c>
      <c r="C162" s="7">
        <v>1028</v>
      </c>
      <c r="D162" s="7">
        <v>1032</v>
      </c>
      <c r="E162" s="8">
        <v>13.2</v>
      </c>
      <c r="F162" s="9">
        <v>75</v>
      </c>
      <c r="G162" s="8">
        <v>12.8</v>
      </c>
      <c r="H162" s="8">
        <v>8.8000000000000007</v>
      </c>
      <c r="I162" s="8">
        <v>26</v>
      </c>
      <c r="J162" s="8">
        <v>12.8</v>
      </c>
      <c r="K162" s="6">
        <f t="shared" si="6"/>
        <v>7.9200000000000008</v>
      </c>
      <c r="L162" s="6">
        <f t="shared" si="7"/>
        <v>8.2799999999999994</v>
      </c>
      <c r="M162" s="10">
        <v>30</v>
      </c>
      <c r="N162" s="3" t="str">
        <f t="shared" si="8"/>
        <v>NNE</v>
      </c>
      <c r="O162" s="11">
        <v>0</v>
      </c>
      <c r="P162" s="12">
        <v>0</v>
      </c>
      <c r="Q162" s="3">
        <v>1.2</v>
      </c>
      <c r="R162" s="13">
        <v>20251</v>
      </c>
      <c r="S162" s="14">
        <v>159.98290000000003</v>
      </c>
      <c r="T162" s="15">
        <v>2.2000000000000002</v>
      </c>
      <c r="U162" s="15">
        <v>2.2999999999999998</v>
      </c>
    </row>
    <row r="163" spans="1:21" x14ac:dyDescent="0.25">
      <c r="A163" s="1">
        <v>45322</v>
      </c>
      <c r="B163" s="2">
        <v>0.55902777777777779</v>
      </c>
      <c r="C163" s="7">
        <v>1028</v>
      </c>
      <c r="D163" s="7">
        <v>1032</v>
      </c>
      <c r="E163" s="8">
        <v>13.1</v>
      </c>
      <c r="F163" s="9">
        <v>76</v>
      </c>
      <c r="G163" s="8">
        <v>12.3</v>
      </c>
      <c r="H163" s="8">
        <v>8.9</v>
      </c>
      <c r="I163" s="8">
        <v>26</v>
      </c>
      <c r="J163" s="8">
        <v>12.3</v>
      </c>
      <c r="K163" s="6">
        <f t="shared" si="6"/>
        <v>9.36</v>
      </c>
      <c r="L163" s="6">
        <f t="shared" si="7"/>
        <v>9.7200000000000006</v>
      </c>
      <c r="M163" s="10">
        <v>234</v>
      </c>
      <c r="N163" s="3" t="str">
        <f t="shared" si="8"/>
        <v>SW</v>
      </c>
      <c r="O163" s="11">
        <v>0</v>
      </c>
      <c r="P163" s="12">
        <v>0</v>
      </c>
      <c r="Q163" s="3">
        <v>1.2</v>
      </c>
      <c r="R163" s="13">
        <v>21687</v>
      </c>
      <c r="S163" s="14">
        <v>171.32730000000001</v>
      </c>
      <c r="T163" s="15">
        <v>2.6</v>
      </c>
      <c r="U163" s="15">
        <v>2.7</v>
      </c>
    </row>
    <row r="164" spans="1:21" x14ac:dyDescent="0.25">
      <c r="A164" s="1">
        <v>45322</v>
      </c>
      <c r="B164" s="2">
        <v>0.5625</v>
      </c>
      <c r="C164" s="7">
        <v>1028</v>
      </c>
      <c r="D164" s="7">
        <v>1032</v>
      </c>
      <c r="E164" s="8">
        <v>12.9</v>
      </c>
      <c r="F164" s="9">
        <v>77</v>
      </c>
      <c r="G164" s="8">
        <v>12.9</v>
      </c>
      <c r="H164" s="8">
        <v>8.9</v>
      </c>
      <c r="I164" s="8">
        <v>26</v>
      </c>
      <c r="J164" s="8">
        <v>12.9</v>
      </c>
      <c r="K164" s="6">
        <f t="shared" si="6"/>
        <v>2.88</v>
      </c>
      <c r="L164" s="6">
        <f t="shared" si="7"/>
        <v>2.88</v>
      </c>
      <c r="M164" s="10">
        <v>79</v>
      </c>
      <c r="N164" s="3" t="str">
        <f t="shared" si="8"/>
        <v>ENE</v>
      </c>
      <c r="O164" s="11">
        <v>0</v>
      </c>
      <c r="P164" s="12">
        <v>0</v>
      </c>
      <c r="Q164" s="3">
        <v>1.9</v>
      </c>
      <c r="R164" s="13">
        <v>26977</v>
      </c>
      <c r="S164" s="14">
        <v>213.11830000000003</v>
      </c>
      <c r="T164" s="15">
        <v>0.8</v>
      </c>
      <c r="U164" s="15">
        <v>0.8</v>
      </c>
    </row>
    <row r="165" spans="1:21" x14ac:dyDescent="0.25">
      <c r="A165" s="1">
        <v>45322</v>
      </c>
      <c r="B165" s="2">
        <v>0.56597222222222221</v>
      </c>
      <c r="C165" s="7">
        <v>1028</v>
      </c>
      <c r="D165" s="7">
        <v>1032</v>
      </c>
      <c r="E165" s="8">
        <v>13.1</v>
      </c>
      <c r="F165" s="9">
        <v>76</v>
      </c>
      <c r="G165" s="8">
        <v>11.9</v>
      </c>
      <c r="H165" s="8">
        <v>8.9</v>
      </c>
      <c r="I165" s="8">
        <v>26</v>
      </c>
      <c r="J165" s="8">
        <v>11.9</v>
      </c>
      <c r="K165" s="6">
        <f t="shared" si="6"/>
        <v>12.6</v>
      </c>
      <c r="L165" s="6">
        <f t="shared" si="7"/>
        <v>12.96</v>
      </c>
      <c r="M165" s="10">
        <v>317</v>
      </c>
      <c r="N165" s="3" t="str">
        <f t="shared" si="8"/>
        <v>NW</v>
      </c>
      <c r="O165" s="11">
        <v>0</v>
      </c>
      <c r="P165" s="12">
        <v>0</v>
      </c>
      <c r="Q165" s="3">
        <v>2.2999999999999998</v>
      </c>
      <c r="R165" s="13">
        <v>45924</v>
      </c>
      <c r="S165" s="14">
        <v>362.79960000000005</v>
      </c>
      <c r="T165" s="15">
        <v>3.5</v>
      </c>
      <c r="U165" s="15">
        <v>3.6</v>
      </c>
    </row>
    <row r="166" spans="1:21" x14ac:dyDescent="0.25">
      <c r="A166" s="1">
        <v>45322</v>
      </c>
      <c r="B166" s="2">
        <v>0.56944444444444442</v>
      </c>
      <c r="C166" s="7">
        <v>1028</v>
      </c>
      <c r="D166" s="7">
        <v>1032</v>
      </c>
      <c r="E166" s="8">
        <v>12.9</v>
      </c>
      <c r="F166" s="9">
        <v>77</v>
      </c>
      <c r="G166" s="8">
        <v>12.9</v>
      </c>
      <c r="H166" s="8">
        <v>8.9</v>
      </c>
      <c r="I166" s="8">
        <v>26</v>
      </c>
      <c r="J166" s="8">
        <v>12.9</v>
      </c>
      <c r="K166" s="6">
        <f t="shared" si="6"/>
        <v>5.76</v>
      </c>
      <c r="L166" s="6">
        <f t="shared" si="7"/>
        <v>5.76</v>
      </c>
      <c r="M166" s="10">
        <v>152</v>
      </c>
      <c r="N166" s="3" t="str">
        <f t="shared" si="8"/>
        <v>SSE</v>
      </c>
      <c r="O166" s="11">
        <v>0</v>
      </c>
      <c r="P166" s="12">
        <v>0</v>
      </c>
      <c r="Q166" s="3">
        <v>1</v>
      </c>
      <c r="R166" s="13">
        <v>12732</v>
      </c>
      <c r="S166" s="14">
        <v>100.58280000000001</v>
      </c>
      <c r="T166" s="15">
        <v>1.6</v>
      </c>
      <c r="U166" s="15">
        <v>1.6</v>
      </c>
    </row>
    <row r="167" spans="1:21" x14ac:dyDescent="0.25">
      <c r="A167" s="1">
        <v>45322</v>
      </c>
      <c r="B167" s="2">
        <v>0.57291666666666663</v>
      </c>
      <c r="C167" s="7">
        <v>1028</v>
      </c>
      <c r="D167" s="7">
        <v>1032</v>
      </c>
      <c r="E167" s="8">
        <v>12.8</v>
      </c>
      <c r="F167" s="9">
        <v>78</v>
      </c>
      <c r="G167" s="8">
        <v>12.8</v>
      </c>
      <c r="H167" s="8">
        <v>9</v>
      </c>
      <c r="I167" s="8">
        <v>26</v>
      </c>
      <c r="J167" s="8">
        <v>12.8</v>
      </c>
      <c r="K167" s="6">
        <f t="shared" si="6"/>
        <v>0</v>
      </c>
      <c r="L167" s="6">
        <f t="shared" si="7"/>
        <v>0</v>
      </c>
      <c r="M167" s="10">
        <v>36</v>
      </c>
      <c r="N167" s="3" t="str">
        <f t="shared" si="8"/>
        <v>NNE</v>
      </c>
      <c r="O167" s="11">
        <v>0</v>
      </c>
      <c r="P167" s="12">
        <v>0</v>
      </c>
      <c r="Q167" s="3">
        <v>2.2000000000000002</v>
      </c>
      <c r="R167" s="13">
        <v>42456</v>
      </c>
      <c r="S167" s="14">
        <v>335.40240000000006</v>
      </c>
      <c r="T167" s="15">
        <v>0</v>
      </c>
      <c r="U167" s="15">
        <v>0</v>
      </c>
    </row>
    <row r="168" spans="1:21" x14ac:dyDescent="0.25">
      <c r="A168" s="1">
        <v>45322</v>
      </c>
      <c r="B168" s="2">
        <v>0.57638888888888895</v>
      </c>
      <c r="C168" s="7">
        <v>1028</v>
      </c>
      <c r="D168" s="7">
        <v>1032</v>
      </c>
      <c r="E168" s="8">
        <v>12.9</v>
      </c>
      <c r="F168" s="9">
        <v>76</v>
      </c>
      <c r="G168" s="8">
        <v>12.3</v>
      </c>
      <c r="H168" s="8">
        <v>8.6999999999999993</v>
      </c>
      <c r="I168" s="8">
        <v>26</v>
      </c>
      <c r="J168" s="8">
        <v>12.3</v>
      </c>
      <c r="K168" s="6">
        <f t="shared" si="6"/>
        <v>8.2799999999999994</v>
      </c>
      <c r="L168" s="6">
        <f t="shared" si="7"/>
        <v>9.36</v>
      </c>
      <c r="M168" s="10">
        <v>342</v>
      </c>
      <c r="N168" s="3" t="str">
        <f t="shared" si="8"/>
        <v>NNW</v>
      </c>
      <c r="O168" s="11">
        <v>0</v>
      </c>
      <c r="P168" s="12">
        <v>0</v>
      </c>
      <c r="Q168" s="3">
        <v>1.8</v>
      </c>
      <c r="R168" s="13">
        <v>38256</v>
      </c>
      <c r="S168" s="14">
        <v>302.22240000000005</v>
      </c>
      <c r="T168" s="15">
        <v>2.2999999999999998</v>
      </c>
      <c r="U168" s="15">
        <v>2.6</v>
      </c>
    </row>
    <row r="169" spans="1:21" x14ac:dyDescent="0.25">
      <c r="A169" s="1">
        <v>45322</v>
      </c>
      <c r="B169" s="2">
        <v>0.57986111111111105</v>
      </c>
      <c r="C169" s="7">
        <v>1028</v>
      </c>
      <c r="D169" s="7">
        <v>1032</v>
      </c>
      <c r="E169" s="8">
        <v>12.9</v>
      </c>
      <c r="F169" s="9">
        <v>75</v>
      </c>
      <c r="G169" s="8">
        <v>12.9</v>
      </c>
      <c r="H169" s="8">
        <v>8.5</v>
      </c>
      <c r="I169" s="8">
        <v>26</v>
      </c>
      <c r="J169" s="8">
        <v>12.9</v>
      </c>
      <c r="K169" s="6">
        <f t="shared" si="6"/>
        <v>3.9600000000000004</v>
      </c>
      <c r="L169" s="6">
        <f t="shared" si="7"/>
        <v>3.9600000000000004</v>
      </c>
      <c r="M169" s="10">
        <v>282</v>
      </c>
      <c r="N169" s="3" t="str">
        <f t="shared" si="8"/>
        <v>W</v>
      </c>
      <c r="O169" s="11">
        <v>0</v>
      </c>
      <c r="P169" s="12">
        <v>0</v>
      </c>
      <c r="Q169" s="3">
        <v>1.4</v>
      </c>
      <c r="R169" s="13">
        <v>24593</v>
      </c>
      <c r="S169" s="14">
        <v>194.28470000000002</v>
      </c>
      <c r="T169" s="15">
        <v>1.1000000000000001</v>
      </c>
      <c r="U169" s="15">
        <v>1.1000000000000001</v>
      </c>
    </row>
    <row r="170" spans="1:21" x14ac:dyDescent="0.25">
      <c r="A170" s="1">
        <v>45322</v>
      </c>
      <c r="B170" s="2">
        <v>0.58333333333333337</v>
      </c>
      <c r="C170" s="7">
        <v>1028</v>
      </c>
      <c r="D170" s="7">
        <v>1032</v>
      </c>
      <c r="E170" s="8">
        <v>13.1</v>
      </c>
      <c r="F170" s="9">
        <v>75</v>
      </c>
      <c r="G170" s="8">
        <v>12.9</v>
      </c>
      <c r="H170" s="8">
        <v>8.6999999999999993</v>
      </c>
      <c r="I170" s="8">
        <v>26</v>
      </c>
      <c r="J170" s="8">
        <v>12.9</v>
      </c>
      <c r="K170" s="6">
        <f t="shared" si="6"/>
        <v>6.48</v>
      </c>
      <c r="L170" s="6">
        <f t="shared" si="7"/>
        <v>7.2</v>
      </c>
      <c r="M170" s="10">
        <v>8</v>
      </c>
      <c r="N170" s="3" t="str">
        <f t="shared" si="8"/>
        <v>N</v>
      </c>
      <c r="O170" s="11">
        <v>0</v>
      </c>
      <c r="P170" s="12">
        <v>0</v>
      </c>
      <c r="Q170" s="3">
        <v>1.3</v>
      </c>
      <c r="R170" s="13">
        <v>14438</v>
      </c>
      <c r="S170" s="14">
        <v>114.06020000000001</v>
      </c>
      <c r="T170" s="15">
        <v>1.8</v>
      </c>
      <c r="U170" s="15">
        <v>2</v>
      </c>
    </row>
    <row r="171" spans="1:21" x14ac:dyDescent="0.25">
      <c r="A171" s="1">
        <v>45322</v>
      </c>
      <c r="B171" s="2">
        <v>0.58680555555555558</v>
      </c>
      <c r="C171" s="7">
        <v>1028</v>
      </c>
      <c r="D171" s="7">
        <v>1032</v>
      </c>
      <c r="E171" s="8">
        <v>12.8</v>
      </c>
      <c r="F171" s="9">
        <v>76</v>
      </c>
      <c r="G171" s="8">
        <v>12.8</v>
      </c>
      <c r="H171" s="8">
        <v>8.6</v>
      </c>
      <c r="I171" s="8">
        <v>26</v>
      </c>
      <c r="J171" s="8">
        <v>12.8</v>
      </c>
      <c r="K171" s="6">
        <f t="shared" si="6"/>
        <v>3.6</v>
      </c>
      <c r="L171" s="6">
        <f t="shared" si="7"/>
        <v>3.6</v>
      </c>
      <c r="M171" s="10">
        <v>294</v>
      </c>
      <c r="N171" s="3" t="str">
        <f t="shared" si="8"/>
        <v>WNW</v>
      </c>
      <c r="O171" s="11">
        <v>0</v>
      </c>
      <c r="P171" s="12">
        <v>0</v>
      </c>
      <c r="Q171" s="3">
        <v>1</v>
      </c>
      <c r="R171" s="13">
        <v>17681</v>
      </c>
      <c r="S171" s="14">
        <v>139.6799</v>
      </c>
      <c r="T171" s="15">
        <v>1</v>
      </c>
      <c r="U171" s="15">
        <v>1</v>
      </c>
    </row>
    <row r="172" spans="1:21" x14ac:dyDescent="0.25">
      <c r="A172" s="1">
        <v>45322</v>
      </c>
      <c r="B172" s="2">
        <v>0.59027777777777779</v>
      </c>
      <c r="C172" s="7">
        <v>1027</v>
      </c>
      <c r="D172" s="7">
        <v>1031</v>
      </c>
      <c r="E172" s="8">
        <v>12.9</v>
      </c>
      <c r="F172" s="9">
        <v>76</v>
      </c>
      <c r="G172" s="8">
        <v>12.1</v>
      </c>
      <c r="H172" s="8">
        <v>8.6999999999999993</v>
      </c>
      <c r="I172" s="8">
        <v>26</v>
      </c>
      <c r="J172" s="8">
        <v>12.1</v>
      </c>
      <c r="K172" s="6">
        <f t="shared" si="6"/>
        <v>9.7200000000000006</v>
      </c>
      <c r="L172" s="6">
        <f t="shared" si="7"/>
        <v>10.08</v>
      </c>
      <c r="M172" s="10">
        <v>114</v>
      </c>
      <c r="N172" s="3" t="str">
        <f t="shared" si="8"/>
        <v>ESE</v>
      </c>
      <c r="O172" s="11">
        <v>0</v>
      </c>
      <c r="P172" s="12">
        <v>0</v>
      </c>
      <c r="Q172" s="3">
        <v>1.3</v>
      </c>
      <c r="R172" s="13">
        <v>24264</v>
      </c>
      <c r="S172" s="14">
        <v>191.68560000000002</v>
      </c>
      <c r="T172" s="15">
        <v>2.7</v>
      </c>
      <c r="U172" s="15">
        <v>2.8</v>
      </c>
    </row>
    <row r="173" spans="1:21" x14ac:dyDescent="0.25">
      <c r="A173" s="1">
        <v>45322</v>
      </c>
      <c r="B173" s="2">
        <v>0.59375</v>
      </c>
      <c r="C173" s="7">
        <v>1028</v>
      </c>
      <c r="D173" s="7">
        <v>1032</v>
      </c>
      <c r="E173" s="8">
        <v>13.1</v>
      </c>
      <c r="F173" s="9">
        <v>75</v>
      </c>
      <c r="G173" s="8">
        <v>13.1</v>
      </c>
      <c r="H173" s="8">
        <v>8.6999999999999993</v>
      </c>
      <c r="I173" s="8">
        <v>26</v>
      </c>
      <c r="J173" s="8">
        <v>13.1</v>
      </c>
      <c r="K173" s="6">
        <f t="shared" si="6"/>
        <v>3.9600000000000004</v>
      </c>
      <c r="L173" s="6">
        <f t="shared" si="7"/>
        <v>3.9600000000000004</v>
      </c>
      <c r="M173" s="10">
        <v>354</v>
      </c>
      <c r="N173" s="3" t="str">
        <f t="shared" si="8"/>
        <v>N</v>
      </c>
      <c r="O173" s="11">
        <v>0</v>
      </c>
      <c r="P173" s="12">
        <v>0</v>
      </c>
      <c r="Q173" s="3">
        <v>1.2</v>
      </c>
      <c r="R173" s="13">
        <v>10722</v>
      </c>
      <c r="S173" s="14">
        <v>84.703800000000015</v>
      </c>
      <c r="T173" s="15">
        <v>1.1000000000000001</v>
      </c>
      <c r="U173" s="15">
        <v>1.1000000000000001</v>
      </c>
    </row>
    <row r="174" spans="1:21" x14ac:dyDescent="0.25">
      <c r="A174" s="1">
        <v>45322</v>
      </c>
      <c r="B174" s="2">
        <v>0.59722222222222221</v>
      </c>
      <c r="C174" s="7">
        <v>1028</v>
      </c>
      <c r="D174" s="7">
        <v>1032</v>
      </c>
      <c r="E174" s="8">
        <v>12.7</v>
      </c>
      <c r="F174" s="9">
        <v>77</v>
      </c>
      <c r="G174" s="8">
        <v>12.7</v>
      </c>
      <c r="H174" s="8">
        <v>8.6999999999999993</v>
      </c>
      <c r="I174" s="8">
        <v>26</v>
      </c>
      <c r="J174" s="8">
        <v>12.7</v>
      </c>
      <c r="K174" s="6">
        <f t="shared" si="6"/>
        <v>3.9600000000000004</v>
      </c>
      <c r="L174" s="6">
        <f t="shared" si="7"/>
        <v>3.9600000000000004</v>
      </c>
      <c r="M174" s="10">
        <v>337</v>
      </c>
      <c r="N174" s="3" t="str">
        <f t="shared" si="8"/>
        <v>NNW</v>
      </c>
      <c r="O174" s="11">
        <v>0</v>
      </c>
      <c r="P174" s="12">
        <v>0</v>
      </c>
      <c r="Q174" s="3">
        <v>1.4</v>
      </c>
      <c r="R174" s="13">
        <v>30075</v>
      </c>
      <c r="S174" s="14">
        <v>237.59250000000003</v>
      </c>
      <c r="T174" s="15">
        <v>1.1000000000000001</v>
      </c>
      <c r="U174" s="15">
        <v>1.1000000000000001</v>
      </c>
    </row>
    <row r="175" spans="1:21" x14ac:dyDescent="0.25">
      <c r="A175" s="1">
        <v>45322</v>
      </c>
      <c r="B175" s="2">
        <v>0.60069444444444442</v>
      </c>
      <c r="C175" s="7">
        <v>1027</v>
      </c>
      <c r="D175" s="7">
        <v>1031</v>
      </c>
      <c r="E175" s="8">
        <v>12.8</v>
      </c>
      <c r="F175" s="9">
        <v>77</v>
      </c>
      <c r="G175" s="8">
        <v>11.5</v>
      </c>
      <c r="H175" s="8">
        <v>8.8000000000000007</v>
      </c>
      <c r="I175" s="8">
        <v>26</v>
      </c>
      <c r="J175" s="8">
        <v>11.5</v>
      </c>
      <c r="K175" s="6">
        <f t="shared" si="6"/>
        <v>12.6</v>
      </c>
      <c r="L175" s="6">
        <f t="shared" si="7"/>
        <v>13.32</v>
      </c>
      <c r="M175" s="10">
        <v>311</v>
      </c>
      <c r="N175" s="3" t="str">
        <f t="shared" si="8"/>
        <v>NW</v>
      </c>
      <c r="O175" s="11">
        <v>0</v>
      </c>
      <c r="P175" s="12">
        <v>0</v>
      </c>
      <c r="Q175" s="3">
        <v>1.2</v>
      </c>
      <c r="R175" s="13">
        <v>11777</v>
      </c>
      <c r="S175" s="14">
        <v>93.038300000000007</v>
      </c>
      <c r="T175" s="15">
        <v>3.5</v>
      </c>
      <c r="U175" s="15">
        <v>3.7</v>
      </c>
    </row>
    <row r="176" spans="1:21" x14ac:dyDescent="0.25">
      <c r="A176" s="1">
        <v>45322</v>
      </c>
      <c r="B176" s="2">
        <v>0.60416666666666663</v>
      </c>
      <c r="C176" s="7">
        <v>1027</v>
      </c>
      <c r="D176" s="7">
        <v>1031</v>
      </c>
      <c r="E176" s="8">
        <v>13</v>
      </c>
      <c r="F176" s="9">
        <v>76</v>
      </c>
      <c r="G176" s="8">
        <v>13</v>
      </c>
      <c r="H176" s="8">
        <v>8.8000000000000007</v>
      </c>
      <c r="I176" s="8">
        <v>26</v>
      </c>
      <c r="J176" s="8">
        <v>13</v>
      </c>
      <c r="K176" s="6">
        <f t="shared" si="6"/>
        <v>3.9600000000000004</v>
      </c>
      <c r="L176" s="6">
        <f t="shared" si="7"/>
        <v>3.9600000000000004</v>
      </c>
      <c r="M176" s="10">
        <v>108</v>
      </c>
      <c r="N176" s="3" t="str">
        <f t="shared" si="8"/>
        <v>E</v>
      </c>
      <c r="O176" s="11">
        <v>0</v>
      </c>
      <c r="P176" s="12">
        <v>0</v>
      </c>
      <c r="Q176" s="3">
        <v>1</v>
      </c>
      <c r="R176" s="13">
        <v>14576</v>
      </c>
      <c r="S176" s="14">
        <v>115.1504</v>
      </c>
      <c r="T176" s="15">
        <v>1.1000000000000001</v>
      </c>
      <c r="U176" s="15">
        <v>1.1000000000000001</v>
      </c>
    </row>
    <row r="177" spans="1:21" x14ac:dyDescent="0.25">
      <c r="A177" s="1">
        <v>45322</v>
      </c>
      <c r="B177" s="2">
        <v>0.60763888888888895</v>
      </c>
      <c r="C177" s="7">
        <v>1028</v>
      </c>
      <c r="D177" s="7">
        <v>1032</v>
      </c>
      <c r="E177" s="8">
        <v>12.7</v>
      </c>
      <c r="F177" s="9">
        <v>77</v>
      </c>
      <c r="G177" s="8">
        <v>11.5</v>
      </c>
      <c r="H177" s="8">
        <v>8.6999999999999993</v>
      </c>
      <c r="I177" s="8">
        <v>26</v>
      </c>
      <c r="J177" s="8">
        <v>11.5</v>
      </c>
      <c r="K177" s="6">
        <f t="shared" si="6"/>
        <v>11.52</v>
      </c>
      <c r="L177" s="6">
        <f t="shared" si="7"/>
        <v>12.6</v>
      </c>
      <c r="M177" s="10">
        <v>24</v>
      </c>
      <c r="N177" s="3" t="str">
        <f t="shared" si="8"/>
        <v>NNE</v>
      </c>
      <c r="O177" s="11">
        <v>0</v>
      </c>
      <c r="P177" s="12">
        <v>0</v>
      </c>
      <c r="Q177" s="3">
        <v>1</v>
      </c>
      <c r="R177" s="13">
        <v>17958</v>
      </c>
      <c r="S177" s="14">
        <v>141.8682</v>
      </c>
      <c r="T177" s="15">
        <v>3.2</v>
      </c>
      <c r="U177" s="15">
        <v>3.5</v>
      </c>
    </row>
    <row r="178" spans="1:21" x14ac:dyDescent="0.25">
      <c r="A178" s="1">
        <v>45322</v>
      </c>
      <c r="B178" s="2">
        <v>0.61111111111111105</v>
      </c>
      <c r="C178" s="7">
        <v>1027</v>
      </c>
      <c r="D178" s="7">
        <v>1031</v>
      </c>
      <c r="E178" s="8">
        <v>12.6</v>
      </c>
      <c r="F178" s="9">
        <v>76</v>
      </c>
      <c r="G178" s="8">
        <v>12.1</v>
      </c>
      <c r="H178" s="8">
        <v>8.4</v>
      </c>
      <c r="I178" s="8">
        <v>26</v>
      </c>
      <c r="J178" s="8">
        <v>12.1</v>
      </c>
      <c r="K178" s="6">
        <f t="shared" si="6"/>
        <v>7.5600000000000005</v>
      </c>
      <c r="L178" s="6">
        <f t="shared" si="7"/>
        <v>7.9200000000000008</v>
      </c>
      <c r="M178" s="10">
        <v>353</v>
      </c>
      <c r="N178" s="3" t="str">
        <f t="shared" si="8"/>
        <v>N</v>
      </c>
      <c r="O178" s="11">
        <v>0</v>
      </c>
      <c r="P178" s="12">
        <v>0</v>
      </c>
      <c r="Q178" s="3">
        <v>1.5</v>
      </c>
      <c r="R178" s="13">
        <v>27432</v>
      </c>
      <c r="S178" s="14">
        <v>216.71280000000002</v>
      </c>
      <c r="T178" s="15">
        <v>2.1</v>
      </c>
      <c r="U178" s="15">
        <v>2.2000000000000002</v>
      </c>
    </row>
    <row r="179" spans="1:21" x14ac:dyDescent="0.25">
      <c r="A179" s="1">
        <v>45322</v>
      </c>
      <c r="B179" s="2">
        <v>0.61458333333333337</v>
      </c>
      <c r="C179" s="7">
        <v>1027</v>
      </c>
      <c r="D179" s="7">
        <v>1031</v>
      </c>
      <c r="E179" s="8">
        <v>13</v>
      </c>
      <c r="F179" s="9">
        <v>76</v>
      </c>
      <c r="G179" s="8">
        <v>13</v>
      </c>
      <c r="H179" s="8">
        <v>8.8000000000000007</v>
      </c>
      <c r="I179" s="8">
        <v>26</v>
      </c>
      <c r="J179" s="8">
        <v>13</v>
      </c>
      <c r="K179" s="6">
        <f t="shared" si="6"/>
        <v>4.32</v>
      </c>
      <c r="L179" s="6">
        <f t="shared" si="7"/>
        <v>4.32</v>
      </c>
      <c r="M179" s="10">
        <v>145</v>
      </c>
      <c r="N179" s="3" t="str">
        <f t="shared" si="8"/>
        <v>SE</v>
      </c>
      <c r="O179" s="11">
        <v>0</v>
      </c>
      <c r="P179" s="12">
        <v>0</v>
      </c>
      <c r="Q179" s="3">
        <v>1.6</v>
      </c>
      <c r="R179" s="13">
        <v>31371</v>
      </c>
      <c r="S179" s="14">
        <v>247.83090000000001</v>
      </c>
      <c r="T179" s="15">
        <v>1.2</v>
      </c>
      <c r="U179" s="15">
        <v>1.2</v>
      </c>
    </row>
    <row r="180" spans="1:21" x14ac:dyDescent="0.25">
      <c r="A180" s="1">
        <v>45322</v>
      </c>
      <c r="B180" s="2">
        <v>0.61805555555555558</v>
      </c>
      <c r="C180" s="7">
        <v>1028</v>
      </c>
      <c r="D180" s="7">
        <v>1032</v>
      </c>
      <c r="E180" s="8">
        <v>13</v>
      </c>
      <c r="F180" s="9">
        <v>77</v>
      </c>
      <c r="G180" s="8">
        <v>13</v>
      </c>
      <c r="H180" s="8">
        <v>9</v>
      </c>
      <c r="I180" s="8">
        <v>26</v>
      </c>
      <c r="J180" s="8">
        <v>13</v>
      </c>
      <c r="K180" s="6">
        <f t="shared" si="6"/>
        <v>4.32</v>
      </c>
      <c r="L180" s="6">
        <f t="shared" si="7"/>
        <v>4.32</v>
      </c>
      <c r="M180" s="10">
        <v>30</v>
      </c>
      <c r="N180" s="3" t="str">
        <f t="shared" si="8"/>
        <v>NNE</v>
      </c>
      <c r="O180" s="11">
        <v>0</v>
      </c>
      <c r="P180" s="12">
        <v>0</v>
      </c>
      <c r="Q180" s="3">
        <v>1</v>
      </c>
      <c r="R180" s="13">
        <v>12462</v>
      </c>
      <c r="S180" s="14">
        <v>98.44980000000001</v>
      </c>
      <c r="T180" s="15">
        <v>1.2</v>
      </c>
      <c r="U180" s="15">
        <v>1.2</v>
      </c>
    </row>
    <row r="181" spans="1:21" x14ac:dyDescent="0.25">
      <c r="A181" s="1">
        <v>45322</v>
      </c>
      <c r="B181" s="2">
        <v>0.62152777777777779</v>
      </c>
      <c r="C181" s="7">
        <v>1027</v>
      </c>
      <c r="D181" s="7">
        <v>1031</v>
      </c>
      <c r="E181" s="8">
        <v>12.8</v>
      </c>
      <c r="F181" s="9">
        <v>77</v>
      </c>
      <c r="G181" s="8">
        <v>12.6</v>
      </c>
      <c r="H181" s="8">
        <v>8.8000000000000007</v>
      </c>
      <c r="I181" s="8">
        <v>26</v>
      </c>
      <c r="J181" s="8">
        <v>12.6</v>
      </c>
      <c r="K181" s="6">
        <f t="shared" si="6"/>
        <v>6.48</v>
      </c>
      <c r="L181" s="6">
        <f t="shared" si="7"/>
        <v>7.2</v>
      </c>
      <c r="M181" s="10">
        <v>344</v>
      </c>
      <c r="N181" s="3" t="str">
        <f t="shared" si="8"/>
        <v>NNW</v>
      </c>
      <c r="O181" s="11">
        <v>0</v>
      </c>
      <c r="P181" s="12">
        <v>0</v>
      </c>
      <c r="Q181" s="3">
        <v>1</v>
      </c>
      <c r="R181" s="13">
        <v>15063</v>
      </c>
      <c r="S181" s="14">
        <v>118.99770000000001</v>
      </c>
      <c r="T181" s="15">
        <v>1.8</v>
      </c>
      <c r="U181" s="15">
        <v>2</v>
      </c>
    </row>
    <row r="182" spans="1:21" x14ac:dyDescent="0.25">
      <c r="A182" s="1">
        <v>45322</v>
      </c>
      <c r="B182" s="2">
        <v>0.625</v>
      </c>
      <c r="C182" s="7">
        <v>1027</v>
      </c>
      <c r="D182" s="7">
        <v>1031</v>
      </c>
      <c r="E182" s="8">
        <v>12.8</v>
      </c>
      <c r="F182" s="9">
        <v>77</v>
      </c>
      <c r="G182" s="8">
        <v>12.8</v>
      </c>
      <c r="H182" s="8">
        <v>8.8000000000000007</v>
      </c>
      <c r="I182" s="8">
        <v>26</v>
      </c>
      <c r="J182" s="8">
        <v>12.8</v>
      </c>
      <c r="K182" s="6">
        <f t="shared" si="6"/>
        <v>5.4</v>
      </c>
      <c r="L182" s="6">
        <f t="shared" si="7"/>
        <v>5.4</v>
      </c>
      <c r="M182" s="10">
        <v>113</v>
      </c>
      <c r="N182" s="3" t="str">
        <f t="shared" si="8"/>
        <v>ESE</v>
      </c>
      <c r="O182" s="11">
        <v>0</v>
      </c>
      <c r="P182" s="12">
        <v>0</v>
      </c>
      <c r="Q182" s="3">
        <v>1</v>
      </c>
      <c r="R182" s="13">
        <v>26505</v>
      </c>
      <c r="S182" s="14">
        <v>209.38950000000003</v>
      </c>
      <c r="T182" s="15">
        <v>1.5</v>
      </c>
      <c r="U182" s="15">
        <v>1.5</v>
      </c>
    </row>
    <row r="183" spans="1:21" x14ac:dyDescent="0.25">
      <c r="A183" s="1">
        <v>45322</v>
      </c>
      <c r="B183" s="2">
        <v>0.62847222222222221</v>
      </c>
      <c r="C183" s="7">
        <v>1027</v>
      </c>
      <c r="D183" s="7">
        <v>1031</v>
      </c>
      <c r="E183" s="8">
        <v>12.8</v>
      </c>
      <c r="F183" s="9">
        <v>78</v>
      </c>
      <c r="G183" s="8">
        <v>11.4</v>
      </c>
      <c r="H183" s="8">
        <v>9</v>
      </c>
      <c r="I183" s="8">
        <v>26</v>
      </c>
      <c r="J183" s="8">
        <v>11.4</v>
      </c>
      <c r="K183" s="6">
        <f t="shared" si="6"/>
        <v>13.68</v>
      </c>
      <c r="L183" s="6">
        <f t="shared" si="7"/>
        <v>18.72</v>
      </c>
      <c r="M183" s="10">
        <v>288</v>
      </c>
      <c r="N183" s="3" t="str">
        <f t="shared" si="8"/>
        <v>W</v>
      </c>
      <c r="O183" s="11">
        <v>0</v>
      </c>
      <c r="P183" s="12">
        <v>0</v>
      </c>
      <c r="Q183" s="3">
        <v>0.8</v>
      </c>
      <c r="R183" s="13">
        <v>10352</v>
      </c>
      <c r="S183" s="14">
        <v>81.780800000000013</v>
      </c>
      <c r="T183" s="15">
        <v>3.8</v>
      </c>
      <c r="U183" s="15">
        <v>5.2</v>
      </c>
    </row>
    <row r="184" spans="1:21" x14ac:dyDescent="0.25">
      <c r="A184" s="1">
        <v>45322</v>
      </c>
      <c r="B184" s="2">
        <v>0.63194444444444442</v>
      </c>
      <c r="C184" s="7">
        <v>1028</v>
      </c>
      <c r="D184" s="7">
        <v>1032</v>
      </c>
      <c r="E184" s="8">
        <v>12.5</v>
      </c>
      <c r="F184" s="9">
        <v>78</v>
      </c>
      <c r="G184" s="8">
        <v>12.5</v>
      </c>
      <c r="H184" s="8">
        <v>8.6999999999999993</v>
      </c>
      <c r="I184" s="8">
        <v>26</v>
      </c>
      <c r="J184" s="8">
        <v>12.5</v>
      </c>
      <c r="K184" s="6">
        <f t="shared" si="6"/>
        <v>5.4</v>
      </c>
      <c r="L184" s="6">
        <f t="shared" si="7"/>
        <v>5.4</v>
      </c>
      <c r="M184" s="10">
        <v>161</v>
      </c>
      <c r="N184" s="3" t="str">
        <f t="shared" si="8"/>
        <v>SSE</v>
      </c>
      <c r="O184" s="11">
        <v>0</v>
      </c>
      <c r="P184" s="12">
        <v>0</v>
      </c>
      <c r="Q184" s="3">
        <v>1</v>
      </c>
      <c r="R184" s="13">
        <v>18916</v>
      </c>
      <c r="S184" s="14">
        <v>149.43640000000002</v>
      </c>
      <c r="T184" s="15">
        <v>1.5</v>
      </c>
      <c r="U184" s="15">
        <v>1.5</v>
      </c>
    </row>
    <row r="185" spans="1:21" x14ac:dyDescent="0.25">
      <c r="A185" s="1">
        <v>45322</v>
      </c>
      <c r="B185" s="2">
        <v>0.63541666666666663</v>
      </c>
      <c r="C185" s="7">
        <v>1028</v>
      </c>
      <c r="D185" s="7">
        <v>1032</v>
      </c>
      <c r="E185" s="8">
        <v>12.8</v>
      </c>
      <c r="F185" s="9">
        <v>77</v>
      </c>
      <c r="G185" s="8">
        <v>12</v>
      </c>
      <c r="H185" s="8">
        <v>8.8000000000000007</v>
      </c>
      <c r="I185" s="8">
        <v>26</v>
      </c>
      <c r="J185" s="8">
        <v>12</v>
      </c>
      <c r="K185" s="6">
        <f t="shared" si="6"/>
        <v>9</v>
      </c>
      <c r="L185" s="6">
        <f t="shared" si="7"/>
        <v>9.7200000000000006</v>
      </c>
      <c r="M185" s="10">
        <v>132</v>
      </c>
      <c r="N185" s="3" t="str">
        <f t="shared" si="8"/>
        <v>SE</v>
      </c>
      <c r="O185" s="11">
        <v>0</v>
      </c>
      <c r="P185" s="12">
        <v>0</v>
      </c>
      <c r="Q185" s="3">
        <v>0.9</v>
      </c>
      <c r="R185" s="13">
        <v>11344</v>
      </c>
      <c r="S185" s="14">
        <v>89.61760000000001</v>
      </c>
      <c r="T185" s="15">
        <v>2.5</v>
      </c>
      <c r="U185" s="15">
        <v>2.7</v>
      </c>
    </row>
    <row r="186" spans="1:21" x14ac:dyDescent="0.25">
      <c r="A186" s="1">
        <v>45322</v>
      </c>
      <c r="B186" s="2">
        <v>0.63888888888888895</v>
      </c>
      <c r="C186" s="7">
        <v>1028</v>
      </c>
      <c r="D186" s="7">
        <v>1032</v>
      </c>
      <c r="E186" s="8">
        <v>12.6</v>
      </c>
      <c r="F186" s="9">
        <v>78</v>
      </c>
      <c r="G186" s="8">
        <v>12.6</v>
      </c>
      <c r="H186" s="8">
        <v>8.8000000000000007</v>
      </c>
      <c r="I186" s="8">
        <v>26</v>
      </c>
      <c r="J186" s="8">
        <v>12.6</v>
      </c>
      <c r="K186" s="6">
        <f t="shared" si="6"/>
        <v>3.9600000000000004</v>
      </c>
      <c r="L186" s="6">
        <f t="shared" si="7"/>
        <v>3.9600000000000004</v>
      </c>
      <c r="M186" s="10">
        <v>93</v>
      </c>
      <c r="N186" s="3" t="str">
        <f t="shared" si="8"/>
        <v>E</v>
      </c>
      <c r="O186" s="11">
        <v>0</v>
      </c>
      <c r="P186" s="12">
        <v>0</v>
      </c>
      <c r="Q186" s="3">
        <v>0.8</v>
      </c>
      <c r="R186" s="13">
        <v>9489</v>
      </c>
      <c r="S186" s="14">
        <v>74.963100000000011</v>
      </c>
      <c r="T186" s="15">
        <v>1.1000000000000001</v>
      </c>
      <c r="U186" s="15">
        <v>1.1000000000000001</v>
      </c>
    </row>
    <row r="187" spans="1:21" x14ac:dyDescent="0.25">
      <c r="A187" s="1">
        <v>45322</v>
      </c>
      <c r="B187" s="2">
        <v>0.64236111111111105</v>
      </c>
      <c r="C187" s="7">
        <v>1027</v>
      </c>
      <c r="D187" s="7">
        <v>1031</v>
      </c>
      <c r="E187" s="8">
        <v>12.4</v>
      </c>
      <c r="F187" s="9">
        <v>78</v>
      </c>
      <c r="G187" s="8">
        <v>12.4</v>
      </c>
      <c r="H187" s="8">
        <v>8.6</v>
      </c>
      <c r="I187" s="8">
        <v>26</v>
      </c>
      <c r="J187" s="8">
        <v>12.4</v>
      </c>
      <c r="K187" s="6">
        <f t="shared" si="6"/>
        <v>4.68</v>
      </c>
      <c r="L187" s="6">
        <f t="shared" si="7"/>
        <v>4.68</v>
      </c>
      <c r="M187" s="10">
        <v>72</v>
      </c>
      <c r="N187" s="3" t="str">
        <f t="shared" si="8"/>
        <v>ENE</v>
      </c>
      <c r="O187" s="11">
        <v>0</v>
      </c>
      <c r="P187" s="12">
        <v>0</v>
      </c>
      <c r="Q187" s="3">
        <v>1</v>
      </c>
      <c r="R187" s="13">
        <v>13188</v>
      </c>
      <c r="S187" s="14">
        <v>104.18520000000001</v>
      </c>
      <c r="T187" s="15">
        <v>1.3</v>
      </c>
      <c r="U187" s="15">
        <v>1.3</v>
      </c>
    </row>
    <row r="188" spans="1:21" x14ac:dyDescent="0.25">
      <c r="A188" s="1">
        <v>45322</v>
      </c>
      <c r="B188" s="2">
        <v>0.64583333333333337</v>
      </c>
      <c r="C188" s="7">
        <v>1027</v>
      </c>
      <c r="D188" s="7">
        <v>1031</v>
      </c>
      <c r="E188" s="8">
        <v>12.6</v>
      </c>
      <c r="F188" s="9">
        <v>76</v>
      </c>
      <c r="G188" s="8">
        <v>12.1</v>
      </c>
      <c r="H188" s="8">
        <v>8.4</v>
      </c>
      <c r="I188" s="8">
        <v>26</v>
      </c>
      <c r="J188" s="8">
        <v>12.1</v>
      </c>
      <c r="K188" s="6">
        <f t="shared" si="6"/>
        <v>7.2</v>
      </c>
      <c r="L188" s="6">
        <f t="shared" si="7"/>
        <v>7.5600000000000005</v>
      </c>
      <c r="M188" s="10">
        <v>120</v>
      </c>
      <c r="N188" s="3" t="str">
        <f t="shared" si="8"/>
        <v>ESE</v>
      </c>
      <c r="O188" s="11">
        <v>0</v>
      </c>
      <c r="P188" s="12">
        <v>0</v>
      </c>
      <c r="Q188" s="3">
        <v>0.8</v>
      </c>
      <c r="R188" s="13">
        <v>10988</v>
      </c>
      <c r="S188" s="14">
        <v>86.805200000000013</v>
      </c>
      <c r="T188" s="15">
        <v>2</v>
      </c>
      <c r="U188" s="15">
        <v>2.1</v>
      </c>
    </row>
    <row r="189" spans="1:21" x14ac:dyDescent="0.25">
      <c r="A189" s="1">
        <v>45322</v>
      </c>
      <c r="B189" s="2">
        <v>0.64930555555555558</v>
      </c>
      <c r="C189" s="7">
        <v>1027</v>
      </c>
      <c r="D189" s="7">
        <v>1031</v>
      </c>
      <c r="E189" s="8">
        <v>12.9</v>
      </c>
      <c r="F189" s="9">
        <v>75</v>
      </c>
      <c r="G189" s="8">
        <v>12.7</v>
      </c>
      <c r="H189" s="8">
        <v>8.5</v>
      </c>
      <c r="I189" s="8">
        <v>26</v>
      </c>
      <c r="J189" s="8">
        <v>12.7</v>
      </c>
      <c r="K189" s="6">
        <f t="shared" si="6"/>
        <v>6.12</v>
      </c>
      <c r="L189" s="6">
        <f t="shared" si="7"/>
        <v>6.48</v>
      </c>
      <c r="M189" s="10">
        <v>324</v>
      </c>
      <c r="N189" s="3" t="str">
        <f t="shared" si="8"/>
        <v>NW</v>
      </c>
      <c r="O189" s="11">
        <v>0</v>
      </c>
      <c r="P189" s="12">
        <v>0</v>
      </c>
      <c r="Q189" s="3">
        <v>0.7</v>
      </c>
      <c r="R189" s="13">
        <v>10490</v>
      </c>
      <c r="S189" s="14">
        <v>82.871000000000009</v>
      </c>
      <c r="T189" s="15">
        <v>1.7</v>
      </c>
      <c r="U189" s="15">
        <v>1.8</v>
      </c>
    </row>
    <row r="190" spans="1:21" x14ac:dyDescent="0.25">
      <c r="A190" s="1">
        <v>45322</v>
      </c>
      <c r="B190" s="2">
        <v>0.65277777777777779</v>
      </c>
      <c r="C190" s="7">
        <v>1027</v>
      </c>
      <c r="D190" s="7">
        <v>1031</v>
      </c>
      <c r="E190" s="8">
        <v>12.7</v>
      </c>
      <c r="F190" s="9">
        <v>77</v>
      </c>
      <c r="G190" s="8">
        <v>12.5</v>
      </c>
      <c r="H190" s="8">
        <v>8.6999999999999993</v>
      </c>
      <c r="I190" s="8">
        <v>26</v>
      </c>
      <c r="J190" s="8">
        <v>12.5</v>
      </c>
      <c r="K190" s="6">
        <f t="shared" si="6"/>
        <v>6.12</v>
      </c>
      <c r="L190" s="6">
        <f t="shared" si="7"/>
        <v>7.2</v>
      </c>
      <c r="M190" s="10">
        <v>66</v>
      </c>
      <c r="N190" s="3" t="str">
        <f t="shared" si="8"/>
        <v>ENE</v>
      </c>
      <c r="O190" s="11">
        <v>0</v>
      </c>
      <c r="P190" s="12">
        <v>0</v>
      </c>
      <c r="Q190" s="3">
        <v>0.8</v>
      </c>
      <c r="R190" s="13">
        <v>9475</v>
      </c>
      <c r="S190" s="14">
        <v>74.852500000000006</v>
      </c>
      <c r="T190" s="15">
        <v>1.7</v>
      </c>
      <c r="U190" s="15">
        <v>2</v>
      </c>
    </row>
    <row r="191" spans="1:21" x14ac:dyDescent="0.25">
      <c r="A191" s="1">
        <v>45322</v>
      </c>
      <c r="B191" s="2">
        <v>0.65625</v>
      </c>
      <c r="C191" s="7">
        <v>1027</v>
      </c>
      <c r="D191" s="7">
        <v>1031</v>
      </c>
      <c r="E191" s="8">
        <v>12.5</v>
      </c>
      <c r="F191" s="9">
        <v>77</v>
      </c>
      <c r="G191" s="8">
        <v>12.5</v>
      </c>
      <c r="H191" s="8">
        <v>8.5</v>
      </c>
      <c r="I191" s="8">
        <v>26</v>
      </c>
      <c r="J191" s="8">
        <v>12.5</v>
      </c>
      <c r="K191" s="6">
        <f t="shared" si="6"/>
        <v>3.6</v>
      </c>
      <c r="L191" s="6">
        <f t="shared" si="7"/>
        <v>3.6</v>
      </c>
      <c r="M191" s="10">
        <v>336</v>
      </c>
      <c r="N191" s="3" t="str">
        <f t="shared" si="8"/>
        <v>NNW</v>
      </c>
      <c r="O191" s="11">
        <v>0</v>
      </c>
      <c r="P191" s="12">
        <v>0</v>
      </c>
      <c r="Q191" s="3">
        <v>0.8</v>
      </c>
      <c r="R191" s="13">
        <v>8774</v>
      </c>
      <c r="S191" s="14">
        <v>69.314600000000013</v>
      </c>
      <c r="T191" s="15">
        <v>1</v>
      </c>
      <c r="U191" s="15">
        <v>1</v>
      </c>
    </row>
    <row r="192" spans="1:21" x14ac:dyDescent="0.25">
      <c r="A192" s="1">
        <v>45322</v>
      </c>
      <c r="B192" s="2">
        <v>0.65972222222222221</v>
      </c>
      <c r="C192" s="7">
        <v>1027</v>
      </c>
      <c r="D192" s="7">
        <v>1031</v>
      </c>
      <c r="E192" s="8">
        <v>12.6</v>
      </c>
      <c r="F192" s="9">
        <v>77</v>
      </c>
      <c r="G192" s="8">
        <v>12.6</v>
      </c>
      <c r="H192" s="8">
        <v>8.6</v>
      </c>
      <c r="I192" s="8">
        <v>26</v>
      </c>
      <c r="J192" s="8">
        <v>12.6</v>
      </c>
      <c r="K192" s="6">
        <f t="shared" si="6"/>
        <v>5.76</v>
      </c>
      <c r="L192" s="6">
        <f t="shared" si="7"/>
        <v>5.76</v>
      </c>
      <c r="M192" s="10">
        <v>325</v>
      </c>
      <c r="N192" s="3" t="str">
        <f t="shared" si="8"/>
        <v>NW</v>
      </c>
      <c r="O192" s="11">
        <v>0</v>
      </c>
      <c r="P192" s="12">
        <v>0</v>
      </c>
      <c r="Q192" s="3">
        <v>0.9</v>
      </c>
      <c r="R192" s="13">
        <v>9887</v>
      </c>
      <c r="S192" s="14">
        <v>78.107300000000009</v>
      </c>
      <c r="T192" s="15">
        <v>1.6</v>
      </c>
      <c r="U192" s="15">
        <v>1.6</v>
      </c>
    </row>
    <row r="193" spans="1:21" x14ac:dyDescent="0.25">
      <c r="A193" s="1">
        <v>45322</v>
      </c>
      <c r="B193" s="2">
        <v>0.66319444444444442</v>
      </c>
      <c r="C193" s="7">
        <v>1027</v>
      </c>
      <c r="D193" s="7">
        <v>1031</v>
      </c>
      <c r="E193" s="8">
        <v>12.5</v>
      </c>
      <c r="F193" s="9">
        <v>77</v>
      </c>
      <c r="G193" s="8">
        <v>11.6</v>
      </c>
      <c r="H193" s="8">
        <v>8.5</v>
      </c>
      <c r="I193" s="8">
        <v>26</v>
      </c>
      <c r="J193" s="8">
        <v>11.6</v>
      </c>
      <c r="K193" s="6">
        <f t="shared" si="6"/>
        <v>9.7200000000000006</v>
      </c>
      <c r="L193" s="6">
        <f t="shared" si="7"/>
        <v>9.7200000000000006</v>
      </c>
      <c r="M193" s="10">
        <v>97</v>
      </c>
      <c r="N193" s="3" t="str">
        <f t="shared" si="8"/>
        <v>E</v>
      </c>
      <c r="O193" s="11">
        <v>0</v>
      </c>
      <c r="P193" s="12">
        <v>0</v>
      </c>
      <c r="Q193" s="3">
        <v>0</v>
      </c>
      <c r="R193" s="13">
        <v>7372</v>
      </c>
      <c r="S193" s="14">
        <v>58.238800000000005</v>
      </c>
      <c r="T193" s="15">
        <v>2.7</v>
      </c>
      <c r="U193" s="15">
        <v>2.7</v>
      </c>
    </row>
    <row r="194" spans="1:21" x14ac:dyDescent="0.25">
      <c r="A194" s="1">
        <v>45322</v>
      </c>
      <c r="B194" s="2">
        <v>0.66666666666666663</v>
      </c>
      <c r="C194" s="7">
        <v>1027</v>
      </c>
      <c r="D194" s="7">
        <v>1031</v>
      </c>
      <c r="E194" s="8">
        <v>12.5</v>
      </c>
      <c r="F194" s="9">
        <v>77</v>
      </c>
      <c r="G194" s="8">
        <v>12</v>
      </c>
      <c r="H194" s="8">
        <v>8.5</v>
      </c>
      <c r="I194" s="8">
        <v>26</v>
      </c>
      <c r="J194" s="8">
        <v>12</v>
      </c>
      <c r="K194" s="6">
        <f t="shared" si="6"/>
        <v>7.9200000000000008</v>
      </c>
      <c r="L194" s="6">
        <f t="shared" si="7"/>
        <v>7.9200000000000008</v>
      </c>
      <c r="M194" s="10">
        <v>6</v>
      </c>
      <c r="N194" s="3" t="str">
        <f t="shared" si="8"/>
        <v>N</v>
      </c>
      <c r="O194" s="11">
        <v>0</v>
      </c>
      <c r="P194" s="12">
        <v>0</v>
      </c>
      <c r="Q194" s="3">
        <v>0.7</v>
      </c>
      <c r="R194" s="13">
        <v>8804</v>
      </c>
      <c r="S194" s="14">
        <v>69.551600000000008</v>
      </c>
      <c r="T194" s="15">
        <v>2.2000000000000002</v>
      </c>
      <c r="U194" s="15">
        <v>2.2000000000000002</v>
      </c>
    </row>
    <row r="195" spans="1:21" x14ac:dyDescent="0.25">
      <c r="A195" s="1">
        <v>45322</v>
      </c>
      <c r="B195" s="2">
        <v>0.67013888888888884</v>
      </c>
      <c r="C195" s="7">
        <v>1027</v>
      </c>
      <c r="D195" s="7">
        <v>1031</v>
      </c>
      <c r="E195" s="8">
        <v>12.4</v>
      </c>
      <c r="F195" s="9">
        <v>78</v>
      </c>
      <c r="G195" s="8">
        <v>12.4</v>
      </c>
      <c r="H195" s="8">
        <v>8.6</v>
      </c>
      <c r="I195" s="8">
        <v>26</v>
      </c>
      <c r="J195" s="8">
        <v>12.4</v>
      </c>
      <c r="K195" s="6">
        <f t="shared" ref="K195:K258" si="9">CONVERT(T195,"m/s","km/h")</f>
        <v>3.9600000000000004</v>
      </c>
      <c r="L195" s="6">
        <f t="shared" ref="L195:L258" si="10">CONVERT(U195,"m/s","km/h")</f>
        <v>3.9600000000000004</v>
      </c>
      <c r="M195" s="10">
        <v>15</v>
      </c>
      <c r="N195" s="3" t="str">
        <f t="shared" ref="N195:N258" si="11">LOOKUP(M195,$V$4:$V$40,$W$4:$W$40)</f>
        <v>N</v>
      </c>
      <c r="O195" s="11">
        <v>0</v>
      </c>
      <c r="P195" s="12">
        <v>0</v>
      </c>
      <c r="Q195" s="3">
        <v>0</v>
      </c>
      <c r="R195" s="13">
        <v>5537</v>
      </c>
      <c r="S195" s="14">
        <v>43.742300000000007</v>
      </c>
      <c r="T195" s="15">
        <v>1.1000000000000001</v>
      </c>
      <c r="U195" s="15">
        <v>1.1000000000000001</v>
      </c>
    </row>
    <row r="196" spans="1:21" x14ac:dyDescent="0.25">
      <c r="A196" s="1">
        <v>45322</v>
      </c>
      <c r="B196" s="2">
        <v>0.67361111111111116</v>
      </c>
      <c r="C196" s="7">
        <v>1027</v>
      </c>
      <c r="D196" s="7">
        <v>1031</v>
      </c>
      <c r="E196" s="8">
        <v>12.3</v>
      </c>
      <c r="F196" s="9">
        <v>78</v>
      </c>
      <c r="G196" s="8">
        <v>11.8</v>
      </c>
      <c r="H196" s="8">
        <v>8.5</v>
      </c>
      <c r="I196" s="8">
        <v>26</v>
      </c>
      <c r="J196" s="8">
        <v>11.8</v>
      </c>
      <c r="K196" s="6">
        <f t="shared" si="9"/>
        <v>7.2</v>
      </c>
      <c r="L196" s="6">
        <f t="shared" si="10"/>
        <v>7.5600000000000005</v>
      </c>
      <c r="M196" s="10">
        <v>24</v>
      </c>
      <c r="N196" s="3" t="str">
        <f t="shared" si="11"/>
        <v>NNE</v>
      </c>
      <c r="O196" s="11">
        <v>0</v>
      </c>
      <c r="P196" s="12">
        <v>0</v>
      </c>
      <c r="Q196" s="3">
        <v>0</v>
      </c>
      <c r="R196" s="13">
        <v>5966</v>
      </c>
      <c r="S196" s="14">
        <v>47.131400000000006</v>
      </c>
      <c r="T196" s="15">
        <v>2</v>
      </c>
      <c r="U196" s="15">
        <v>2.1</v>
      </c>
    </row>
    <row r="197" spans="1:21" x14ac:dyDescent="0.25">
      <c r="A197" s="1">
        <v>45322</v>
      </c>
      <c r="B197" s="2">
        <v>0.67708333333333337</v>
      </c>
      <c r="C197" s="7">
        <v>1027</v>
      </c>
      <c r="D197" s="7">
        <v>1031</v>
      </c>
      <c r="E197" s="8">
        <v>12.4</v>
      </c>
      <c r="F197" s="9">
        <v>77</v>
      </c>
      <c r="G197" s="8">
        <v>12.4</v>
      </c>
      <c r="H197" s="8">
        <v>8.4</v>
      </c>
      <c r="I197" s="8">
        <v>26</v>
      </c>
      <c r="J197" s="8">
        <v>12.4</v>
      </c>
      <c r="K197" s="6">
        <f t="shared" si="9"/>
        <v>2.52</v>
      </c>
      <c r="L197" s="6">
        <f t="shared" si="10"/>
        <v>2.52</v>
      </c>
      <c r="M197" s="10">
        <v>78</v>
      </c>
      <c r="N197" s="3" t="str">
        <f t="shared" si="11"/>
        <v>ENE</v>
      </c>
      <c r="O197" s="11">
        <v>0</v>
      </c>
      <c r="P197" s="12">
        <v>0</v>
      </c>
      <c r="Q197" s="3">
        <v>0</v>
      </c>
      <c r="R197" s="13">
        <v>6748</v>
      </c>
      <c r="S197" s="14">
        <v>53.309200000000004</v>
      </c>
      <c r="T197" s="15">
        <v>0.7</v>
      </c>
      <c r="U197" s="15">
        <v>0.7</v>
      </c>
    </row>
    <row r="198" spans="1:21" x14ac:dyDescent="0.25">
      <c r="A198" s="1">
        <v>45322</v>
      </c>
      <c r="B198" s="2">
        <v>0.68055555555555547</v>
      </c>
      <c r="C198" s="7">
        <v>1027</v>
      </c>
      <c r="D198" s="7">
        <v>1031</v>
      </c>
      <c r="E198" s="8">
        <v>12.5</v>
      </c>
      <c r="F198" s="9">
        <v>78</v>
      </c>
      <c r="G198" s="8">
        <v>12.5</v>
      </c>
      <c r="H198" s="8">
        <v>8.6999999999999993</v>
      </c>
      <c r="I198" s="8">
        <v>26</v>
      </c>
      <c r="J198" s="8">
        <v>12.5</v>
      </c>
      <c r="K198" s="6">
        <f t="shared" si="9"/>
        <v>2.88</v>
      </c>
      <c r="L198" s="6">
        <f t="shared" si="10"/>
        <v>2.88</v>
      </c>
      <c r="M198" s="10">
        <v>292</v>
      </c>
      <c r="N198" s="3" t="str">
        <f t="shared" si="11"/>
        <v>WNW</v>
      </c>
      <c r="O198" s="11">
        <v>0</v>
      </c>
      <c r="P198" s="12">
        <v>0</v>
      </c>
      <c r="Q198" s="3">
        <v>0</v>
      </c>
      <c r="R198" s="13">
        <v>4372</v>
      </c>
      <c r="S198" s="14">
        <v>34.538800000000002</v>
      </c>
      <c r="T198" s="15">
        <v>0.8</v>
      </c>
      <c r="U198" s="15">
        <v>0.8</v>
      </c>
    </row>
    <row r="199" spans="1:21" x14ac:dyDescent="0.25">
      <c r="A199" s="1">
        <v>45322</v>
      </c>
      <c r="B199" s="2">
        <v>0.68402777777777779</v>
      </c>
      <c r="C199" s="7">
        <v>1027</v>
      </c>
      <c r="D199" s="7">
        <v>1031</v>
      </c>
      <c r="E199" s="8">
        <v>12.3</v>
      </c>
      <c r="F199" s="9">
        <v>78</v>
      </c>
      <c r="G199" s="8">
        <v>12.3</v>
      </c>
      <c r="H199" s="8">
        <v>8.5</v>
      </c>
      <c r="I199" s="8">
        <v>26</v>
      </c>
      <c r="J199" s="8">
        <v>12.3</v>
      </c>
      <c r="K199" s="6">
        <f t="shared" si="9"/>
        <v>2.88</v>
      </c>
      <c r="L199" s="6">
        <f t="shared" si="10"/>
        <v>2.88</v>
      </c>
      <c r="M199" s="10">
        <v>266</v>
      </c>
      <c r="N199" s="3" t="str">
        <f t="shared" si="11"/>
        <v>W</v>
      </c>
      <c r="O199" s="11">
        <v>0</v>
      </c>
      <c r="P199" s="12">
        <v>0</v>
      </c>
      <c r="Q199" s="3">
        <v>0</v>
      </c>
      <c r="R199" s="13">
        <v>5030</v>
      </c>
      <c r="S199" s="14">
        <v>39.737000000000002</v>
      </c>
      <c r="T199" s="15">
        <v>0.8</v>
      </c>
      <c r="U199" s="15">
        <v>0.8</v>
      </c>
    </row>
    <row r="200" spans="1:21" x14ac:dyDescent="0.25">
      <c r="A200" s="1">
        <v>45322</v>
      </c>
      <c r="B200" s="2">
        <v>0.6875</v>
      </c>
      <c r="C200" s="7">
        <v>1027</v>
      </c>
      <c r="D200" s="7">
        <v>1031</v>
      </c>
      <c r="E200" s="8">
        <v>12.4</v>
      </c>
      <c r="F200" s="9">
        <v>78</v>
      </c>
      <c r="G200" s="8">
        <v>12.4</v>
      </c>
      <c r="H200" s="8">
        <v>8.6</v>
      </c>
      <c r="I200" s="8">
        <v>26</v>
      </c>
      <c r="J200" s="8">
        <v>12.4</v>
      </c>
      <c r="K200" s="6">
        <f t="shared" si="9"/>
        <v>0</v>
      </c>
      <c r="L200" s="6">
        <f t="shared" si="10"/>
        <v>0</v>
      </c>
      <c r="M200" s="10">
        <v>78</v>
      </c>
      <c r="N200" s="3" t="str">
        <f t="shared" si="11"/>
        <v>ENE</v>
      </c>
      <c r="O200" s="11">
        <v>0</v>
      </c>
      <c r="P200" s="12">
        <v>0</v>
      </c>
      <c r="Q200" s="3">
        <v>0</v>
      </c>
      <c r="R200" s="13">
        <v>3753</v>
      </c>
      <c r="S200" s="14">
        <v>29.648700000000002</v>
      </c>
      <c r="T200" s="15">
        <v>0</v>
      </c>
      <c r="U200" s="15">
        <v>0</v>
      </c>
    </row>
    <row r="201" spans="1:21" x14ac:dyDescent="0.25">
      <c r="A201" s="1">
        <v>45322</v>
      </c>
      <c r="B201" s="2">
        <v>0.69097222222222221</v>
      </c>
      <c r="C201" s="7">
        <v>1028</v>
      </c>
      <c r="D201" s="7">
        <v>1032</v>
      </c>
      <c r="E201" s="8">
        <v>12.4</v>
      </c>
      <c r="F201" s="9">
        <v>78</v>
      </c>
      <c r="G201" s="8">
        <v>11.3</v>
      </c>
      <c r="H201" s="8">
        <v>8.6</v>
      </c>
      <c r="I201" s="8">
        <v>26</v>
      </c>
      <c r="J201" s="8">
        <v>11.3</v>
      </c>
      <c r="K201" s="6">
        <f t="shared" si="9"/>
        <v>10.08</v>
      </c>
      <c r="L201" s="6">
        <f t="shared" si="10"/>
        <v>10.8</v>
      </c>
      <c r="M201" s="10">
        <v>215</v>
      </c>
      <c r="N201" s="3" t="str">
        <f t="shared" si="11"/>
        <v>SSW</v>
      </c>
      <c r="O201" s="11">
        <v>0</v>
      </c>
      <c r="P201" s="12">
        <v>0</v>
      </c>
      <c r="Q201" s="3">
        <v>0</v>
      </c>
      <c r="R201" s="13">
        <v>2905</v>
      </c>
      <c r="S201" s="14">
        <v>22.949500000000004</v>
      </c>
      <c r="T201" s="15">
        <v>2.8</v>
      </c>
      <c r="U201" s="15">
        <v>3</v>
      </c>
    </row>
    <row r="202" spans="1:21" x14ac:dyDescent="0.25">
      <c r="A202" s="1">
        <v>45322</v>
      </c>
      <c r="B202" s="2">
        <v>0.69444444444444453</v>
      </c>
      <c r="C202" s="7">
        <v>1027</v>
      </c>
      <c r="D202" s="7">
        <v>1031</v>
      </c>
      <c r="E202" s="8">
        <v>12.1</v>
      </c>
      <c r="F202" s="9">
        <v>78</v>
      </c>
      <c r="G202" s="8">
        <v>12.1</v>
      </c>
      <c r="H202" s="8">
        <v>8.3000000000000007</v>
      </c>
      <c r="I202" s="8">
        <v>26</v>
      </c>
      <c r="J202" s="8">
        <v>12.1</v>
      </c>
      <c r="K202" s="6">
        <f t="shared" si="9"/>
        <v>2.52</v>
      </c>
      <c r="L202" s="6">
        <f t="shared" si="10"/>
        <v>2.52</v>
      </c>
      <c r="M202" s="10">
        <v>12</v>
      </c>
      <c r="N202" s="3" t="str">
        <f t="shared" si="11"/>
        <v>N</v>
      </c>
      <c r="O202" s="11">
        <v>0</v>
      </c>
      <c r="P202" s="12">
        <v>0</v>
      </c>
      <c r="Q202" s="3">
        <v>0</v>
      </c>
      <c r="R202" s="13">
        <v>3046</v>
      </c>
      <c r="S202" s="14">
        <v>24.063400000000001</v>
      </c>
      <c r="T202" s="15">
        <v>0.7</v>
      </c>
      <c r="U202" s="15">
        <v>0.7</v>
      </c>
    </row>
    <row r="203" spans="1:21" x14ac:dyDescent="0.25">
      <c r="A203" s="1">
        <v>45322</v>
      </c>
      <c r="B203" s="2">
        <v>0.69791666666666663</v>
      </c>
      <c r="C203" s="7">
        <v>1027</v>
      </c>
      <c r="D203" s="7">
        <v>1031</v>
      </c>
      <c r="E203" s="8">
        <v>12.1</v>
      </c>
      <c r="F203" s="9">
        <v>78</v>
      </c>
      <c r="G203" s="8">
        <v>12.1</v>
      </c>
      <c r="H203" s="8">
        <v>8.3000000000000007</v>
      </c>
      <c r="I203" s="8">
        <v>26</v>
      </c>
      <c r="J203" s="8">
        <v>12.1</v>
      </c>
      <c r="K203" s="6">
        <f t="shared" si="9"/>
        <v>4.32</v>
      </c>
      <c r="L203" s="6">
        <f t="shared" si="10"/>
        <v>4.32</v>
      </c>
      <c r="M203" s="10">
        <v>204</v>
      </c>
      <c r="N203" s="3" t="str">
        <f t="shared" si="11"/>
        <v>SSW</v>
      </c>
      <c r="O203" s="11">
        <v>0</v>
      </c>
      <c r="P203" s="12">
        <v>0</v>
      </c>
      <c r="Q203" s="3">
        <v>0</v>
      </c>
      <c r="R203" s="13">
        <v>1936</v>
      </c>
      <c r="S203" s="14">
        <v>15.294400000000001</v>
      </c>
      <c r="T203" s="15">
        <v>1.2</v>
      </c>
      <c r="U203" s="15">
        <v>1.2</v>
      </c>
    </row>
    <row r="204" spans="1:21" x14ac:dyDescent="0.25">
      <c r="A204" s="1">
        <v>45322</v>
      </c>
      <c r="B204" s="2">
        <v>0.70138888888888884</v>
      </c>
      <c r="C204" s="7">
        <v>1027</v>
      </c>
      <c r="D204" s="7">
        <v>1031</v>
      </c>
      <c r="E204" s="8">
        <v>12</v>
      </c>
      <c r="F204" s="9">
        <v>79</v>
      </c>
      <c r="G204" s="8">
        <v>12</v>
      </c>
      <c r="H204" s="8">
        <v>8.4</v>
      </c>
      <c r="I204" s="8">
        <v>26</v>
      </c>
      <c r="J204" s="8">
        <v>12</v>
      </c>
      <c r="K204" s="6">
        <f t="shared" si="9"/>
        <v>2.52</v>
      </c>
      <c r="L204" s="6">
        <f t="shared" si="10"/>
        <v>2.52</v>
      </c>
      <c r="M204" s="10">
        <v>123</v>
      </c>
      <c r="N204" s="3" t="str">
        <f t="shared" si="11"/>
        <v>ESE</v>
      </c>
      <c r="O204" s="11">
        <v>0</v>
      </c>
      <c r="P204" s="12">
        <v>0</v>
      </c>
      <c r="Q204" s="3">
        <v>0</v>
      </c>
      <c r="R204" s="13">
        <v>1373</v>
      </c>
      <c r="S204" s="14">
        <v>10.8467</v>
      </c>
      <c r="T204" s="15">
        <v>0.7</v>
      </c>
      <c r="U204" s="15">
        <v>0.7</v>
      </c>
    </row>
    <row r="205" spans="1:21" x14ac:dyDescent="0.25">
      <c r="A205" s="1">
        <v>45322</v>
      </c>
      <c r="B205" s="2">
        <v>0.70486111111111116</v>
      </c>
      <c r="C205" s="7">
        <v>1027</v>
      </c>
      <c r="D205" s="7">
        <v>1031</v>
      </c>
      <c r="E205" s="8">
        <v>11.8</v>
      </c>
      <c r="F205" s="9">
        <v>79</v>
      </c>
      <c r="G205" s="8">
        <v>11.8</v>
      </c>
      <c r="H205" s="8">
        <v>8.1999999999999993</v>
      </c>
      <c r="I205" s="8">
        <v>26</v>
      </c>
      <c r="J205" s="8">
        <v>11.8</v>
      </c>
      <c r="K205" s="6">
        <f t="shared" si="9"/>
        <v>3.6</v>
      </c>
      <c r="L205" s="6">
        <f t="shared" si="10"/>
        <v>3.6</v>
      </c>
      <c r="M205" s="10">
        <v>249</v>
      </c>
      <c r="N205" s="3" t="str">
        <f t="shared" si="11"/>
        <v>WSW</v>
      </c>
      <c r="O205" s="11">
        <v>0</v>
      </c>
      <c r="P205" s="12">
        <v>0</v>
      </c>
      <c r="Q205" s="3">
        <v>0</v>
      </c>
      <c r="R205" s="13">
        <v>0.90300000000000002</v>
      </c>
      <c r="S205" s="14">
        <v>7.1337000000000006E-3</v>
      </c>
      <c r="T205" s="15">
        <v>1</v>
      </c>
      <c r="U205" s="15">
        <v>1</v>
      </c>
    </row>
    <row r="206" spans="1:21" x14ac:dyDescent="0.25">
      <c r="A206" s="1">
        <v>45322</v>
      </c>
      <c r="B206" s="2">
        <v>0.70833333333333337</v>
      </c>
      <c r="C206" s="7">
        <v>1028</v>
      </c>
      <c r="D206" s="7">
        <v>1032</v>
      </c>
      <c r="E206" s="8">
        <v>11.7</v>
      </c>
      <c r="F206" s="9">
        <v>80</v>
      </c>
      <c r="G206" s="8">
        <v>11.7</v>
      </c>
      <c r="H206" s="8">
        <v>8.3000000000000007</v>
      </c>
      <c r="I206" s="8">
        <v>26</v>
      </c>
      <c r="J206" s="8">
        <v>11.7</v>
      </c>
      <c r="K206" s="6">
        <f t="shared" si="9"/>
        <v>0</v>
      </c>
      <c r="L206" s="6">
        <f t="shared" si="10"/>
        <v>0</v>
      </c>
      <c r="M206" s="10">
        <v>126</v>
      </c>
      <c r="N206" s="3" t="str">
        <f t="shared" si="11"/>
        <v>ESE</v>
      </c>
      <c r="O206" s="11">
        <v>0</v>
      </c>
      <c r="P206" s="12">
        <v>0</v>
      </c>
      <c r="Q206" s="3">
        <v>0</v>
      </c>
      <c r="R206" s="13">
        <v>0.56000000000000005</v>
      </c>
      <c r="S206" s="14">
        <v>4.4240000000000008E-3</v>
      </c>
      <c r="T206" s="15">
        <v>0</v>
      </c>
      <c r="U206" s="15">
        <v>0</v>
      </c>
    </row>
    <row r="207" spans="1:21" x14ac:dyDescent="0.25">
      <c r="A207" s="1">
        <v>45322</v>
      </c>
      <c r="B207" s="2">
        <v>0.71180555555555547</v>
      </c>
      <c r="C207" s="7">
        <v>1027</v>
      </c>
      <c r="D207" s="7">
        <v>1031</v>
      </c>
      <c r="E207" s="8">
        <v>11.5</v>
      </c>
      <c r="F207" s="9">
        <v>81</v>
      </c>
      <c r="G207" s="8">
        <v>11.5</v>
      </c>
      <c r="H207" s="8">
        <v>8.3000000000000007</v>
      </c>
      <c r="I207" s="8">
        <v>26</v>
      </c>
      <c r="J207" s="8">
        <v>11.5</v>
      </c>
      <c r="K207" s="6">
        <f t="shared" si="9"/>
        <v>2.52</v>
      </c>
      <c r="L207" s="6">
        <f t="shared" si="10"/>
        <v>2.52</v>
      </c>
      <c r="M207" s="10">
        <v>176</v>
      </c>
      <c r="N207" s="3" t="str">
        <f t="shared" si="11"/>
        <v>S</v>
      </c>
      <c r="O207" s="11">
        <v>0</v>
      </c>
      <c r="P207" s="12">
        <v>0</v>
      </c>
      <c r="Q207" s="3">
        <v>0</v>
      </c>
      <c r="R207" s="13">
        <v>0.312</v>
      </c>
      <c r="S207" s="14">
        <v>2.4648000000000001E-3</v>
      </c>
      <c r="T207" s="15">
        <v>0.7</v>
      </c>
      <c r="U207" s="15">
        <v>0.7</v>
      </c>
    </row>
    <row r="208" spans="1:21" x14ac:dyDescent="0.25">
      <c r="A208" s="1">
        <v>45322</v>
      </c>
      <c r="B208" s="2">
        <v>0.71527777777777779</v>
      </c>
      <c r="C208" s="7">
        <v>1027</v>
      </c>
      <c r="D208" s="7">
        <v>1031</v>
      </c>
      <c r="E208" s="8">
        <v>11.5</v>
      </c>
      <c r="F208" s="9">
        <v>81</v>
      </c>
      <c r="G208" s="8">
        <v>11.5</v>
      </c>
      <c r="H208" s="8">
        <v>8.3000000000000007</v>
      </c>
      <c r="I208" s="8">
        <v>26</v>
      </c>
      <c r="J208" s="8">
        <v>11.5</v>
      </c>
      <c r="K208" s="6">
        <f t="shared" si="9"/>
        <v>4.68</v>
      </c>
      <c r="L208" s="6">
        <f t="shared" si="10"/>
        <v>4.68</v>
      </c>
      <c r="M208" s="10">
        <v>198</v>
      </c>
      <c r="N208" s="3" t="str">
        <f t="shared" si="11"/>
        <v>S</v>
      </c>
      <c r="O208" s="11">
        <v>0</v>
      </c>
      <c r="P208" s="12">
        <v>0</v>
      </c>
      <c r="Q208" s="3">
        <v>0</v>
      </c>
      <c r="R208" s="13">
        <v>0.224</v>
      </c>
      <c r="S208" s="14">
        <v>1.7696000000000003E-3</v>
      </c>
      <c r="T208" s="15">
        <v>1.3</v>
      </c>
      <c r="U208" s="15">
        <v>1.3</v>
      </c>
    </row>
    <row r="209" spans="1:21" x14ac:dyDescent="0.25">
      <c r="A209" s="1">
        <v>45322</v>
      </c>
      <c r="B209" s="2">
        <v>0.71875</v>
      </c>
      <c r="C209" s="7">
        <v>1028</v>
      </c>
      <c r="D209" s="7">
        <v>1032</v>
      </c>
      <c r="E209" s="8">
        <v>11.3</v>
      </c>
      <c r="F209" s="9">
        <v>82</v>
      </c>
      <c r="G209" s="8">
        <v>11.3</v>
      </c>
      <c r="H209" s="8">
        <v>8.3000000000000007</v>
      </c>
      <c r="I209" s="8">
        <v>26</v>
      </c>
      <c r="J209" s="8">
        <v>11.3</v>
      </c>
      <c r="K209" s="6">
        <f t="shared" si="9"/>
        <v>3.9600000000000004</v>
      </c>
      <c r="L209" s="6">
        <f t="shared" si="10"/>
        <v>3.9600000000000004</v>
      </c>
      <c r="M209" s="10">
        <v>282</v>
      </c>
      <c r="N209" s="3" t="str">
        <f t="shared" si="11"/>
        <v>W</v>
      </c>
      <c r="O209" s="11">
        <v>0</v>
      </c>
      <c r="P209" s="12">
        <v>0</v>
      </c>
      <c r="Q209" s="3">
        <v>0</v>
      </c>
      <c r="R209" s="13">
        <v>0.113</v>
      </c>
      <c r="S209" s="14">
        <v>8.9270000000000007E-4</v>
      </c>
      <c r="T209" s="15">
        <v>1.1000000000000001</v>
      </c>
      <c r="U209" s="15">
        <v>1.1000000000000001</v>
      </c>
    </row>
    <row r="210" spans="1:21" x14ac:dyDescent="0.25">
      <c r="A210" s="1">
        <v>45322</v>
      </c>
      <c r="B210" s="2">
        <v>0.72222222222222221</v>
      </c>
      <c r="C210" s="7">
        <v>1027</v>
      </c>
      <c r="D210" s="7">
        <v>1031</v>
      </c>
      <c r="E210" s="8">
        <v>11.1</v>
      </c>
      <c r="F210" s="9">
        <v>83</v>
      </c>
      <c r="G210" s="8">
        <v>9.6</v>
      </c>
      <c r="H210" s="8">
        <v>8.3000000000000007</v>
      </c>
      <c r="I210" s="8">
        <v>26</v>
      </c>
      <c r="J210" s="8">
        <v>9.6</v>
      </c>
      <c r="K210" s="6">
        <f t="shared" si="9"/>
        <v>11.88</v>
      </c>
      <c r="L210" s="6">
        <f t="shared" si="10"/>
        <v>12.96</v>
      </c>
      <c r="M210" s="10">
        <v>261</v>
      </c>
      <c r="N210" s="3" t="str">
        <f t="shared" si="11"/>
        <v>W</v>
      </c>
      <c r="O210" s="11">
        <v>0</v>
      </c>
      <c r="P210" s="12">
        <v>0</v>
      </c>
      <c r="Q210" s="3">
        <v>0</v>
      </c>
      <c r="R210" s="13">
        <v>0.04</v>
      </c>
      <c r="S210" s="14">
        <v>3.1600000000000004E-4</v>
      </c>
      <c r="T210" s="15">
        <v>3.3</v>
      </c>
      <c r="U210" s="15">
        <v>3.6</v>
      </c>
    </row>
    <row r="211" spans="1:21" x14ac:dyDescent="0.25">
      <c r="A211" s="1">
        <v>45322</v>
      </c>
      <c r="B211" s="2">
        <v>0.72569444444444453</v>
      </c>
      <c r="C211" s="7">
        <v>1027</v>
      </c>
      <c r="D211" s="7">
        <v>1031</v>
      </c>
      <c r="E211" s="8">
        <v>10.8</v>
      </c>
      <c r="F211" s="9">
        <v>84</v>
      </c>
      <c r="G211" s="8">
        <v>9.6</v>
      </c>
      <c r="H211" s="8">
        <v>8.1999999999999993</v>
      </c>
      <c r="I211" s="8">
        <v>26</v>
      </c>
      <c r="J211" s="8">
        <v>9.6</v>
      </c>
      <c r="K211" s="6">
        <f t="shared" si="9"/>
        <v>9</v>
      </c>
      <c r="L211" s="6">
        <f t="shared" si="10"/>
        <v>9.36</v>
      </c>
      <c r="M211" s="10">
        <v>240</v>
      </c>
      <c r="N211" s="3" t="str">
        <f t="shared" si="11"/>
        <v>WSW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2.5</v>
      </c>
      <c r="U211" s="15">
        <v>2.6</v>
      </c>
    </row>
    <row r="212" spans="1:21" x14ac:dyDescent="0.25">
      <c r="A212" s="1">
        <v>45322</v>
      </c>
      <c r="B212" s="2">
        <v>0.72916666666666663</v>
      </c>
      <c r="C212" s="7">
        <v>1027</v>
      </c>
      <c r="D212" s="7">
        <v>1031</v>
      </c>
      <c r="E212" s="8">
        <v>10.6</v>
      </c>
      <c r="F212" s="9">
        <v>85</v>
      </c>
      <c r="G212" s="8">
        <v>10.6</v>
      </c>
      <c r="H212" s="8">
        <v>8.1999999999999993</v>
      </c>
      <c r="I212" s="8">
        <v>26</v>
      </c>
      <c r="J212" s="8">
        <v>10.6</v>
      </c>
      <c r="K212" s="6">
        <f t="shared" si="9"/>
        <v>2.88</v>
      </c>
      <c r="L212" s="6">
        <f t="shared" si="10"/>
        <v>2.88</v>
      </c>
      <c r="M212" s="10">
        <v>264</v>
      </c>
      <c r="N212" s="3" t="str">
        <f t="shared" si="11"/>
        <v>W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0.8</v>
      </c>
      <c r="U212" s="15">
        <v>0.8</v>
      </c>
    </row>
    <row r="213" spans="1:21" x14ac:dyDescent="0.25">
      <c r="A213" s="1">
        <v>45322</v>
      </c>
      <c r="B213" s="2">
        <v>0.73263888888888884</v>
      </c>
      <c r="C213" s="7">
        <v>1027</v>
      </c>
      <c r="D213" s="7">
        <v>1031</v>
      </c>
      <c r="E213" s="8">
        <v>10.5</v>
      </c>
      <c r="F213" s="9">
        <v>86</v>
      </c>
      <c r="G213" s="8">
        <v>10.199999999999999</v>
      </c>
      <c r="H213" s="8">
        <v>8.1999999999999993</v>
      </c>
      <c r="I213" s="8">
        <v>26</v>
      </c>
      <c r="J213" s="8">
        <v>10.199999999999999</v>
      </c>
      <c r="K213" s="6">
        <f t="shared" si="9"/>
        <v>5.76</v>
      </c>
      <c r="L213" s="6">
        <f t="shared" si="10"/>
        <v>5.76</v>
      </c>
      <c r="M213" s="10">
        <v>294</v>
      </c>
      <c r="N213" s="3" t="str">
        <f t="shared" si="11"/>
        <v>WNW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1.6</v>
      </c>
      <c r="U213" s="15">
        <v>1.6</v>
      </c>
    </row>
    <row r="214" spans="1:21" x14ac:dyDescent="0.25">
      <c r="A214" s="1">
        <v>45322</v>
      </c>
      <c r="B214" s="2">
        <v>0.73611111111111116</v>
      </c>
      <c r="C214" s="7">
        <v>1027</v>
      </c>
      <c r="D214" s="7">
        <v>1031</v>
      </c>
      <c r="E214" s="8">
        <v>10.4</v>
      </c>
      <c r="F214" s="9">
        <v>86</v>
      </c>
      <c r="G214" s="8">
        <v>10.1</v>
      </c>
      <c r="H214" s="8">
        <v>8.1</v>
      </c>
      <c r="I214" s="8">
        <v>26</v>
      </c>
      <c r="J214" s="8">
        <v>10.1</v>
      </c>
      <c r="K214" s="6">
        <f t="shared" si="9"/>
        <v>5.76</v>
      </c>
      <c r="L214" s="6">
        <f t="shared" si="10"/>
        <v>5.76</v>
      </c>
      <c r="M214" s="10">
        <v>12</v>
      </c>
      <c r="N214" s="3" t="str">
        <f t="shared" si="11"/>
        <v>N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1.6</v>
      </c>
      <c r="U214" s="15">
        <v>1.6</v>
      </c>
    </row>
    <row r="215" spans="1:21" x14ac:dyDescent="0.25">
      <c r="A215" s="1">
        <v>45322</v>
      </c>
      <c r="B215" s="2">
        <v>0.73958333333333337</v>
      </c>
      <c r="C215" s="7">
        <v>1027</v>
      </c>
      <c r="D215" s="7">
        <v>1031</v>
      </c>
      <c r="E215" s="8">
        <v>10.199999999999999</v>
      </c>
      <c r="F215" s="9">
        <v>86</v>
      </c>
      <c r="G215" s="8">
        <v>9.6</v>
      </c>
      <c r="H215" s="8">
        <v>7.9</v>
      </c>
      <c r="I215" s="8">
        <v>26</v>
      </c>
      <c r="J215" s="8">
        <v>9.6</v>
      </c>
      <c r="K215" s="6">
        <f t="shared" si="9"/>
        <v>6.48</v>
      </c>
      <c r="L215" s="6">
        <f t="shared" si="10"/>
        <v>7.2</v>
      </c>
      <c r="M215" s="10">
        <v>249</v>
      </c>
      <c r="N215" s="3" t="str">
        <f t="shared" si="11"/>
        <v>WSW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1.8</v>
      </c>
      <c r="U215" s="15">
        <v>2</v>
      </c>
    </row>
    <row r="216" spans="1:21" x14ac:dyDescent="0.25">
      <c r="A216" s="1">
        <v>45322</v>
      </c>
      <c r="B216" s="2">
        <v>0.74305555555555547</v>
      </c>
      <c r="C216" s="7">
        <v>1027</v>
      </c>
      <c r="D216" s="7">
        <v>1031</v>
      </c>
      <c r="E216" s="8">
        <v>10.199999999999999</v>
      </c>
      <c r="F216" s="9">
        <v>87</v>
      </c>
      <c r="G216" s="8">
        <v>9.9</v>
      </c>
      <c r="H216" s="8">
        <v>8.1</v>
      </c>
      <c r="I216" s="8">
        <v>26</v>
      </c>
      <c r="J216" s="8">
        <v>9.9</v>
      </c>
      <c r="K216" s="6">
        <f t="shared" si="9"/>
        <v>5.4</v>
      </c>
      <c r="L216" s="6">
        <f t="shared" si="10"/>
        <v>5.4</v>
      </c>
      <c r="M216" s="10">
        <v>237</v>
      </c>
      <c r="N216" s="3" t="str">
        <f t="shared" si="11"/>
        <v>SW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1.5</v>
      </c>
      <c r="U216" s="15">
        <v>1.5</v>
      </c>
    </row>
    <row r="217" spans="1:21" x14ac:dyDescent="0.25">
      <c r="A217" s="1">
        <v>45322</v>
      </c>
      <c r="B217" s="2">
        <v>0.74652777777777779</v>
      </c>
      <c r="C217" s="7">
        <v>1027</v>
      </c>
      <c r="D217" s="7">
        <v>1031</v>
      </c>
      <c r="E217" s="8">
        <v>10</v>
      </c>
      <c r="F217" s="9">
        <v>87</v>
      </c>
      <c r="G217" s="8">
        <v>9.6999999999999993</v>
      </c>
      <c r="H217" s="8">
        <v>7.9</v>
      </c>
      <c r="I217" s="8">
        <v>26</v>
      </c>
      <c r="J217" s="8">
        <v>9.6999999999999993</v>
      </c>
      <c r="K217" s="6">
        <f t="shared" si="9"/>
        <v>5.76</v>
      </c>
      <c r="L217" s="6">
        <f t="shared" si="10"/>
        <v>5.76</v>
      </c>
      <c r="M217" s="10">
        <v>264</v>
      </c>
      <c r="N217" s="3" t="str">
        <f t="shared" si="11"/>
        <v>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1.6</v>
      </c>
      <c r="U217" s="15">
        <v>1.6</v>
      </c>
    </row>
    <row r="218" spans="1:21" x14ac:dyDescent="0.25">
      <c r="A218" s="1">
        <v>45322</v>
      </c>
      <c r="B218" s="2">
        <v>0.75</v>
      </c>
      <c r="C218" s="7">
        <v>1027</v>
      </c>
      <c r="D218" s="7">
        <v>1031</v>
      </c>
      <c r="E218" s="8">
        <v>9.9</v>
      </c>
      <c r="F218" s="9">
        <v>87</v>
      </c>
      <c r="G218" s="8">
        <v>9.9</v>
      </c>
      <c r="H218" s="8">
        <v>7.8</v>
      </c>
      <c r="I218" s="8">
        <v>26</v>
      </c>
      <c r="J218" s="8">
        <v>9.9</v>
      </c>
      <c r="K218" s="6">
        <f t="shared" si="9"/>
        <v>0</v>
      </c>
      <c r="L218" s="6">
        <f t="shared" si="10"/>
        <v>0</v>
      </c>
      <c r="M218" s="10">
        <v>326</v>
      </c>
      <c r="N218" s="3" t="str">
        <f t="shared" si="11"/>
        <v>NW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</v>
      </c>
      <c r="U218" s="15">
        <v>0</v>
      </c>
    </row>
    <row r="219" spans="1:21" x14ac:dyDescent="0.25">
      <c r="A219" s="1">
        <v>45322</v>
      </c>
      <c r="B219" s="2">
        <v>0.75347222222222221</v>
      </c>
      <c r="C219" s="7">
        <v>1027</v>
      </c>
      <c r="D219" s="7">
        <v>1031</v>
      </c>
      <c r="E219" s="8">
        <v>9.9</v>
      </c>
      <c r="F219" s="9">
        <v>88</v>
      </c>
      <c r="G219" s="8">
        <v>9.9</v>
      </c>
      <c r="H219" s="8">
        <v>8</v>
      </c>
      <c r="I219" s="8">
        <v>26</v>
      </c>
      <c r="J219" s="8">
        <v>9.9</v>
      </c>
      <c r="K219" s="6">
        <f t="shared" si="9"/>
        <v>2.88</v>
      </c>
      <c r="L219" s="6">
        <f t="shared" si="10"/>
        <v>2.88</v>
      </c>
      <c r="M219" s="10">
        <v>119</v>
      </c>
      <c r="N219" s="3" t="str">
        <f t="shared" si="11"/>
        <v>ESE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0.8</v>
      </c>
      <c r="U219" s="15">
        <v>0.8</v>
      </c>
    </row>
    <row r="220" spans="1:21" x14ac:dyDescent="0.25">
      <c r="A220" s="1">
        <v>45322</v>
      </c>
      <c r="B220" s="2">
        <v>0.75694444444444453</v>
      </c>
      <c r="C220" s="7">
        <v>1027</v>
      </c>
      <c r="D220" s="7">
        <v>1031</v>
      </c>
      <c r="E220" s="8">
        <v>9.6999999999999993</v>
      </c>
      <c r="F220" s="9">
        <v>88</v>
      </c>
      <c r="G220" s="8">
        <v>9.6999999999999993</v>
      </c>
      <c r="H220" s="8">
        <v>7.8</v>
      </c>
      <c r="I220" s="8">
        <v>26</v>
      </c>
      <c r="J220" s="8">
        <v>9.6999999999999993</v>
      </c>
      <c r="K220" s="6">
        <f t="shared" si="9"/>
        <v>0</v>
      </c>
      <c r="L220" s="6">
        <f t="shared" si="10"/>
        <v>0</v>
      </c>
      <c r="M220" s="10">
        <v>277</v>
      </c>
      <c r="N220" s="3" t="str">
        <f t="shared" si="11"/>
        <v>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45322</v>
      </c>
      <c r="B221" s="2">
        <v>0.76041666666666663</v>
      </c>
      <c r="C221" s="7">
        <v>1027</v>
      </c>
      <c r="D221" s="7">
        <v>1031</v>
      </c>
      <c r="E221" s="8">
        <v>9.6999999999999993</v>
      </c>
      <c r="F221" s="9">
        <v>88</v>
      </c>
      <c r="G221" s="8">
        <v>9</v>
      </c>
      <c r="H221" s="8">
        <v>7.8</v>
      </c>
      <c r="I221" s="8">
        <v>26</v>
      </c>
      <c r="J221" s="8">
        <v>9</v>
      </c>
      <c r="K221" s="6">
        <f t="shared" si="9"/>
        <v>6.12</v>
      </c>
      <c r="L221" s="6">
        <f t="shared" si="10"/>
        <v>7.2</v>
      </c>
      <c r="M221" s="10">
        <v>322</v>
      </c>
      <c r="N221" s="3" t="str">
        <f t="shared" si="11"/>
        <v>NW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1.7</v>
      </c>
      <c r="U221" s="15">
        <v>2</v>
      </c>
    </row>
    <row r="222" spans="1:21" x14ac:dyDescent="0.25">
      <c r="A222" s="1">
        <v>45322</v>
      </c>
      <c r="B222" s="2">
        <v>0.76388888888888884</v>
      </c>
      <c r="C222" s="7">
        <v>1028</v>
      </c>
      <c r="D222" s="7">
        <v>1032</v>
      </c>
      <c r="E222" s="8">
        <v>9.6999999999999993</v>
      </c>
      <c r="F222" s="9">
        <v>88</v>
      </c>
      <c r="G222" s="8">
        <v>9.6999999999999993</v>
      </c>
      <c r="H222" s="8">
        <v>7.8</v>
      </c>
      <c r="I222" s="8">
        <v>26</v>
      </c>
      <c r="J222" s="8">
        <v>9.6999999999999993</v>
      </c>
      <c r="K222" s="6">
        <f t="shared" si="9"/>
        <v>2.88</v>
      </c>
      <c r="L222" s="6">
        <f t="shared" si="10"/>
        <v>2.88</v>
      </c>
      <c r="M222" s="10">
        <v>246</v>
      </c>
      <c r="N222" s="3" t="str">
        <f t="shared" si="11"/>
        <v>WSW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0.8</v>
      </c>
      <c r="U222" s="15">
        <v>0.8</v>
      </c>
    </row>
    <row r="223" spans="1:21" x14ac:dyDescent="0.25">
      <c r="A223" s="1">
        <v>45322</v>
      </c>
      <c r="B223" s="2">
        <v>0.76736111111111116</v>
      </c>
      <c r="C223" s="7">
        <v>1027</v>
      </c>
      <c r="D223" s="7">
        <v>1031</v>
      </c>
      <c r="E223" s="8">
        <v>9.6999999999999993</v>
      </c>
      <c r="F223" s="9">
        <v>89</v>
      </c>
      <c r="G223" s="8">
        <v>9.6999999999999993</v>
      </c>
      <c r="H223" s="8">
        <v>8</v>
      </c>
      <c r="I223" s="8">
        <v>26</v>
      </c>
      <c r="J223" s="8">
        <v>9.6999999999999993</v>
      </c>
      <c r="K223" s="6">
        <f t="shared" si="9"/>
        <v>3.9600000000000004</v>
      </c>
      <c r="L223" s="6">
        <f t="shared" si="10"/>
        <v>3.9600000000000004</v>
      </c>
      <c r="M223" s="10">
        <v>276</v>
      </c>
      <c r="N223" s="3" t="str">
        <f t="shared" si="11"/>
        <v>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1.1000000000000001</v>
      </c>
      <c r="U223" s="15">
        <v>1.1000000000000001</v>
      </c>
    </row>
    <row r="224" spans="1:21" x14ac:dyDescent="0.25">
      <c r="A224" s="1">
        <v>45322</v>
      </c>
      <c r="B224" s="2">
        <v>0.77083333333333337</v>
      </c>
      <c r="C224" s="7">
        <v>1028</v>
      </c>
      <c r="D224" s="7">
        <v>1032</v>
      </c>
      <c r="E224" s="8">
        <v>9.6999999999999993</v>
      </c>
      <c r="F224" s="9">
        <v>88</v>
      </c>
      <c r="G224" s="8">
        <v>9.6999999999999993</v>
      </c>
      <c r="H224" s="8">
        <v>7.8</v>
      </c>
      <c r="I224" s="8">
        <v>26</v>
      </c>
      <c r="J224" s="8">
        <v>9.6999999999999993</v>
      </c>
      <c r="K224" s="6">
        <f t="shared" si="9"/>
        <v>4.32</v>
      </c>
      <c r="L224" s="6">
        <f t="shared" si="10"/>
        <v>4.32</v>
      </c>
      <c r="M224" s="10">
        <v>91</v>
      </c>
      <c r="N224" s="3" t="str">
        <f t="shared" si="11"/>
        <v>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1.2</v>
      </c>
      <c r="U224" s="15">
        <v>1.2</v>
      </c>
    </row>
    <row r="225" spans="1:21" x14ac:dyDescent="0.25">
      <c r="A225" s="1">
        <v>45322</v>
      </c>
      <c r="B225" s="2">
        <v>0.77430555555555547</v>
      </c>
      <c r="C225" s="7">
        <v>1028</v>
      </c>
      <c r="D225" s="7">
        <v>1032</v>
      </c>
      <c r="E225" s="8">
        <v>9.6</v>
      </c>
      <c r="F225" s="9">
        <v>89</v>
      </c>
      <c r="G225" s="8">
        <v>9.6</v>
      </c>
      <c r="H225" s="8">
        <v>7.9</v>
      </c>
      <c r="I225" s="8">
        <v>26</v>
      </c>
      <c r="J225" s="8">
        <v>9.6</v>
      </c>
      <c r="K225" s="6">
        <f t="shared" si="9"/>
        <v>2.52</v>
      </c>
      <c r="L225" s="6">
        <f t="shared" si="10"/>
        <v>2.52</v>
      </c>
      <c r="M225" s="10">
        <v>234</v>
      </c>
      <c r="N225" s="3" t="str">
        <f t="shared" si="11"/>
        <v>SW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0.7</v>
      </c>
      <c r="U225" s="15">
        <v>0.7</v>
      </c>
    </row>
    <row r="226" spans="1:21" x14ac:dyDescent="0.25">
      <c r="A226" s="1">
        <v>45322</v>
      </c>
      <c r="B226" s="2">
        <v>0.77777777777777779</v>
      </c>
      <c r="C226" s="7">
        <v>1028</v>
      </c>
      <c r="D226" s="7">
        <v>1032</v>
      </c>
      <c r="E226" s="8">
        <v>9.6</v>
      </c>
      <c r="F226" s="9">
        <v>89</v>
      </c>
      <c r="G226" s="8">
        <v>9.6</v>
      </c>
      <c r="H226" s="8">
        <v>7.9</v>
      </c>
      <c r="I226" s="8">
        <v>26</v>
      </c>
      <c r="J226" s="8">
        <v>9.6</v>
      </c>
      <c r="K226" s="6">
        <f t="shared" si="9"/>
        <v>4.32</v>
      </c>
      <c r="L226" s="6">
        <f t="shared" si="10"/>
        <v>4.32</v>
      </c>
      <c r="M226" s="10">
        <v>255</v>
      </c>
      <c r="N226" s="3" t="str">
        <f t="shared" si="11"/>
        <v>WSW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1.2</v>
      </c>
      <c r="U226" s="15">
        <v>1.2</v>
      </c>
    </row>
    <row r="227" spans="1:21" x14ac:dyDescent="0.25">
      <c r="A227" s="1">
        <v>45322</v>
      </c>
      <c r="B227" s="2">
        <v>0.78125</v>
      </c>
      <c r="C227" s="7">
        <v>1027</v>
      </c>
      <c r="D227" s="7">
        <v>1031</v>
      </c>
      <c r="E227" s="8">
        <v>9.6</v>
      </c>
      <c r="F227" s="9">
        <v>89</v>
      </c>
      <c r="G227" s="8">
        <v>8.6999999999999993</v>
      </c>
      <c r="H227" s="8">
        <v>7.9</v>
      </c>
      <c r="I227" s="8">
        <v>26</v>
      </c>
      <c r="J227" s="8">
        <v>8.6999999999999993</v>
      </c>
      <c r="K227" s="6">
        <f t="shared" si="9"/>
        <v>7.9200000000000008</v>
      </c>
      <c r="L227" s="6">
        <f t="shared" si="10"/>
        <v>7.9200000000000008</v>
      </c>
      <c r="M227" s="10">
        <v>276</v>
      </c>
      <c r="N227" s="3" t="str">
        <f t="shared" si="11"/>
        <v>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2.2000000000000002</v>
      </c>
      <c r="U227" s="15">
        <v>2.2000000000000002</v>
      </c>
    </row>
    <row r="228" spans="1:21" x14ac:dyDescent="0.25">
      <c r="A228" s="1">
        <v>45322</v>
      </c>
      <c r="B228" s="2">
        <v>0.78472222222222221</v>
      </c>
      <c r="C228" s="7">
        <v>1027</v>
      </c>
      <c r="D228" s="7">
        <v>1031</v>
      </c>
      <c r="E228" s="8">
        <v>9.5</v>
      </c>
      <c r="F228" s="9">
        <v>89</v>
      </c>
      <c r="G228" s="8">
        <v>9.5</v>
      </c>
      <c r="H228" s="8">
        <v>7.8</v>
      </c>
      <c r="I228" s="8">
        <v>26</v>
      </c>
      <c r="J228" s="8">
        <v>9.5</v>
      </c>
      <c r="K228" s="6">
        <f t="shared" si="9"/>
        <v>0</v>
      </c>
      <c r="L228" s="6">
        <f t="shared" si="10"/>
        <v>0</v>
      </c>
      <c r="M228" s="10">
        <v>54</v>
      </c>
      <c r="N228" s="3" t="str">
        <f t="shared" si="11"/>
        <v>NE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45322</v>
      </c>
      <c r="B229" s="2">
        <v>0.78819444444444453</v>
      </c>
      <c r="C229" s="7">
        <v>1027</v>
      </c>
      <c r="D229" s="7">
        <v>1031</v>
      </c>
      <c r="E229" s="8">
        <v>9.6</v>
      </c>
      <c r="F229" s="9">
        <v>89</v>
      </c>
      <c r="G229" s="8">
        <v>9.6</v>
      </c>
      <c r="H229" s="8">
        <v>7.9</v>
      </c>
      <c r="I229" s="8">
        <v>26</v>
      </c>
      <c r="J229" s="8">
        <v>9.6</v>
      </c>
      <c r="K229" s="6">
        <f t="shared" si="9"/>
        <v>0</v>
      </c>
      <c r="L229" s="6">
        <f t="shared" si="10"/>
        <v>0</v>
      </c>
      <c r="M229" s="10">
        <v>120</v>
      </c>
      <c r="N229" s="3" t="str">
        <f t="shared" si="11"/>
        <v>ESE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45322</v>
      </c>
      <c r="B230" s="2">
        <v>0.79166666666666663</v>
      </c>
      <c r="C230" s="7">
        <v>1027</v>
      </c>
      <c r="D230" s="7">
        <v>1031</v>
      </c>
      <c r="E230" s="8">
        <v>9.5</v>
      </c>
      <c r="F230" s="9">
        <v>89</v>
      </c>
      <c r="G230" s="8">
        <v>9.5</v>
      </c>
      <c r="H230" s="8">
        <v>7.8</v>
      </c>
      <c r="I230" s="8">
        <v>26</v>
      </c>
      <c r="J230" s="8">
        <v>9.5</v>
      </c>
      <c r="K230" s="6">
        <f t="shared" si="9"/>
        <v>0</v>
      </c>
      <c r="L230" s="6">
        <f t="shared" si="10"/>
        <v>0</v>
      </c>
      <c r="M230" s="10">
        <v>266</v>
      </c>
      <c r="N230" s="3" t="str">
        <f t="shared" si="11"/>
        <v>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45322</v>
      </c>
      <c r="B231" s="2">
        <v>0.79513888888888884</v>
      </c>
      <c r="C231" s="7">
        <v>1027</v>
      </c>
      <c r="D231" s="7">
        <v>1031</v>
      </c>
      <c r="E231" s="8">
        <v>9.6</v>
      </c>
      <c r="F231" s="9">
        <v>89</v>
      </c>
      <c r="G231" s="8">
        <v>9.1999999999999993</v>
      </c>
      <c r="H231" s="8">
        <v>7.9</v>
      </c>
      <c r="I231" s="8">
        <v>26</v>
      </c>
      <c r="J231" s="8">
        <v>9.1999999999999993</v>
      </c>
      <c r="K231" s="6">
        <f t="shared" si="9"/>
        <v>5.76</v>
      </c>
      <c r="L231" s="6">
        <f t="shared" si="10"/>
        <v>5.76</v>
      </c>
      <c r="M231" s="10">
        <v>207</v>
      </c>
      <c r="N231" s="3" t="str">
        <f t="shared" si="11"/>
        <v>SSW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1.6</v>
      </c>
      <c r="U231" s="15">
        <v>1.6</v>
      </c>
    </row>
    <row r="232" spans="1:21" x14ac:dyDescent="0.25">
      <c r="A232" s="1">
        <v>45322</v>
      </c>
      <c r="B232" s="2">
        <v>0.79861111111111116</v>
      </c>
      <c r="C232" s="7">
        <v>1027</v>
      </c>
      <c r="D232" s="7">
        <v>1031</v>
      </c>
      <c r="E232" s="8">
        <v>9.5</v>
      </c>
      <c r="F232" s="9">
        <v>89</v>
      </c>
      <c r="G232" s="8">
        <v>9.5</v>
      </c>
      <c r="H232" s="8">
        <v>7.8</v>
      </c>
      <c r="I232" s="8">
        <v>26</v>
      </c>
      <c r="J232" s="8">
        <v>9.5</v>
      </c>
      <c r="K232" s="6">
        <f t="shared" si="9"/>
        <v>0</v>
      </c>
      <c r="L232" s="6">
        <f t="shared" si="10"/>
        <v>0</v>
      </c>
      <c r="M232" s="10">
        <v>78</v>
      </c>
      <c r="N232" s="3" t="str">
        <f t="shared" si="11"/>
        <v>ENE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45322</v>
      </c>
      <c r="B233" s="2">
        <v>0.80208333333333337</v>
      </c>
      <c r="C233" s="7">
        <v>1027</v>
      </c>
      <c r="D233" s="7">
        <v>1031</v>
      </c>
      <c r="E233" s="8">
        <v>9.5</v>
      </c>
      <c r="F233" s="9">
        <v>89</v>
      </c>
      <c r="G233" s="8">
        <v>9.5</v>
      </c>
      <c r="H233" s="8">
        <v>7.8</v>
      </c>
      <c r="I233" s="8">
        <v>26</v>
      </c>
      <c r="J233" s="8">
        <v>9.5</v>
      </c>
      <c r="K233" s="6">
        <f t="shared" si="9"/>
        <v>3.9600000000000004</v>
      </c>
      <c r="L233" s="6">
        <f t="shared" si="10"/>
        <v>3.9600000000000004</v>
      </c>
      <c r="M233" s="10">
        <v>270</v>
      </c>
      <c r="N233" s="3" t="str">
        <f t="shared" si="11"/>
        <v>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1.1000000000000001</v>
      </c>
      <c r="U233" s="15">
        <v>1.1000000000000001</v>
      </c>
    </row>
    <row r="234" spans="1:21" x14ac:dyDescent="0.25">
      <c r="A234" s="1">
        <v>45322</v>
      </c>
      <c r="B234" s="2">
        <v>0.80555555555555547</v>
      </c>
      <c r="C234" s="7">
        <v>1027</v>
      </c>
      <c r="D234" s="7">
        <v>1031</v>
      </c>
      <c r="E234" s="8">
        <v>9.3000000000000007</v>
      </c>
      <c r="F234" s="9">
        <v>89</v>
      </c>
      <c r="G234" s="8">
        <v>8.9</v>
      </c>
      <c r="H234" s="8">
        <v>7.6</v>
      </c>
      <c r="I234" s="8">
        <v>26</v>
      </c>
      <c r="J234" s="8">
        <v>8.9</v>
      </c>
      <c r="K234" s="6">
        <f t="shared" si="9"/>
        <v>5.76</v>
      </c>
      <c r="L234" s="6">
        <f t="shared" si="10"/>
        <v>5.76</v>
      </c>
      <c r="M234" s="10">
        <v>309</v>
      </c>
      <c r="N234" s="3" t="str">
        <f t="shared" si="11"/>
        <v>WNW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1.6</v>
      </c>
      <c r="U234" s="15">
        <v>1.6</v>
      </c>
    </row>
    <row r="235" spans="1:21" x14ac:dyDescent="0.25">
      <c r="A235" s="1">
        <v>45322</v>
      </c>
      <c r="B235" s="2">
        <v>0.80902777777777779</v>
      </c>
      <c r="C235" s="7">
        <v>1027</v>
      </c>
      <c r="D235" s="7">
        <v>1031</v>
      </c>
      <c r="E235" s="8">
        <v>9.3000000000000007</v>
      </c>
      <c r="F235" s="9">
        <v>88</v>
      </c>
      <c r="G235" s="8">
        <v>8.3000000000000007</v>
      </c>
      <c r="H235" s="8">
        <v>7.4</v>
      </c>
      <c r="I235" s="8">
        <v>26</v>
      </c>
      <c r="J235" s="8">
        <v>8.3000000000000007</v>
      </c>
      <c r="K235" s="6">
        <f t="shared" si="9"/>
        <v>7.2</v>
      </c>
      <c r="L235" s="6">
        <f t="shared" si="10"/>
        <v>7.2</v>
      </c>
      <c r="M235" s="10">
        <v>292</v>
      </c>
      <c r="N235" s="3" t="str">
        <f t="shared" si="11"/>
        <v>WNW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2</v>
      </c>
      <c r="U235" s="15">
        <v>2</v>
      </c>
    </row>
    <row r="236" spans="1:21" x14ac:dyDescent="0.25">
      <c r="A236" s="1">
        <v>45322</v>
      </c>
      <c r="B236" s="2">
        <v>0.8125</v>
      </c>
      <c r="C236" s="7">
        <v>1027</v>
      </c>
      <c r="D236" s="7">
        <v>1031</v>
      </c>
      <c r="E236" s="8">
        <v>9.1999999999999993</v>
      </c>
      <c r="F236" s="9">
        <v>88</v>
      </c>
      <c r="G236" s="8">
        <v>8.5</v>
      </c>
      <c r="H236" s="8">
        <v>7.3</v>
      </c>
      <c r="I236" s="8">
        <v>26</v>
      </c>
      <c r="J236" s="8">
        <v>8.5</v>
      </c>
      <c r="K236" s="6">
        <f t="shared" si="9"/>
        <v>6.12</v>
      </c>
      <c r="L236" s="6">
        <f t="shared" si="10"/>
        <v>6.48</v>
      </c>
      <c r="M236" s="10">
        <v>288</v>
      </c>
      <c r="N236" s="3" t="str">
        <f t="shared" si="11"/>
        <v>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1.7</v>
      </c>
      <c r="U236" s="15">
        <v>1.8</v>
      </c>
    </row>
    <row r="237" spans="1:21" x14ac:dyDescent="0.25">
      <c r="A237" s="1">
        <v>45322</v>
      </c>
      <c r="B237" s="2">
        <v>0.81597222222222221</v>
      </c>
      <c r="C237" s="7">
        <v>1027</v>
      </c>
      <c r="D237" s="7">
        <v>1031</v>
      </c>
      <c r="E237" s="8">
        <v>9.1</v>
      </c>
      <c r="F237" s="9">
        <v>88</v>
      </c>
      <c r="G237" s="8">
        <v>8.1</v>
      </c>
      <c r="H237" s="8">
        <v>7.2</v>
      </c>
      <c r="I237" s="8">
        <v>26</v>
      </c>
      <c r="J237" s="8">
        <v>8.1</v>
      </c>
      <c r="K237" s="6">
        <f t="shared" si="9"/>
        <v>7.2</v>
      </c>
      <c r="L237" s="6">
        <f t="shared" si="10"/>
        <v>7.5600000000000005</v>
      </c>
      <c r="M237" s="10">
        <v>282</v>
      </c>
      <c r="N237" s="3" t="str">
        <f t="shared" si="11"/>
        <v>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</v>
      </c>
      <c r="U237" s="15">
        <v>2.1</v>
      </c>
    </row>
    <row r="238" spans="1:21" x14ac:dyDescent="0.25">
      <c r="A238" s="1">
        <v>45322</v>
      </c>
      <c r="B238" s="2">
        <v>0.81944444444444453</v>
      </c>
      <c r="C238" s="7">
        <v>1027</v>
      </c>
      <c r="D238" s="7">
        <v>1031</v>
      </c>
      <c r="E238" s="8">
        <v>9.1</v>
      </c>
      <c r="F238" s="9">
        <v>88</v>
      </c>
      <c r="G238" s="8">
        <v>9.1</v>
      </c>
      <c r="H238" s="8">
        <v>7.2</v>
      </c>
      <c r="I238" s="8">
        <v>26</v>
      </c>
      <c r="J238" s="8">
        <v>9.1</v>
      </c>
      <c r="K238" s="6">
        <f t="shared" si="9"/>
        <v>3.9600000000000004</v>
      </c>
      <c r="L238" s="6">
        <f t="shared" si="10"/>
        <v>3.9600000000000004</v>
      </c>
      <c r="M238" s="10">
        <v>228</v>
      </c>
      <c r="N238" s="3" t="str">
        <f t="shared" si="11"/>
        <v>SW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1.1000000000000001</v>
      </c>
      <c r="U238" s="15">
        <v>1.1000000000000001</v>
      </c>
    </row>
    <row r="239" spans="1:21" x14ac:dyDescent="0.25">
      <c r="A239" s="1">
        <v>45322</v>
      </c>
      <c r="B239" s="2">
        <v>0.82291666666666663</v>
      </c>
      <c r="C239" s="7">
        <v>1027</v>
      </c>
      <c r="D239" s="7">
        <v>1031</v>
      </c>
      <c r="E239" s="8">
        <v>9.1999999999999993</v>
      </c>
      <c r="F239" s="9">
        <v>88</v>
      </c>
      <c r="G239" s="8">
        <v>8.8000000000000007</v>
      </c>
      <c r="H239" s="8">
        <v>7.3</v>
      </c>
      <c r="I239" s="8">
        <v>26</v>
      </c>
      <c r="J239" s="8">
        <v>8.8000000000000007</v>
      </c>
      <c r="K239" s="6">
        <f t="shared" si="9"/>
        <v>5.4</v>
      </c>
      <c r="L239" s="6">
        <f t="shared" si="10"/>
        <v>5.4</v>
      </c>
      <c r="M239" s="10">
        <v>299</v>
      </c>
      <c r="N239" s="3" t="str">
        <f t="shared" si="11"/>
        <v>WNW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1.5</v>
      </c>
      <c r="U239" s="15">
        <v>1.5</v>
      </c>
    </row>
    <row r="240" spans="1:21" x14ac:dyDescent="0.25">
      <c r="A240" s="1">
        <v>45322</v>
      </c>
      <c r="B240" s="2">
        <v>0.82638888888888884</v>
      </c>
      <c r="C240" s="7">
        <v>1027</v>
      </c>
      <c r="D240" s="7">
        <v>1031</v>
      </c>
      <c r="E240" s="8">
        <v>9.1</v>
      </c>
      <c r="F240" s="9">
        <v>88</v>
      </c>
      <c r="G240" s="8">
        <v>8.1</v>
      </c>
      <c r="H240" s="8">
        <v>7.2</v>
      </c>
      <c r="I240" s="8">
        <v>26</v>
      </c>
      <c r="J240" s="8">
        <v>8.1</v>
      </c>
      <c r="K240" s="6">
        <f t="shared" si="9"/>
        <v>7.2</v>
      </c>
      <c r="L240" s="6">
        <f t="shared" si="10"/>
        <v>7.9200000000000008</v>
      </c>
      <c r="M240" s="10">
        <v>18</v>
      </c>
      <c r="N240" s="3" t="str">
        <f t="shared" si="11"/>
        <v>N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2</v>
      </c>
      <c r="U240" s="15">
        <v>2.2000000000000002</v>
      </c>
    </row>
    <row r="241" spans="1:21" x14ac:dyDescent="0.25">
      <c r="A241" s="1">
        <v>45322</v>
      </c>
      <c r="B241" s="2">
        <v>0.82986111111111116</v>
      </c>
      <c r="C241" s="7">
        <v>1027</v>
      </c>
      <c r="D241" s="7">
        <v>1031</v>
      </c>
      <c r="E241" s="8">
        <v>9.1</v>
      </c>
      <c r="F241" s="9">
        <v>88</v>
      </c>
      <c r="G241" s="8">
        <v>8.1</v>
      </c>
      <c r="H241" s="8">
        <v>7.2</v>
      </c>
      <c r="I241" s="8">
        <v>26</v>
      </c>
      <c r="J241" s="8">
        <v>8.1</v>
      </c>
      <c r="K241" s="6">
        <f t="shared" si="9"/>
        <v>7.2</v>
      </c>
      <c r="L241" s="6">
        <f t="shared" si="10"/>
        <v>7.9200000000000008</v>
      </c>
      <c r="M241" s="10">
        <v>342</v>
      </c>
      <c r="N241" s="3" t="str">
        <f t="shared" si="11"/>
        <v>NNW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2</v>
      </c>
      <c r="U241" s="15">
        <v>2.2000000000000002</v>
      </c>
    </row>
    <row r="242" spans="1:21" x14ac:dyDescent="0.25">
      <c r="A242" s="1">
        <v>45322</v>
      </c>
      <c r="B242" s="2">
        <v>0.83333333333333337</v>
      </c>
      <c r="C242" s="7">
        <v>1027</v>
      </c>
      <c r="D242" s="7">
        <v>1031</v>
      </c>
      <c r="E242" s="8">
        <v>9</v>
      </c>
      <c r="F242" s="9">
        <v>88</v>
      </c>
      <c r="G242" s="8">
        <v>8.5</v>
      </c>
      <c r="H242" s="8">
        <v>7.1</v>
      </c>
      <c r="I242" s="8">
        <v>26</v>
      </c>
      <c r="J242" s="8">
        <v>8.5</v>
      </c>
      <c r="K242" s="6">
        <f t="shared" si="9"/>
        <v>5.4</v>
      </c>
      <c r="L242" s="6">
        <f t="shared" si="10"/>
        <v>5.4</v>
      </c>
      <c r="M242" s="10">
        <v>282</v>
      </c>
      <c r="N242" s="3" t="str">
        <f t="shared" si="11"/>
        <v>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1.5</v>
      </c>
      <c r="U242" s="15">
        <v>1.5</v>
      </c>
    </row>
    <row r="243" spans="1:21" x14ac:dyDescent="0.25">
      <c r="A243" s="1">
        <v>45322</v>
      </c>
      <c r="B243" s="2">
        <v>0.83680555555555547</v>
      </c>
      <c r="C243" s="7">
        <v>1027</v>
      </c>
      <c r="D243" s="7">
        <v>1031</v>
      </c>
      <c r="E243" s="8">
        <v>9</v>
      </c>
      <c r="F243" s="9">
        <v>88</v>
      </c>
      <c r="G243" s="8">
        <v>8.1999999999999993</v>
      </c>
      <c r="H243" s="8">
        <v>7.1</v>
      </c>
      <c r="I243" s="8">
        <v>26</v>
      </c>
      <c r="J243" s="8">
        <v>8.1999999999999993</v>
      </c>
      <c r="K243" s="6">
        <f t="shared" si="9"/>
        <v>6.12</v>
      </c>
      <c r="L243" s="6">
        <f t="shared" si="10"/>
        <v>7.2</v>
      </c>
      <c r="M243" s="10">
        <v>305</v>
      </c>
      <c r="N243" s="3" t="str">
        <f t="shared" si="11"/>
        <v>WNW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1.7</v>
      </c>
      <c r="U243" s="15">
        <v>2</v>
      </c>
    </row>
    <row r="244" spans="1:21" x14ac:dyDescent="0.25">
      <c r="A244" s="1">
        <v>45322</v>
      </c>
      <c r="B244" s="2">
        <v>0.84027777777777779</v>
      </c>
      <c r="C244" s="7">
        <v>1027</v>
      </c>
      <c r="D244" s="7">
        <v>1031</v>
      </c>
      <c r="E244" s="8">
        <v>8.9</v>
      </c>
      <c r="F244" s="9">
        <v>88</v>
      </c>
      <c r="G244" s="8">
        <v>8.4</v>
      </c>
      <c r="H244" s="8">
        <v>7</v>
      </c>
      <c r="I244" s="8">
        <v>26</v>
      </c>
      <c r="J244" s="8">
        <v>8.4</v>
      </c>
      <c r="K244" s="6">
        <f t="shared" si="9"/>
        <v>5.4</v>
      </c>
      <c r="L244" s="6">
        <f t="shared" si="10"/>
        <v>5.4</v>
      </c>
      <c r="M244" s="10">
        <v>298</v>
      </c>
      <c r="N244" s="3" t="str">
        <f t="shared" si="11"/>
        <v>WNW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1.5</v>
      </c>
      <c r="U244" s="15">
        <v>1.5</v>
      </c>
    </row>
    <row r="245" spans="1:21" x14ac:dyDescent="0.25">
      <c r="A245" s="1">
        <v>45322</v>
      </c>
      <c r="B245" s="2">
        <v>0.84375</v>
      </c>
      <c r="C245" s="7">
        <v>1027</v>
      </c>
      <c r="D245" s="7">
        <v>1031</v>
      </c>
      <c r="E245" s="8">
        <v>8.9</v>
      </c>
      <c r="F245" s="9">
        <v>88</v>
      </c>
      <c r="G245" s="8">
        <v>7.9</v>
      </c>
      <c r="H245" s="8">
        <v>7</v>
      </c>
      <c r="I245" s="8">
        <v>26</v>
      </c>
      <c r="J245" s="8">
        <v>7.9</v>
      </c>
      <c r="K245" s="6">
        <f t="shared" si="9"/>
        <v>7.2</v>
      </c>
      <c r="L245" s="6">
        <f t="shared" si="10"/>
        <v>7.5600000000000005</v>
      </c>
      <c r="M245" s="10">
        <v>330</v>
      </c>
      <c r="N245" s="3" t="str">
        <f t="shared" si="11"/>
        <v>NNW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2</v>
      </c>
      <c r="U245" s="15">
        <v>2.1</v>
      </c>
    </row>
    <row r="246" spans="1:21" x14ac:dyDescent="0.25">
      <c r="A246" s="1">
        <v>45322</v>
      </c>
      <c r="B246" s="2">
        <v>0.84722222222222221</v>
      </c>
      <c r="C246" s="7">
        <v>1027</v>
      </c>
      <c r="D246" s="7">
        <v>1031</v>
      </c>
      <c r="E246" s="8">
        <v>8.9</v>
      </c>
      <c r="F246" s="9">
        <v>88</v>
      </c>
      <c r="G246" s="8">
        <v>8.9</v>
      </c>
      <c r="H246" s="8">
        <v>7</v>
      </c>
      <c r="I246" s="8">
        <v>26</v>
      </c>
      <c r="J246" s="8">
        <v>8.9</v>
      </c>
      <c r="K246" s="6">
        <f t="shared" si="9"/>
        <v>4.68</v>
      </c>
      <c r="L246" s="6">
        <f t="shared" si="10"/>
        <v>4.68</v>
      </c>
      <c r="M246" s="10">
        <v>282</v>
      </c>
      <c r="N246" s="3" t="str">
        <f t="shared" si="11"/>
        <v>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1.3</v>
      </c>
      <c r="U246" s="15">
        <v>1.3</v>
      </c>
    </row>
    <row r="247" spans="1:21" x14ac:dyDescent="0.25">
      <c r="A247" s="1">
        <v>45322</v>
      </c>
      <c r="B247" s="2">
        <v>0.85069444444444453</v>
      </c>
      <c r="C247" s="7">
        <v>1027</v>
      </c>
      <c r="D247" s="7">
        <v>1031</v>
      </c>
      <c r="E247" s="8">
        <v>8.9</v>
      </c>
      <c r="F247" s="9">
        <v>88</v>
      </c>
      <c r="G247" s="8">
        <v>8.4</v>
      </c>
      <c r="H247" s="8">
        <v>7</v>
      </c>
      <c r="I247" s="8">
        <v>26</v>
      </c>
      <c r="J247" s="8">
        <v>8.4</v>
      </c>
      <c r="K247" s="6">
        <f t="shared" si="9"/>
        <v>5.76</v>
      </c>
      <c r="L247" s="6">
        <f t="shared" si="10"/>
        <v>5.76</v>
      </c>
      <c r="M247" s="10">
        <v>294</v>
      </c>
      <c r="N247" s="3" t="str">
        <f t="shared" si="11"/>
        <v>WNW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1.6</v>
      </c>
      <c r="U247" s="15">
        <v>1.6</v>
      </c>
    </row>
    <row r="248" spans="1:21" x14ac:dyDescent="0.25">
      <c r="A248" s="1">
        <v>45322</v>
      </c>
      <c r="B248" s="2">
        <v>0.85416666666666663</v>
      </c>
      <c r="C248" s="7">
        <v>1027</v>
      </c>
      <c r="D248" s="7">
        <v>1031</v>
      </c>
      <c r="E248" s="8">
        <v>8.8000000000000007</v>
      </c>
      <c r="F248" s="9">
        <v>88</v>
      </c>
      <c r="G248" s="8">
        <v>7.3</v>
      </c>
      <c r="H248" s="8">
        <v>6.9</v>
      </c>
      <c r="I248" s="8">
        <v>26</v>
      </c>
      <c r="J248" s="8">
        <v>7.3</v>
      </c>
      <c r="K248" s="6">
        <f t="shared" si="9"/>
        <v>9.36</v>
      </c>
      <c r="L248" s="6">
        <f t="shared" si="10"/>
        <v>9.7200000000000006</v>
      </c>
      <c r="M248" s="10">
        <v>305</v>
      </c>
      <c r="N248" s="3" t="str">
        <f t="shared" si="11"/>
        <v>WNW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2.6</v>
      </c>
      <c r="U248" s="15">
        <v>2.7</v>
      </c>
    </row>
    <row r="249" spans="1:21" x14ac:dyDescent="0.25">
      <c r="A249" s="1">
        <v>45322</v>
      </c>
      <c r="B249" s="2">
        <v>0.85763888888888884</v>
      </c>
      <c r="C249" s="7">
        <v>1027</v>
      </c>
      <c r="D249" s="7">
        <v>1031</v>
      </c>
      <c r="E249" s="8">
        <v>8.9</v>
      </c>
      <c r="F249" s="9">
        <v>88</v>
      </c>
      <c r="G249" s="8">
        <v>8.9</v>
      </c>
      <c r="H249" s="8">
        <v>7</v>
      </c>
      <c r="I249" s="8">
        <v>26</v>
      </c>
      <c r="J249" s="8">
        <v>8.9</v>
      </c>
      <c r="K249" s="6">
        <f t="shared" si="9"/>
        <v>3.9600000000000004</v>
      </c>
      <c r="L249" s="6">
        <f t="shared" si="10"/>
        <v>3.9600000000000004</v>
      </c>
      <c r="M249" s="10">
        <v>24</v>
      </c>
      <c r="N249" s="3" t="str">
        <f t="shared" si="11"/>
        <v>NNE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1.1000000000000001</v>
      </c>
      <c r="U249" s="15">
        <v>1.1000000000000001</v>
      </c>
    </row>
    <row r="250" spans="1:21" x14ac:dyDescent="0.25">
      <c r="A250" s="1">
        <v>45322</v>
      </c>
      <c r="B250" s="2">
        <v>0.86111111111111116</v>
      </c>
      <c r="C250" s="7">
        <v>1027</v>
      </c>
      <c r="D250" s="7">
        <v>1031</v>
      </c>
      <c r="E250" s="8">
        <v>8.8000000000000007</v>
      </c>
      <c r="F250" s="9">
        <v>88</v>
      </c>
      <c r="G250" s="8">
        <v>8.8000000000000007</v>
      </c>
      <c r="H250" s="8">
        <v>6.9</v>
      </c>
      <c r="I250" s="8">
        <v>26</v>
      </c>
      <c r="J250" s="8">
        <v>8.8000000000000007</v>
      </c>
      <c r="K250" s="6">
        <f t="shared" si="9"/>
        <v>4.68</v>
      </c>
      <c r="L250" s="6">
        <f t="shared" si="10"/>
        <v>4.68</v>
      </c>
      <c r="M250" s="10">
        <v>342</v>
      </c>
      <c r="N250" s="3" t="str">
        <f t="shared" si="11"/>
        <v>NNW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1.3</v>
      </c>
      <c r="U250" s="15">
        <v>1.3</v>
      </c>
    </row>
    <row r="251" spans="1:21" x14ac:dyDescent="0.25">
      <c r="A251" s="1">
        <v>45322</v>
      </c>
      <c r="B251" s="2">
        <v>0.86458333333333337</v>
      </c>
      <c r="C251" s="7">
        <v>1027</v>
      </c>
      <c r="D251" s="7">
        <v>1031</v>
      </c>
      <c r="E251" s="8">
        <v>8.6999999999999993</v>
      </c>
      <c r="F251" s="9">
        <v>88</v>
      </c>
      <c r="G251" s="8">
        <v>8.6999999999999993</v>
      </c>
      <c r="H251" s="8">
        <v>6.8</v>
      </c>
      <c r="I251" s="8">
        <v>26</v>
      </c>
      <c r="J251" s="8">
        <v>8.6999999999999993</v>
      </c>
      <c r="K251" s="6">
        <f t="shared" si="9"/>
        <v>3.9600000000000004</v>
      </c>
      <c r="L251" s="6">
        <f t="shared" si="10"/>
        <v>3.9600000000000004</v>
      </c>
      <c r="M251" s="10">
        <v>282</v>
      </c>
      <c r="N251" s="3" t="str">
        <f t="shared" si="11"/>
        <v>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1.1000000000000001</v>
      </c>
      <c r="U251" s="15">
        <v>1.1000000000000001</v>
      </c>
    </row>
    <row r="252" spans="1:21" x14ac:dyDescent="0.25">
      <c r="A252" s="1">
        <v>45322</v>
      </c>
      <c r="B252" s="2">
        <v>0.86805555555555547</v>
      </c>
      <c r="C252" s="7">
        <v>1027</v>
      </c>
      <c r="D252" s="7">
        <v>1031</v>
      </c>
      <c r="E252" s="8">
        <v>8.6</v>
      </c>
      <c r="F252" s="9">
        <v>88</v>
      </c>
      <c r="G252" s="8">
        <v>8.1</v>
      </c>
      <c r="H252" s="8">
        <v>6.7</v>
      </c>
      <c r="I252" s="8">
        <v>26</v>
      </c>
      <c r="J252" s="8">
        <v>8.1</v>
      </c>
      <c r="K252" s="6">
        <f t="shared" si="9"/>
        <v>5.4</v>
      </c>
      <c r="L252" s="6">
        <f t="shared" si="10"/>
        <v>5.4</v>
      </c>
      <c r="M252" s="10">
        <v>252</v>
      </c>
      <c r="N252" s="3" t="str">
        <f t="shared" si="11"/>
        <v>WSW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1.5</v>
      </c>
      <c r="U252" s="15">
        <v>1.5</v>
      </c>
    </row>
    <row r="253" spans="1:21" x14ac:dyDescent="0.25">
      <c r="A253" s="1">
        <v>45322</v>
      </c>
      <c r="B253" s="2">
        <v>0.87152777777777779</v>
      </c>
      <c r="C253" s="7">
        <v>1027</v>
      </c>
      <c r="D253" s="7">
        <v>1031</v>
      </c>
      <c r="E253" s="8">
        <v>8.6</v>
      </c>
      <c r="F253" s="9">
        <v>88</v>
      </c>
      <c r="G253" s="8">
        <v>8.6</v>
      </c>
      <c r="H253" s="8">
        <v>6.7</v>
      </c>
      <c r="I253" s="8">
        <v>26</v>
      </c>
      <c r="J253" s="8">
        <v>8.6</v>
      </c>
      <c r="K253" s="6">
        <f t="shared" si="9"/>
        <v>3.6</v>
      </c>
      <c r="L253" s="6">
        <f t="shared" si="10"/>
        <v>3.6</v>
      </c>
      <c r="M253" s="10">
        <v>348</v>
      </c>
      <c r="N253" s="3" t="str">
        <f t="shared" si="11"/>
        <v>NNW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</v>
      </c>
      <c r="U253" s="15">
        <v>1</v>
      </c>
    </row>
    <row r="254" spans="1:21" x14ac:dyDescent="0.25">
      <c r="A254" s="1">
        <v>45322</v>
      </c>
      <c r="B254" s="2">
        <v>0.875</v>
      </c>
      <c r="C254" s="7">
        <v>1027</v>
      </c>
      <c r="D254" s="7">
        <v>1031</v>
      </c>
      <c r="E254" s="8">
        <v>8.6999999999999993</v>
      </c>
      <c r="F254" s="9">
        <v>88</v>
      </c>
      <c r="G254" s="8">
        <v>8.6999999999999993</v>
      </c>
      <c r="H254" s="8">
        <v>6.8</v>
      </c>
      <c r="I254" s="8">
        <v>26</v>
      </c>
      <c r="J254" s="8">
        <v>8.6999999999999993</v>
      </c>
      <c r="K254" s="6">
        <f t="shared" si="9"/>
        <v>3.9600000000000004</v>
      </c>
      <c r="L254" s="6">
        <f t="shared" si="10"/>
        <v>3.9600000000000004</v>
      </c>
      <c r="M254" s="10">
        <v>254</v>
      </c>
      <c r="N254" s="3" t="str">
        <f t="shared" si="11"/>
        <v>WSW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1.1000000000000001</v>
      </c>
      <c r="U254" s="15">
        <v>1.1000000000000001</v>
      </c>
    </row>
    <row r="255" spans="1:21" x14ac:dyDescent="0.25">
      <c r="A255" s="1">
        <v>45322</v>
      </c>
      <c r="B255" s="2">
        <v>0.87847222222222221</v>
      </c>
      <c r="C255" s="7">
        <v>1027</v>
      </c>
      <c r="D255" s="7">
        <v>1031</v>
      </c>
      <c r="E255" s="8">
        <v>8.5</v>
      </c>
      <c r="F255" s="9">
        <v>88</v>
      </c>
      <c r="G255" s="8">
        <v>8.5</v>
      </c>
      <c r="H255" s="8">
        <v>6.6</v>
      </c>
      <c r="I255" s="8">
        <v>26</v>
      </c>
      <c r="J255" s="8">
        <v>8.5</v>
      </c>
      <c r="K255" s="6">
        <f t="shared" si="9"/>
        <v>2.52</v>
      </c>
      <c r="L255" s="6">
        <f t="shared" si="10"/>
        <v>2.52</v>
      </c>
      <c r="M255" s="10">
        <v>318</v>
      </c>
      <c r="N255" s="3" t="str">
        <f t="shared" si="11"/>
        <v>NW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0.7</v>
      </c>
      <c r="U255" s="15">
        <v>0.7</v>
      </c>
    </row>
    <row r="256" spans="1:21" x14ac:dyDescent="0.25">
      <c r="A256" s="1">
        <v>45322</v>
      </c>
      <c r="B256" s="2">
        <v>0.88194444444444453</v>
      </c>
      <c r="C256" s="7">
        <v>1027</v>
      </c>
      <c r="D256" s="7">
        <v>1031</v>
      </c>
      <c r="E256" s="8">
        <v>8.5</v>
      </c>
      <c r="F256" s="9">
        <v>88</v>
      </c>
      <c r="G256" s="8">
        <v>8.5</v>
      </c>
      <c r="H256" s="8">
        <v>6.6</v>
      </c>
      <c r="I256" s="8">
        <v>26</v>
      </c>
      <c r="J256" s="8">
        <v>8.5</v>
      </c>
      <c r="K256" s="6">
        <f t="shared" si="9"/>
        <v>0</v>
      </c>
      <c r="L256" s="6">
        <f t="shared" si="10"/>
        <v>0</v>
      </c>
      <c r="M256" s="10">
        <v>271</v>
      </c>
      <c r="N256" s="3" t="str">
        <f t="shared" si="11"/>
        <v>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45322</v>
      </c>
      <c r="B257" s="2">
        <v>0.88541666666666663</v>
      </c>
      <c r="C257" s="7">
        <v>1027</v>
      </c>
      <c r="D257" s="7">
        <v>1031</v>
      </c>
      <c r="E257" s="8">
        <v>8.5</v>
      </c>
      <c r="F257" s="9">
        <v>88</v>
      </c>
      <c r="G257" s="8">
        <v>8.5</v>
      </c>
      <c r="H257" s="8">
        <v>6.6</v>
      </c>
      <c r="I257" s="8">
        <v>26</v>
      </c>
      <c r="J257" s="8">
        <v>8.5</v>
      </c>
      <c r="K257" s="6">
        <f t="shared" si="9"/>
        <v>0</v>
      </c>
      <c r="L257" s="6">
        <f t="shared" si="10"/>
        <v>0</v>
      </c>
      <c r="M257" s="10">
        <v>354</v>
      </c>
      <c r="N257" s="3" t="str">
        <f t="shared" si="11"/>
        <v>N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45322</v>
      </c>
      <c r="B258" s="2">
        <v>0.88888888888888884</v>
      </c>
      <c r="C258" s="7">
        <v>1027</v>
      </c>
      <c r="D258" s="7">
        <v>1031</v>
      </c>
      <c r="E258" s="8">
        <v>8.4</v>
      </c>
      <c r="F258" s="9">
        <v>88</v>
      </c>
      <c r="G258" s="8">
        <v>8.4</v>
      </c>
      <c r="H258" s="8">
        <v>6.5</v>
      </c>
      <c r="I258" s="8">
        <v>26</v>
      </c>
      <c r="J258" s="8">
        <v>8.4</v>
      </c>
      <c r="K258" s="6">
        <f t="shared" si="9"/>
        <v>2.52</v>
      </c>
      <c r="L258" s="6">
        <f t="shared" si="10"/>
        <v>2.52</v>
      </c>
      <c r="M258" s="10">
        <v>294</v>
      </c>
      <c r="N258" s="3" t="str">
        <f t="shared" si="11"/>
        <v>WNW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0.7</v>
      </c>
      <c r="U258" s="15">
        <v>0.7</v>
      </c>
    </row>
    <row r="259" spans="1:21" x14ac:dyDescent="0.25">
      <c r="A259" s="1">
        <v>45322</v>
      </c>
      <c r="B259" s="2">
        <v>0.89236111111111116</v>
      </c>
      <c r="C259" s="7">
        <v>1027</v>
      </c>
      <c r="D259" s="7">
        <v>1031</v>
      </c>
      <c r="E259" s="8">
        <v>8.5</v>
      </c>
      <c r="F259" s="9">
        <v>89</v>
      </c>
      <c r="G259" s="8">
        <v>8.5</v>
      </c>
      <c r="H259" s="8">
        <v>6.8</v>
      </c>
      <c r="I259" s="8">
        <v>26</v>
      </c>
      <c r="J259" s="8">
        <v>8.5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144</v>
      </c>
      <c r="N259" s="3" t="str">
        <f t="shared" ref="N259:N289" si="14">LOOKUP(M259,$V$4:$V$40,$W$4:$W$40)</f>
        <v>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45322</v>
      </c>
      <c r="B260" s="2">
        <v>0.89583333333333337</v>
      </c>
      <c r="C260" s="7">
        <v>1027</v>
      </c>
      <c r="D260" s="7">
        <v>1031</v>
      </c>
      <c r="E260" s="8">
        <v>8.4</v>
      </c>
      <c r="F260" s="9">
        <v>89</v>
      </c>
      <c r="G260" s="8">
        <v>8.4</v>
      </c>
      <c r="H260" s="8">
        <v>6.7</v>
      </c>
      <c r="I260" s="8">
        <v>26</v>
      </c>
      <c r="J260" s="8">
        <v>8.4</v>
      </c>
      <c r="K260" s="6">
        <f t="shared" si="12"/>
        <v>0</v>
      </c>
      <c r="L260" s="6">
        <f t="shared" si="13"/>
        <v>0</v>
      </c>
      <c r="M260" s="10">
        <v>6</v>
      </c>
      <c r="N260" s="3" t="str">
        <f t="shared" si="14"/>
        <v>N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45322</v>
      </c>
      <c r="B261" s="2">
        <v>0.89930555555555547</v>
      </c>
      <c r="C261" s="7">
        <v>1027</v>
      </c>
      <c r="D261" s="7">
        <v>1031</v>
      </c>
      <c r="E261" s="8">
        <v>8.5</v>
      </c>
      <c r="F261" s="9">
        <v>89</v>
      </c>
      <c r="G261" s="8">
        <v>8.5</v>
      </c>
      <c r="H261" s="8">
        <v>6.8</v>
      </c>
      <c r="I261" s="8">
        <v>26</v>
      </c>
      <c r="J261" s="8">
        <v>8.5</v>
      </c>
      <c r="K261" s="6">
        <f t="shared" si="12"/>
        <v>0</v>
      </c>
      <c r="L261" s="6">
        <f t="shared" si="13"/>
        <v>0</v>
      </c>
      <c r="M261" s="10">
        <v>174</v>
      </c>
      <c r="N261" s="3" t="str">
        <f t="shared" si="14"/>
        <v>S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45322</v>
      </c>
      <c r="B262" s="2">
        <v>0.90277777777777779</v>
      </c>
      <c r="C262" s="7">
        <v>1027</v>
      </c>
      <c r="D262" s="7">
        <v>1031</v>
      </c>
      <c r="E262" s="8">
        <v>8.6</v>
      </c>
      <c r="F262" s="9">
        <v>89</v>
      </c>
      <c r="G262" s="8">
        <v>8.6</v>
      </c>
      <c r="H262" s="8">
        <v>6.9</v>
      </c>
      <c r="I262" s="8">
        <v>26</v>
      </c>
      <c r="J262" s="8">
        <v>8.6</v>
      </c>
      <c r="K262" s="6">
        <f t="shared" si="12"/>
        <v>0</v>
      </c>
      <c r="L262" s="6">
        <f t="shared" si="13"/>
        <v>0</v>
      </c>
      <c r="M262" s="10">
        <v>124</v>
      </c>
      <c r="N262" s="3" t="str">
        <f t="shared" si="14"/>
        <v>ESE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45322</v>
      </c>
      <c r="B263" s="2">
        <v>0.90625</v>
      </c>
      <c r="C263" s="7">
        <v>1027</v>
      </c>
      <c r="D263" s="7">
        <v>1031</v>
      </c>
      <c r="E263" s="8">
        <v>8.6999999999999993</v>
      </c>
      <c r="F263" s="9">
        <v>89</v>
      </c>
      <c r="G263" s="8">
        <v>8.6999999999999993</v>
      </c>
      <c r="H263" s="8">
        <v>7</v>
      </c>
      <c r="I263" s="8">
        <v>26</v>
      </c>
      <c r="J263" s="8">
        <v>8.6999999999999993</v>
      </c>
      <c r="K263" s="6">
        <f t="shared" si="12"/>
        <v>0</v>
      </c>
      <c r="L263" s="6">
        <f t="shared" si="13"/>
        <v>0</v>
      </c>
      <c r="M263" s="10">
        <v>34</v>
      </c>
      <c r="N263" s="3" t="str">
        <f t="shared" si="14"/>
        <v>NNE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45322</v>
      </c>
      <c r="B264" s="2">
        <v>0.90972222222222221</v>
      </c>
      <c r="C264" s="7">
        <v>1027</v>
      </c>
      <c r="D264" s="7">
        <v>1031</v>
      </c>
      <c r="E264" s="8">
        <v>8.8000000000000007</v>
      </c>
      <c r="F264" s="9">
        <v>89</v>
      </c>
      <c r="G264" s="8">
        <v>8.8000000000000007</v>
      </c>
      <c r="H264" s="8">
        <v>7.1</v>
      </c>
      <c r="I264" s="8">
        <v>26</v>
      </c>
      <c r="J264" s="8">
        <v>8.8000000000000007</v>
      </c>
      <c r="K264" s="6">
        <f t="shared" si="12"/>
        <v>0</v>
      </c>
      <c r="L264" s="6">
        <f t="shared" si="13"/>
        <v>0</v>
      </c>
      <c r="M264" s="10">
        <v>130</v>
      </c>
      <c r="N264" s="3" t="str">
        <f t="shared" si="14"/>
        <v>SE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45322</v>
      </c>
      <c r="B265" s="2">
        <v>0.91319444444444453</v>
      </c>
      <c r="C265" s="7">
        <v>1027</v>
      </c>
      <c r="D265" s="7">
        <v>1031</v>
      </c>
      <c r="E265" s="8">
        <v>8.9</v>
      </c>
      <c r="F265" s="9">
        <v>89</v>
      </c>
      <c r="G265" s="8">
        <v>8.9</v>
      </c>
      <c r="H265" s="8">
        <v>7.2</v>
      </c>
      <c r="I265" s="8">
        <v>26</v>
      </c>
      <c r="J265" s="8">
        <v>8.9</v>
      </c>
      <c r="K265" s="6">
        <f t="shared" si="12"/>
        <v>2.52</v>
      </c>
      <c r="L265" s="6">
        <f t="shared" si="13"/>
        <v>2.52</v>
      </c>
      <c r="M265" s="10">
        <v>309</v>
      </c>
      <c r="N265" s="3" t="str">
        <f t="shared" si="14"/>
        <v>WNW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0.7</v>
      </c>
      <c r="U265" s="15">
        <v>0.7</v>
      </c>
    </row>
    <row r="266" spans="1:21" x14ac:dyDescent="0.25">
      <c r="A266" s="1">
        <v>45322</v>
      </c>
      <c r="B266" s="2">
        <v>0.91666666666666663</v>
      </c>
      <c r="C266" s="7">
        <v>1027</v>
      </c>
      <c r="D266" s="7">
        <v>1031</v>
      </c>
      <c r="E266" s="8">
        <v>8.9</v>
      </c>
      <c r="F266" s="9">
        <v>89</v>
      </c>
      <c r="G266" s="8">
        <v>8.9</v>
      </c>
      <c r="H266" s="8">
        <v>7.2</v>
      </c>
      <c r="I266" s="8">
        <v>26</v>
      </c>
      <c r="J266" s="8">
        <v>8.9</v>
      </c>
      <c r="K266" s="6">
        <f t="shared" si="12"/>
        <v>0</v>
      </c>
      <c r="L266" s="6">
        <f t="shared" si="13"/>
        <v>0</v>
      </c>
      <c r="M266" s="10">
        <v>234</v>
      </c>
      <c r="N266" s="3" t="str">
        <f t="shared" si="14"/>
        <v>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45322</v>
      </c>
      <c r="B267" s="2">
        <v>0.92013888888888884</v>
      </c>
      <c r="C267" s="7">
        <v>1027</v>
      </c>
      <c r="D267" s="7">
        <v>1031</v>
      </c>
      <c r="E267" s="8">
        <v>8.8000000000000007</v>
      </c>
      <c r="F267" s="9">
        <v>89</v>
      </c>
      <c r="G267" s="8">
        <v>8.8000000000000007</v>
      </c>
      <c r="H267" s="8">
        <v>7.1</v>
      </c>
      <c r="I267" s="8">
        <v>26</v>
      </c>
      <c r="J267" s="8">
        <v>8.8000000000000007</v>
      </c>
      <c r="K267" s="6">
        <f t="shared" si="12"/>
        <v>2.88</v>
      </c>
      <c r="L267" s="6">
        <f t="shared" si="13"/>
        <v>2.88</v>
      </c>
      <c r="M267" s="10">
        <v>282</v>
      </c>
      <c r="N267" s="3" t="str">
        <f t="shared" si="14"/>
        <v>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0.8</v>
      </c>
      <c r="U267" s="15">
        <v>0.8</v>
      </c>
    </row>
    <row r="268" spans="1:21" x14ac:dyDescent="0.25">
      <c r="A268" s="1">
        <v>45322</v>
      </c>
      <c r="B268" s="2">
        <v>0.92361111111111116</v>
      </c>
      <c r="C268" s="7">
        <v>1027</v>
      </c>
      <c r="D268" s="7">
        <v>1031</v>
      </c>
      <c r="E268" s="8">
        <v>8.8000000000000007</v>
      </c>
      <c r="F268" s="9">
        <v>89</v>
      </c>
      <c r="G268" s="8">
        <v>8.8000000000000007</v>
      </c>
      <c r="H268" s="8">
        <v>7.1</v>
      </c>
      <c r="I268" s="8">
        <v>26</v>
      </c>
      <c r="J268" s="8">
        <v>8.8000000000000007</v>
      </c>
      <c r="K268" s="6">
        <f t="shared" si="12"/>
        <v>2.88</v>
      </c>
      <c r="L268" s="6">
        <f t="shared" si="13"/>
        <v>2.88</v>
      </c>
      <c r="M268" s="10">
        <v>305</v>
      </c>
      <c r="N268" s="3" t="str">
        <f t="shared" si="14"/>
        <v>WNW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0.8</v>
      </c>
      <c r="U268" s="15">
        <v>0.8</v>
      </c>
    </row>
    <row r="269" spans="1:21" x14ac:dyDescent="0.25">
      <c r="A269" s="1">
        <v>45322</v>
      </c>
      <c r="B269" s="2">
        <v>0.92708333333333337</v>
      </c>
      <c r="C269" s="7">
        <v>1027</v>
      </c>
      <c r="D269" s="7">
        <v>1031</v>
      </c>
      <c r="E269" s="8">
        <v>8.9</v>
      </c>
      <c r="F269" s="9">
        <v>89</v>
      </c>
      <c r="G269" s="8">
        <v>8.9</v>
      </c>
      <c r="H269" s="8">
        <v>7.2</v>
      </c>
      <c r="I269" s="8">
        <v>26</v>
      </c>
      <c r="J269" s="8">
        <v>8.9</v>
      </c>
      <c r="K269" s="6">
        <f t="shared" si="12"/>
        <v>4.68</v>
      </c>
      <c r="L269" s="6">
        <f t="shared" si="13"/>
        <v>4.68</v>
      </c>
      <c r="M269" s="10">
        <v>276</v>
      </c>
      <c r="N269" s="3" t="str">
        <f t="shared" si="14"/>
        <v>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1.3</v>
      </c>
      <c r="U269" s="15">
        <v>1.3</v>
      </c>
    </row>
    <row r="270" spans="1:21" x14ac:dyDescent="0.25">
      <c r="A270" s="1">
        <v>45322</v>
      </c>
      <c r="B270" s="2">
        <v>0.93055555555555547</v>
      </c>
      <c r="C270" s="7">
        <v>1027</v>
      </c>
      <c r="D270" s="7">
        <v>1031</v>
      </c>
      <c r="E270" s="8">
        <v>8.9</v>
      </c>
      <c r="F270" s="9">
        <v>89</v>
      </c>
      <c r="G270" s="8">
        <v>7.9</v>
      </c>
      <c r="H270" s="8">
        <v>7.2</v>
      </c>
      <c r="I270" s="8">
        <v>26</v>
      </c>
      <c r="J270" s="8">
        <v>7.9</v>
      </c>
      <c r="K270" s="6">
        <f t="shared" si="12"/>
        <v>7.9200000000000008</v>
      </c>
      <c r="L270" s="6">
        <f t="shared" si="13"/>
        <v>7.9200000000000008</v>
      </c>
      <c r="M270" s="10">
        <v>196</v>
      </c>
      <c r="N270" s="3" t="str">
        <f t="shared" si="14"/>
        <v>S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2.2000000000000002</v>
      </c>
      <c r="U270" s="15">
        <v>2.2000000000000002</v>
      </c>
    </row>
    <row r="271" spans="1:21" x14ac:dyDescent="0.25">
      <c r="A271" s="1">
        <v>45322</v>
      </c>
      <c r="B271" s="2">
        <v>0.93402777777777779</v>
      </c>
      <c r="C271" s="7">
        <v>1027</v>
      </c>
      <c r="D271" s="7">
        <v>1031</v>
      </c>
      <c r="E271" s="8">
        <v>8.8000000000000007</v>
      </c>
      <c r="F271" s="9">
        <v>89</v>
      </c>
      <c r="G271" s="8">
        <v>8.8000000000000007</v>
      </c>
      <c r="H271" s="8">
        <v>7.1</v>
      </c>
      <c r="I271" s="8">
        <v>26</v>
      </c>
      <c r="J271" s="8">
        <v>8.8000000000000007</v>
      </c>
      <c r="K271" s="6">
        <f t="shared" si="12"/>
        <v>2.52</v>
      </c>
      <c r="L271" s="6">
        <f t="shared" si="13"/>
        <v>2.52</v>
      </c>
      <c r="M271" s="10">
        <v>78</v>
      </c>
      <c r="N271" s="3" t="str">
        <f t="shared" si="14"/>
        <v>ENE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0.7</v>
      </c>
      <c r="U271" s="15">
        <v>0.7</v>
      </c>
    </row>
    <row r="272" spans="1:21" x14ac:dyDescent="0.25">
      <c r="A272" s="1">
        <v>45322</v>
      </c>
      <c r="B272" s="2">
        <v>0.9375</v>
      </c>
      <c r="C272" s="7">
        <v>1027</v>
      </c>
      <c r="D272" s="7">
        <v>1031</v>
      </c>
      <c r="E272" s="8">
        <v>8.8000000000000007</v>
      </c>
      <c r="F272" s="9">
        <v>88</v>
      </c>
      <c r="G272" s="8">
        <v>8.8000000000000007</v>
      </c>
      <c r="H272" s="8">
        <v>6.9</v>
      </c>
      <c r="I272" s="8">
        <v>26</v>
      </c>
      <c r="J272" s="8">
        <v>8.8000000000000007</v>
      </c>
      <c r="K272" s="6">
        <f t="shared" si="12"/>
        <v>4.68</v>
      </c>
      <c r="L272" s="6">
        <f t="shared" si="13"/>
        <v>4.68</v>
      </c>
      <c r="M272" s="10">
        <v>248</v>
      </c>
      <c r="N272" s="3" t="str">
        <f t="shared" si="14"/>
        <v>WSW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1.3</v>
      </c>
      <c r="U272" s="15">
        <v>1.3</v>
      </c>
    </row>
    <row r="273" spans="1:21" x14ac:dyDescent="0.25">
      <c r="A273" s="1">
        <v>45322</v>
      </c>
      <c r="B273" s="2">
        <v>0.94097222222222221</v>
      </c>
      <c r="C273" s="7">
        <v>1027</v>
      </c>
      <c r="D273" s="7">
        <v>1031</v>
      </c>
      <c r="E273" s="8">
        <v>8.8000000000000007</v>
      </c>
      <c r="F273" s="9">
        <v>88</v>
      </c>
      <c r="G273" s="8">
        <v>8.8000000000000007</v>
      </c>
      <c r="H273" s="8">
        <v>6.9</v>
      </c>
      <c r="I273" s="8">
        <v>26</v>
      </c>
      <c r="J273" s="8">
        <v>8.8000000000000007</v>
      </c>
      <c r="K273" s="6">
        <f t="shared" si="12"/>
        <v>3.6</v>
      </c>
      <c r="L273" s="6">
        <f t="shared" si="13"/>
        <v>3.6</v>
      </c>
      <c r="M273" s="10">
        <v>324</v>
      </c>
      <c r="N273" s="3" t="str">
        <f t="shared" si="14"/>
        <v>NW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</v>
      </c>
      <c r="U273" s="15">
        <v>1</v>
      </c>
    </row>
    <row r="274" spans="1:21" x14ac:dyDescent="0.25">
      <c r="A274" s="1">
        <v>45322</v>
      </c>
      <c r="B274" s="2">
        <v>0.94444444444444453</v>
      </c>
      <c r="C274" s="7">
        <v>1027</v>
      </c>
      <c r="D274" s="7">
        <v>1031</v>
      </c>
      <c r="E274" s="8">
        <v>8.6999999999999993</v>
      </c>
      <c r="F274" s="9">
        <v>88</v>
      </c>
      <c r="G274" s="8">
        <v>8.6999999999999993</v>
      </c>
      <c r="H274" s="8">
        <v>6.8</v>
      </c>
      <c r="I274" s="8">
        <v>26</v>
      </c>
      <c r="J274" s="8">
        <v>8.6999999999999993</v>
      </c>
      <c r="K274" s="6">
        <f t="shared" si="12"/>
        <v>2.88</v>
      </c>
      <c r="L274" s="6">
        <f t="shared" si="13"/>
        <v>2.88</v>
      </c>
      <c r="M274" s="10">
        <v>210</v>
      </c>
      <c r="N274" s="3" t="str">
        <f t="shared" si="14"/>
        <v>SSW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0.8</v>
      </c>
      <c r="U274" s="15">
        <v>0.8</v>
      </c>
    </row>
    <row r="275" spans="1:21" x14ac:dyDescent="0.25">
      <c r="A275" s="1">
        <v>45322</v>
      </c>
      <c r="B275" s="2">
        <v>0.94791666666666663</v>
      </c>
      <c r="C275" s="7">
        <v>1027</v>
      </c>
      <c r="D275" s="7">
        <v>1031</v>
      </c>
      <c r="E275" s="8">
        <v>8.5</v>
      </c>
      <c r="F275" s="9">
        <v>88</v>
      </c>
      <c r="G275" s="8">
        <v>7.7</v>
      </c>
      <c r="H275" s="8">
        <v>6.6</v>
      </c>
      <c r="I275" s="8">
        <v>26</v>
      </c>
      <c r="J275" s="8">
        <v>7.7</v>
      </c>
      <c r="K275" s="6">
        <f t="shared" si="12"/>
        <v>6.12</v>
      </c>
      <c r="L275" s="6">
        <f t="shared" si="13"/>
        <v>6.48</v>
      </c>
      <c r="M275" s="10">
        <v>312</v>
      </c>
      <c r="N275" s="3" t="str">
        <f t="shared" si="14"/>
        <v>NW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1.7</v>
      </c>
      <c r="U275" s="15">
        <v>1.8</v>
      </c>
    </row>
    <row r="276" spans="1:21" x14ac:dyDescent="0.25">
      <c r="A276" s="1">
        <v>45322</v>
      </c>
      <c r="B276" s="2">
        <v>0.95138888888888884</v>
      </c>
      <c r="C276" s="7">
        <v>1027</v>
      </c>
      <c r="D276" s="7">
        <v>1031</v>
      </c>
      <c r="E276" s="8">
        <v>8.5</v>
      </c>
      <c r="F276" s="9">
        <v>88</v>
      </c>
      <c r="G276" s="8">
        <v>8.5</v>
      </c>
      <c r="H276" s="8">
        <v>6.6</v>
      </c>
      <c r="I276" s="8">
        <v>26</v>
      </c>
      <c r="J276" s="8">
        <v>8.5</v>
      </c>
      <c r="K276" s="6">
        <f t="shared" si="12"/>
        <v>4.68</v>
      </c>
      <c r="L276" s="6">
        <f t="shared" si="13"/>
        <v>4.68</v>
      </c>
      <c r="M276" s="10">
        <v>255</v>
      </c>
      <c r="N276" s="3" t="str">
        <f t="shared" si="14"/>
        <v>WSW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1.3</v>
      </c>
      <c r="U276" s="15">
        <v>1.3</v>
      </c>
    </row>
    <row r="277" spans="1:21" x14ac:dyDescent="0.25">
      <c r="A277" s="1">
        <v>45322</v>
      </c>
      <c r="B277" s="2">
        <v>0.95486111111111116</v>
      </c>
      <c r="C277" s="7">
        <v>1027</v>
      </c>
      <c r="D277" s="7">
        <v>1031</v>
      </c>
      <c r="E277" s="8">
        <v>8.5</v>
      </c>
      <c r="F277" s="9">
        <v>88</v>
      </c>
      <c r="G277" s="8">
        <v>8.5</v>
      </c>
      <c r="H277" s="8">
        <v>6.6</v>
      </c>
      <c r="I277" s="8">
        <v>26</v>
      </c>
      <c r="J277" s="8">
        <v>8.5</v>
      </c>
      <c r="K277" s="6">
        <f t="shared" si="12"/>
        <v>4.32</v>
      </c>
      <c r="L277" s="6">
        <f t="shared" si="13"/>
        <v>4.32</v>
      </c>
      <c r="M277" s="10">
        <v>216</v>
      </c>
      <c r="N277" s="3" t="str">
        <f t="shared" si="14"/>
        <v>SSW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1.2</v>
      </c>
      <c r="U277" s="15">
        <v>1.2</v>
      </c>
    </row>
    <row r="278" spans="1:21" x14ac:dyDescent="0.25">
      <c r="A278" s="1">
        <v>45322</v>
      </c>
      <c r="B278" s="2">
        <v>0.95833333333333337</v>
      </c>
      <c r="C278" s="7">
        <v>1027</v>
      </c>
      <c r="D278" s="7">
        <v>1031</v>
      </c>
      <c r="E278" s="8">
        <v>8.4</v>
      </c>
      <c r="F278" s="9">
        <v>88</v>
      </c>
      <c r="G278" s="8">
        <v>8.4</v>
      </c>
      <c r="H278" s="8">
        <v>6.5</v>
      </c>
      <c r="I278" s="8">
        <v>26</v>
      </c>
      <c r="J278" s="8">
        <v>8.4</v>
      </c>
      <c r="K278" s="6">
        <f t="shared" si="12"/>
        <v>4.32</v>
      </c>
      <c r="L278" s="6">
        <f t="shared" si="13"/>
        <v>4.32</v>
      </c>
      <c r="M278" s="10">
        <v>282</v>
      </c>
      <c r="N278" s="3" t="str">
        <f t="shared" si="14"/>
        <v>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1.2</v>
      </c>
      <c r="U278" s="15">
        <v>1.2</v>
      </c>
    </row>
    <row r="279" spans="1:21" x14ac:dyDescent="0.25">
      <c r="A279" s="1">
        <v>45322</v>
      </c>
      <c r="B279" s="2">
        <v>0.96180555555555547</v>
      </c>
      <c r="C279" s="7">
        <v>1027</v>
      </c>
      <c r="D279" s="7">
        <v>1031</v>
      </c>
      <c r="E279" s="8">
        <v>8.4</v>
      </c>
      <c r="F279" s="9">
        <v>88</v>
      </c>
      <c r="G279" s="8">
        <v>8.4</v>
      </c>
      <c r="H279" s="8">
        <v>6.5</v>
      </c>
      <c r="I279" s="8">
        <v>26</v>
      </c>
      <c r="J279" s="8">
        <v>8.4</v>
      </c>
      <c r="K279" s="6">
        <f t="shared" si="12"/>
        <v>4.32</v>
      </c>
      <c r="L279" s="6">
        <f t="shared" si="13"/>
        <v>4.32</v>
      </c>
      <c r="M279" s="10">
        <v>312</v>
      </c>
      <c r="N279" s="3" t="str">
        <f t="shared" si="14"/>
        <v>NW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1.2</v>
      </c>
      <c r="U279" s="15">
        <v>1.2</v>
      </c>
    </row>
    <row r="280" spans="1:21" x14ac:dyDescent="0.25">
      <c r="A280" s="1">
        <v>45322</v>
      </c>
      <c r="B280" s="2">
        <v>0.96527777777777779</v>
      </c>
      <c r="C280" s="7">
        <v>1027</v>
      </c>
      <c r="D280" s="7">
        <v>1031</v>
      </c>
      <c r="E280" s="8">
        <v>8.4</v>
      </c>
      <c r="F280" s="9">
        <v>88</v>
      </c>
      <c r="G280" s="8">
        <v>8.4</v>
      </c>
      <c r="H280" s="8">
        <v>6.5</v>
      </c>
      <c r="I280" s="8">
        <v>26</v>
      </c>
      <c r="J280" s="8">
        <v>8.4</v>
      </c>
      <c r="K280" s="6">
        <f t="shared" si="12"/>
        <v>0</v>
      </c>
      <c r="L280" s="6">
        <f t="shared" si="13"/>
        <v>0</v>
      </c>
      <c r="M280" s="10">
        <v>156</v>
      </c>
      <c r="N280" s="3" t="str">
        <f t="shared" si="14"/>
        <v>SSE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45322</v>
      </c>
      <c r="B281" s="2">
        <v>0.96875</v>
      </c>
      <c r="C281" s="7">
        <v>1027</v>
      </c>
      <c r="D281" s="7">
        <v>1031</v>
      </c>
      <c r="E281" s="8">
        <v>8.3000000000000007</v>
      </c>
      <c r="F281" s="9">
        <v>88</v>
      </c>
      <c r="G281" s="8">
        <v>8.3000000000000007</v>
      </c>
      <c r="H281" s="8">
        <v>6.4</v>
      </c>
      <c r="I281" s="8">
        <v>26</v>
      </c>
      <c r="J281" s="8">
        <v>8.3000000000000007</v>
      </c>
      <c r="K281" s="6">
        <f t="shared" si="12"/>
        <v>2.88</v>
      </c>
      <c r="L281" s="6">
        <f t="shared" si="13"/>
        <v>2.88</v>
      </c>
      <c r="M281" s="10">
        <v>252</v>
      </c>
      <c r="N281" s="3" t="str">
        <f t="shared" si="14"/>
        <v>WSW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0.8</v>
      </c>
      <c r="U281" s="15">
        <v>0.8</v>
      </c>
    </row>
    <row r="282" spans="1:21" x14ac:dyDescent="0.25">
      <c r="A282" s="1">
        <v>45322</v>
      </c>
      <c r="B282" s="2">
        <v>0.97222222222222221</v>
      </c>
      <c r="C282" s="7">
        <v>1027</v>
      </c>
      <c r="D282" s="7">
        <v>1031</v>
      </c>
      <c r="E282" s="8">
        <v>8.1</v>
      </c>
      <c r="F282" s="9">
        <v>89</v>
      </c>
      <c r="G282" s="8">
        <v>8.1</v>
      </c>
      <c r="H282" s="8">
        <v>6.4</v>
      </c>
      <c r="I282" s="8">
        <v>26</v>
      </c>
      <c r="J282" s="8">
        <v>8.1</v>
      </c>
      <c r="K282" s="6">
        <f t="shared" si="12"/>
        <v>0</v>
      </c>
      <c r="L282" s="6">
        <f t="shared" si="13"/>
        <v>0</v>
      </c>
      <c r="M282" s="10">
        <v>210</v>
      </c>
      <c r="N282" s="3" t="str">
        <f t="shared" si="14"/>
        <v>SSW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45322</v>
      </c>
      <c r="B283" s="2">
        <v>0.97569444444444453</v>
      </c>
      <c r="C283" s="7">
        <v>1027</v>
      </c>
      <c r="D283" s="7">
        <v>1031</v>
      </c>
      <c r="E283" s="8">
        <v>8</v>
      </c>
      <c r="F283" s="9">
        <v>89</v>
      </c>
      <c r="G283" s="8">
        <v>8</v>
      </c>
      <c r="H283" s="8">
        <v>6.3</v>
      </c>
      <c r="I283" s="8">
        <v>26</v>
      </c>
      <c r="J283" s="8">
        <v>8</v>
      </c>
      <c r="K283" s="6">
        <f t="shared" si="12"/>
        <v>0</v>
      </c>
      <c r="L283" s="6">
        <f t="shared" si="13"/>
        <v>0</v>
      </c>
      <c r="M283" s="10">
        <v>216</v>
      </c>
      <c r="N283" s="3" t="str">
        <f t="shared" si="14"/>
        <v>SSW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</v>
      </c>
      <c r="U283" s="15">
        <v>0</v>
      </c>
    </row>
    <row r="284" spans="1:21" x14ac:dyDescent="0.25">
      <c r="A284" s="1">
        <v>45322</v>
      </c>
      <c r="B284" s="2">
        <v>0.97916666666666663</v>
      </c>
      <c r="C284" s="7">
        <v>1027</v>
      </c>
      <c r="D284" s="7">
        <v>1031</v>
      </c>
      <c r="E284" s="8">
        <v>8</v>
      </c>
      <c r="F284" s="9">
        <v>89</v>
      </c>
      <c r="G284" s="8">
        <v>8</v>
      </c>
      <c r="H284" s="8">
        <v>6.3</v>
      </c>
      <c r="I284" s="8">
        <v>26</v>
      </c>
      <c r="J284" s="8">
        <v>8</v>
      </c>
      <c r="K284" s="6">
        <f t="shared" si="12"/>
        <v>2.52</v>
      </c>
      <c r="L284" s="6">
        <f t="shared" si="13"/>
        <v>2.52</v>
      </c>
      <c r="M284" s="10">
        <v>54</v>
      </c>
      <c r="N284" s="3" t="str">
        <f t="shared" si="14"/>
        <v>NE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0.7</v>
      </c>
      <c r="U284" s="15">
        <v>0.7</v>
      </c>
    </row>
    <row r="285" spans="1:21" x14ac:dyDescent="0.25">
      <c r="A285" s="1">
        <v>45322</v>
      </c>
      <c r="B285" s="2">
        <v>0.98263888888888884</v>
      </c>
      <c r="C285" s="7">
        <v>1026</v>
      </c>
      <c r="D285" s="7">
        <v>1030</v>
      </c>
      <c r="E285" s="8">
        <v>8.1</v>
      </c>
      <c r="F285" s="9">
        <v>89</v>
      </c>
      <c r="G285" s="8">
        <v>8.1</v>
      </c>
      <c r="H285" s="8">
        <v>6.4</v>
      </c>
      <c r="I285" s="8">
        <v>26</v>
      </c>
      <c r="J285" s="8">
        <v>8.1</v>
      </c>
      <c r="K285" s="6">
        <f t="shared" si="12"/>
        <v>2.88</v>
      </c>
      <c r="L285" s="6">
        <f t="shared" si="13"/>
        <v>2.88</v>
      </c>
      <c r="M285" s="10">
        <v>42</v>
      </c>
      <c r="N285" s="3" t="str">
        <f t="shared" si="14"/>
        <v>NE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0.8</v>
      </c>
      <c r="U285" s="15">
        <v>0.8</v>
      </c>
    </row>
    <row r="286" spans="1:21" x14ac:dyDescent="0.25">
      <c r="A286" s="1">
        <v>45322</v>
      </c>
      <c r="B286" s="2">
        <v>0.98611111111111116</v>
      </c>
      <c r="C286" s="7">
        <v>1027</v>
      </c>
      <c r="D286" s="7">
        <v>1031</v>
      </c>
      <c r="E286" s="8">
        <v>8</v>
      </c>
      <c r="F286" s="9">
        <v>89</v>
      </c>
      <c r="G286" s="8">
        <v>8</v>
      </c>
      <c r="H286" s="8">
        <v>6.3</v>
      </c>
      <c r="I286" s="8">
        <v>26</v>
      </c>
      <c r="J286" s="8">
        <v>8</v>
      </c>
      <c r="K286" s="6">
        <f t="shared" si="12"/>
        <v>0</v>
      </c>
      <c r="L286" s="6">
        <f t="shared" si="13"/>
        <v>0</v>
      </c>
      <c r="M286" s="10">
        <v>142</v>
      </c>
      <c r="N286" s="3" t="str">
        <f t="shared" si="14"/>
        <v>SE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45322</v>
      </c>
      <c r="B287" s="2">
        <v>0.98958333333333337</v>
      </c>
      <c r="C287" s="7">
        <v>1027</v>
      </c>
      <c r="D287" s="7">
        <v>1031</v>
      </c>
      <c r="E287" s="8">
        <v>7.9</v>
      </c>
      <c r="F287" s="9">
        <v>89</v>
      </c>
      <c r="G287" s="8">
        <v>7.9</v>
      </c>
      <c r="H287" s="8">
        <v>6.2</v>
      </c>
      <c r="I287" s="8">
        <v>26</v>
      </c>
      <c r="J287" s="8">
        <v>7.9</v>
      </c>
      <c r="K287" s="6">
        <f t="shared" si="12"/>
        <v>0</v>
      </c>
      <c r="L287" s="6">
        <f t="shared" si="13"/>
        <v>0</v>
      </c>
      <c r="M287" s="10">
        <v>86</v>
      </c>
      <c r="N287" s="3" t="str">
        <f t="shared" si="14"/>
        <v>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45322</v>
      </c>
      <c r="B288" s="75">
        <v>0.99305555555555547</v>
      </c>
      <c r="C288" s="7">
        <v>1027</v>
      </c>
      <c r="D288" s="7">
        <v>1031</v>
      </c>
      <c r="E288" s="8">
        <v>7.8</v>
      </c>
      <c r="F288" s="9">
        <v>90</v>
      </c>
      <c r="G288" s="8">
        <v>7.8</v>
      </c>
      <c r="H288" s="8">
        <v>6.2</v>
      </c>
      <c r="I288" s="8">
        <v>26</v>
      </c>
      <c r="J288" s="8">
        <v>7.8</v>
      </c>
      <c r="K288" s="6">
        <f t="shared" si="12"/>
        <v>0</v>
      </c>
      <c r="L288" s="6">
        <f t="shared" si="13"/>
        <v>0</v>
      </c>
      <c r="M288" s="10">
        <v>96</v>
      </c>
      <c r="N288" s="3" t="str">
        <f t="shared" si="14"/>
        <v>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3" x14ac:dyDescent="0.25">
      <c r="A289" s="1">
        <v>45322</v>
      </c>
      <c r="B289" s="75">
        <v>0.99652777777777779</v>
      </c>
      <c r="C289" s="7">
        <v>1027</v>
      </c>
      <c r="D289" s="7">
        <v>1031</v>
      </c>
      <c r="E289" s="8">
        <v>7.9</v>
      </c>
      <c r="F289" s="9">
        <v>90</v>
      </c>
      <c r="G289" s="8">
        <v>7.9</v>
      </c>
      <c r="H289" s="8">
        <v>6.3</v>
      </c>
      <c r="I289" s="8">
        <v>26</v>
      </c>
      <c r="J289" s="8">
        <v>7.9</v>
      </c>
      <c r="K289" s="6">
        <f t="shared" si="12"/>
        <v>2.88</v>
      </c>
      <c r="L289" s="6">
        <f t="shared" si="13"/>
        <v>2.88</v>
      </c>
      <c r="M289" s="10">
        <v>342</v>
      </c>
      <c r="N289" s="3" t="str">
        <f t="shared" si="14"/>
        <v>NNW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0.8</v>
      </c>
      <c r="U289" s="15">
        <v>0.8</v>
      </c>
      <c r="V289" s="3"/>
      <c r="W289" s="3"/>
    </row>
    <row r="292" spans="1:23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</row>
    <row r="293" spans="1:23" x14ac:dyDescent="0.25">
      <c r="A293" s="31">
        <f>AVERAGE(E2:E289)</f>
        <v>10.112847222222223</v>
      </c>
      <c r="B293" s="27">
        <f>AVERAGE(F2:F289)</f>
        <v>80.621527777777771</v>
      </c>
      <c r="C293" s="28">
        <f>AVERAGE(C2:C289)</f>
        <v>1028.3263888888889</v>
      </c>
      <c r="D293" s="29">
        <f>AVERAGE(S2:S288)</f>
        <v>76.976239163066182</v>
      </c>
      <c r="E293" s="30">
        <f>AVERAGE(K3:K289)</f>
        <v>5.0337282229965217</v>
      </c>
      <c r="F293" s="31">
        <f>AVERAGE(H2:H289)</f>
        <v>6.8239583333333327</v>
      </c>
      <c r="G293" s="45" t="str" cm="1">
        <f t="array" ref="G293">INDEX(N3:N289,MIN(IF(MAX(COUNTIF(N3:N288,N3:N288))=COUNTIF(N3:N288,N3:N288),ROW(N3:N288),"")))</f>
        <v>NW</v>
      </c>
      <c r="H293" s="47"/>
      <c r="I293" s="26"/>
    </row>
    <row r="294" spans="1:23" x14ac:dyDescent="0.25">
      <c r="E294" s="26"/>
      <c r="F294" s="17"/>
      <c r="G294" s="26"/>
      <c r="H294" s="26"/>
      <c r="I294" s="26"/>
    </row>
    <row r="295" spans="1:23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3" x14ac:dyDescent="0.25">
      <c r="A296" s="38">
        <f>MIN(E2:E289)</f>
        <v>6.9</v>
      </c>
      <c r="B296" s="33">
        <f>MAX(E2:E289)</f>
        <v>13.5</v>
      </c>
      <c r="C296" s="34">
        <f>MIN(F2:F289)</f>
        <v>67</v>
      </c>
      <c r="D296" s="35">
        <f>MAX(F2:F289)</f>
        <v>91</v>
      </c>
      <c r="E296" s="36">
        <f>MAX(S2:S289)</f>
        <v>523.4461</v>
      </c>
      <c r="F296" s="37">
        <f>MAX(L3:L289)</f>
        <v>18.72</v>
      </c>
      <c r="G296" s="38">
        <f>MIN(H2:H289)</f>
        <v>3.8</v>
      </c>
      <c r="H296" s="33">
        <f>MAX(H2:H289)</f>
        <v>9</v>
      </c>
      <c r="I296" s="4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8521-9F0F-44FA-B198-3580FEA44DA4}">
  <dimension ref="A2:F51"/>
  <sheetViews>
    <sheetView workbookViewId="0">
      <selection activeCell="E34" sqref="E34"/>
    </sheetView>
  </sheetViews>
  <sheetFormatPr defaultRowHeight="15" x14ac:dyDescent="0.25"/>
  <cols>
    <col min="1" max="3" width="16.7109375" customWidth="1"/>
    <col min="4" max="4" width="17.85546875" customWidth="1"/>
    <col min="5" max="5" width="15.5703125" customWidth="1"/>
    <col min="6" max="6" width="15.28515625" customWidth="1"/>
  </cols>
  <sheetData>
    <row r="2" spans="1:6" ht="18.75" x14ac:dyDescent="0.3">
      <c r="A2" s="78" t="s">
        <v>68</v>
      </c>
      <c r="B2" s="79"/>
      <c r="C2" s="80"/>
      <c r="D2" s="77" t="s">
        <v>65</v>
      </c>
      <c r="E2" s="77"/>
      <c r="F2" s="77"/>
    </row>
    <row r="3" spans="1:6" ht="17.25" customHeight="1" x14ac:dyDescent="0.25">
      <c r="A3" s="48" t="s">
        <v>47</v>
      </c>
      <c r="B3" s="50" t="s">
        <v>54</v>
      </c>
      <c r="C3" s="52" t="s">
        <v>53</v>
      </c>
      <c r="D3" s="48" t="s">
        <v>47</v>
      </c>
      <c r="E3" s="50" t="s">
        <v>54</v>
      </c>
      <c r="F3" s="52" t="s">
        <v>53</v>
      </c>
    </row>
    <row r="4" spans="1:6" ht="18.75" customHeight="1" x14ac:dyDescent="0.35">
      <c r="A4" s="49">
        <f>AVERAGE(C17:C27)</f>
        <v>10.408365008974771</v>
      </c>
      <c r="B4" s="51">
        <f>AVERAGE(B17:B27)</f>
        <v>7.0636363636363653</v>
      </c>
      <c r="C4" s="53">
        <f>AVERAGE(D17:D27)</f>
        <v>13.109090909090908</v>
      </c>
      <c r="D4" s="67">
        <f>A4-A7</f>
        <v>0.45836500897477173</v>
      </c>
      <c r="E4" s="68">
        <f t="shared" ref="E4:F4" si="0">B4-B7</f>
        <v>0.46363636363636562</v>
      </c>
      <c r="F4" s="56">
        <f t="shared" si="0"/>
        <v>-0.19090909090909314</v>
      </c>
    </row>
    <row r="5" spans="1:6" ht="20.25" customHeight="1" x14ac:dyDescent="0.3">
      <c r="A5" s="78" t="s">
        <v>55</v>
      </c>
      <c r="B5" s="79"/>
      <c r="C5" s="80"/>
      <c r="D5" s="78" t="s">
        <v>64</v>
      </c>
      <c r="E5" s="79"/>
      <c r="F5" s="80"/>
    </row>
    <row r="6" spans="1:6" ht="18.75" customHeight="1" x14ac:dyDescent="0.3">
      <c r="A6" s="48" t="s">
        <v>47</v>
      </c>
      <c r="B6" s="50" t="s">
        <v>54</v>
      </c>
      <c r="C6" s="52" t="s">
        <v>53</v>
      </c>
      <c r="D6" s="67">
        <f>A4-A9</f>
        <v>0.6083650089747703</v>
      </c>
      <c r="E6" s="68">
        <f>B4-B9</f>
        <v>0.36363636363636509</v>
      </c>
      <c r="F6" s="69">
        <f>C4-C9</f>
        <v>0.10909090909090757</v>
      </c>
    </row>
    <row r="7" spans="1:6" ht="18.75" customHeight="1" x14ac:dyDescent="0.3">
      <c r="A7" s="54">
        <f>AVERAGE(C7,B7)</f>
        <v>9.9499999999999993</v>
      </c>
      <c r="B7" s="55">
        <v>6.6</v>
      </c>
      <c r="C7" s="56">
        <v>13.3</v>
      </c>
      <c r="D7" s="77" t="s">
        <v>67</v>
      </c>
      <c r="E7" s="77"/>
      <c r="F7" s="77"/>
    </row>
    <row r="8" spans="1:6" ht="18.75" customHeight="1" x14ac:dyDescent="0.3">
      <c r="A8" s="81" t="s">
        <v>63</v>
      </c>
      <c r="B8" s="82"/>
      <c r="C8" s="83"/>
      <c r="D8" s="76">
        <f>+A4-A11</f>
        <v>0.48513268574244783</v>
      </c>
      <c r="E8" s="68">
        <f>B4-B11</f>
        <v>0.46868686868686993</v>
      </c>
      <c r="F8" s="56">
        <f>C4-C11</f>
        <v>-0.20202020202020243</v>
      </c>
    </row>
    <row r="9" spans="1:6" ht="18.75" customHeight="1" x14ac:dyDescent="0.3">
      <c r="A9" s="54">
        <v>9.8000000000000007</v>
      </c>
      <c r="B9" s="55">
        <v>6.7</v>
      </c>
      <c r="C9" s="56">
        <v>13</v>
      </c>
    </row>
    <row r="10" spans="1:6" ht="18.75" x14ac:dyDescent="0.3">
      <c r="A10" s="77" t="s">
        <v>66</v>
      </c>
      <c r="B10" s="77"/>
      <c r="C10" s="77"/>
    </row>
    <row r="11" spans="1:6" ht="18.75" x14ac:dyDescent="0.3">
      <c r="A11" s="62">
        <v>9.9232323232323232</v>
      </c>
      <c r="B11" s="61">
        <v>6.5949494949494953</v>
      </c>
      <c r="C11" s="63">
        <v>13.31111111111111</v>
      </c>
    </row>
    <row r="16" spans="1:6" x14ac:dyDescent="0.25">
      <c r="A16" s="23" t="s">
        <v>56</v>
      </c>
      <c r="B16" s="50" t="s">
        <v>54</v>
      </c>
      <c r="C16" s="48" t="s">
        <v>47</v>
      </c>
      <c r="D16" s="52" t="s">
        <v>53</v>
      </c>
      <c r="E16" s="59" t="s">
        <v>57</v>
      </c>
    </row>
    <row r="17" spans="1:5" x14ac:dyDescent="0.25">
      <c r="A17" s="57">
        <v>45312</v>
      </c>
      <c r="B17" s="38">
        <f>'21.01.2024'!$A$296</f>
        <v>7.8</v>
      </c>
      <c r="C17" s="31">
        <f>'21.01.2024'!$A$293</f>
        <v>9.5149305555555586</v>
      </c>
      <c r="D17" s="33">
        <f>'21.01.2024'!$B$296</f>
        <v>11</v>
      </c>
      <c r="E17" s="60">
        <f>'21.01.2024'!$I$296</f>
        <v>0</v>
      </c>
    </row>
    <row r="18" spans="1:5" x14ac:dyDescent="0.25">
      <c r="A18" s="57">
        <v>45313</v>
      </c>
      <c r="B18" s="38">
        <f>'22.01.2024'!$A$296</f>
        <v>4.7</v>
      </c>
      <c r="C18" s="31">
        <f>'22.01.2024'!$A$293</f>
        <v>10.085416666666667</v>
      </c>
      <c r="D18" s="33">
        <f>'22.01.2024'!$B$296</f>
        <v>13.1</v>
      </c>
      <c r="E18" s="60">
        <f>'21.01.2024'!$I$296</f>
        <v>0</v>
      </c>
    </row>
    <row r="19" spans="1:5" x14ac:dyDescent="0.25">
      <c r="A19" s="57">
        <v>45314</v>
      </c>
      <c r="B19" s="38">
        <f>'23.01.2024'!$A$296</f>
        <v>3.3</v>
      </c>
      <c r="C19" s="31">
        <f>'23.01.2024'!$A$293</f>
        <v>8.8496527777777789</v>
      </c>
      <c r="D19" s="33">
        <f>'23.01.2024'!$B$296</f>
        <v>12.9</v>
      </c>
      <c r="E19" s="60">
        <v>0.8</v>
      </c>
    </row>
    <row r="20" spans="1:5" x14ac:dyDescent="0.25">
      <c r="A20" s="57">
        <v>45315</v>
      </c>
      <c r="B20" s="38">
        <f>'24.01.2024'!$A$296</f>
        <v>7.3</v>
      </c>
      <c r="C20" s="31">
        <f>'24.01.2024'!$A$293</f>
        <v>11.348958333333332</v>
      </c>
      <c r="D20" s="33">
        <f>'24.01.2024'!$B$296</f>
        <v>13.9</v>
      </c>
      <c r="E20" s="60">
        <f>'21.01.2024'!$I$296</f>
        <v>0</v>
      </c>
    </row>
    <row r="21" spans="1:5" x14ac:dyDescent="0.25">
      <c r="A21" s="57">
        <v>45316</v>
      </c>
      <c r="B21" s="38">
        <f>'25.01.2024'!$A$296</f>
        <v>5.6</v>
      </c>
      <c r="C21" s="31">
        <f>'25.01.2024'!$A$293</f>
        <v>10.404181184669</v>
      </c>
      <c r="D21" s="33">
        <f>'25.01.2024'!$B$296</f>
        <v>14.7</v>
      </c>
      <c r="E21" s="60">
        <f>'21.01.2024'!$I$296</f>
        <v>0</v>
      </c>
    </row>
    <row r="22" spans="1:5" x14ac:dyDescent="0.25">
      <c r="A22" s="57">
        <v>45317</v>
      </c>
      <c r="B22" s="38">
        <f>'26.01.2024'!$A$297</f>
        <v>7.7</v>
      </c>
      <c r="C22" s="31">
        <f>'26.01.2024'!$A$294</f>
        <v>11.452430555555559</v>
      </c>
      <c r="D22" s="33">
        <f>'26.01.2024'!$B$297</f>
        <v>15.8</v>
      </c>
      <c r="E22" s="60">
        <f>'21.01.2024'!$I$296</f>
        <v>0</v>
      </c>
    </row>
    <row r="23" spans="1:5" x14ac:dyDescent="0.25">
      <c r="A23" s="57">
        <v>45318</v>
      </c>
      <c r="B23" s="38">
        <f>'27.01.2024'!$A$296</f>
        <v>6.9</v>
      </c>
      <c r="C23" s="31">
        <f>'27.01.2024'!$A$293</f>
        <v>11.713888888888905</v>
      </c>
      <c r="D23" s="33">
        <f>'27.01.2024'!$B$296</f>
        <v>14.4</v>
      </c>
      <c r="E23" s="60">
        <f>'21.01.2024'!$I$296</f>
        <v>0</v>
      </c>
    </row>
    <row r="24" spans="1:5" x14ac:dyDescent="0.25">
      <c r="A24" s="57">
        <v>45319</v>
      </c>
      <c r="B24" s="38">
        <f>'28.01.2024'!$A$295</f>
        <v>9.8000000000000007</v>
      </c>
      <c r="C24" s="31">
        <f>'28.01.2024'!$A$292</f>
        <v>10.996167247386772</v>
      </c>
      <c r="D24" s="33">
        <f>'28.01.2024'!$B$295</f>
        <v>12.4</v>
      </c>
      <c r="E24" s="60">
        <f>'21.01.2024'!$I$296</f>
        <v>0</v>
      </c>
    </row>
    <row r="25" spans="1:5" x14ac:dyDescent="0.25">
      <c r="A25" s="57">
        <v>45320</v>
      </c>
      <c r="B25" s="38">
        <f>'29.01.2024'!$A$296</f>
        <v>9.5</v>
      </c>
      <c r="C25" s="31">
        <f>'29.01.2024'!$A$293</f>
        <v>10.252777777777776</v>
      </c>
      <c r="D25" s="33">
        <f>'29.01.2024'!$B$296</f>
        <v>11.5</v>
      </c>
      <c r="E25" s="60">
        <f>'21.01.2024'!$I$296</f>
        <v>0</v>
      </c>
    </row>
    <row r="26" spans="1:5" x14ac:dyDescent="0.25">
      <c r="A26" s="57">
        <v>45321</v>
      </c>
      <c r="B26" s="38">
        <f>'30.01.2024'!$A$296</f>
        <v>8.1999999999999993</v>
      </c>
      <c r="C26" s="31">
        <f>'30.01.2024'!$A$293</f>
        <v>9.760763888888885</v>
      </c>
      <c r="D26" s="33">
        <f>'30.01.2024'!$B$296</f>
        <v>11</v>
      </c>
      <c r="E26" s="60">
        <f>'21.01.2024'!$I$296</f>
        <v>0</v>
      </c>
    </row>
    <row r="27" spans="1:5" x14ac:dyDescent="0.25">
      <c r="A27" s="57">
        <v>45322</v>
      </c>
      <c r="B27" s="38">
        <f>'31.01.2024'!$A$296</f>
        <v>6.9</v>
      </c>
      <c r="C27" s="31">
        <f>'31.01.2024'!$A$293</f>
        <v>10.112847222222223</v>
      </c>
      <c r="D27" s="33">
        <f>'31.01.2024'!$B$296</f>
        <v>13.5</v>
      </c>
      <c r="E27" s="60">
        <f>'21.01.2024'!$I$296</f>
        <v>0</v>
      </c>
    </row>
    <row r="28" spans="1:5" x14ac:dyDescent="0.25">
      <c r="C28" s="42"/>
    </row>
    <row r="29" spans="1:5" x14ac:dyDescent="0.25">
      <c r="C29" s="42"/>
    </row>
    <row r="30" spans="1:5" x14ac:dyDescent="0.25">
      <c r="C30" s="42"/>
    </row>
    <row r="31" spans="1:5" x14ac:dyDescent="0.25">
      <c r="C31" s="42"/>
    </row>
    <row r="32" spans="1:5" x14ac:dyDescent="0.25">
      <c r="C32" s="42"/>
    </row>
    <row r="33" spans="1:3" x14ac:dyDescent="0.25">
      <c r="C33" s="42"/>
    </row>
    <row r="41" spans="1:3" x14ac:dyDescent="0.25">
      <c r="A41" s="41"/>
      <c r="B41" s="41"/>
    </row>
    <row r="42" spans="1:3" x14ac:dyDescent="0.25">
      <c r="A42" s="58"/>
      <c r="B42" s="41"/>
    </row>
    <row r="43" spans="1:3" x14ac:dyDescent="0.25">
      <c r="A43" s="58"/>
      <c r="B43" s="41"/>
    </row>
    <row r="44" spans="1:3" x14ac:dyDescent="0.25">
      <c r="A44" s="58"/>
      <c r="B44" s="41"/>
    </row>
    <row r="45" spans="1:3" x14ac:dyDescent="0.25">
      <c r="A45" s="58"/>
      <c r="B45" s="41"/>
    </row>
    <row r="46" spans="1:3" x14ac:dyDescent="0.25">
      <c r="A46" s="58"/>
      <c r="B46" s="41"/>
    </row>
    <row r="47" spans="1:3" x14ac:dyDescent="0.25">
      <c r="A47" s="58"/>
      <c r="B47" s="41"/>
    </row>
    <row r="48" spans="1:3" x14ac:dyDescent="0.25">
      <c r="A48" s="58"/>
      <c r="B48" s="41"/>
    </row>
    <row r="49" spans="1:2" x14ac:dyDescent="0.25">
      <c r="A49" s="58"/>
      <c r="B49" s="41"/>
    </row>
    <row r="50" spans="1:2" x14ac:dyDescent="0.25">
      <c r="A50" s="58"/>
      <c r="B50" s="41"/>
    </row>
    <row r="51" spans="1:2" x14ac:dyDescent="0.25">
      <c r="A51" s="58"/>
      <c r="B51" s="41"/>
    </row>
  </sheetData>
  <mergeCells count="7">
    <mergeCell ref="A10:C10"/>
    <mergeCell ref="D2:F2"/>
    <mergeCell ref="D7:F7"/>
    <mergeCell ref="A5:C5"/>
    <mergeCell ref="A2:C2"/>
    <mergeCell ref="A8:C8"/>
    <mergeCell ref="D5:F5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092CC-E32D-4809-99E2-55030460CFE7}">
  <dimension ref="A1:D3167"/>
  <sheetViews>
    <sheetView tabSelected="1" workbookViewId="0">
      <selection activeCell="D26" sqref="D26"/>
    </sheetView>
  </sheetViews>
  <sheetFormatPr defaultRowHeight="15" x14ac:dyDescent="0.25"/>
  <cols>
    <col min="1" max="1" width="23.28515625" style="3" customWidth="1"/>
    <col min="2" max="2" width="11.7109375" customWidth="1"/>
    <col min="3" max="3" width="11.5703125" customWidth="1"/>
    <col min="4" max="4" width="12.5703125" customWidth="1"/>
  </cols>
  <sheetData>
    <row r="1" spans="1:4" x14ac:dyDescent="0.25">
      <c r="A1" s="3" t="s">
        <v>58</v>
      </c>
    </row>
    <row r="2" spans="1:4" x14ac:dyDescent="0.25">
      <c r="A2" s="3" t="s">
        <v>3</v>
      </c>
    </row>
    <row r="3" spans="1:4" x14ac:dyDescent="0.25">
      <c r="A3" s="3" t="s">
        <v>3</v>
      </c>
    </row>
    <row r="4" spans="1:4" x14ac:dyDescent="0.25">
      <c r="A4" s="3" t="s">
        <v>2</v>
      </c>
      <c r="B4" s="23" t="s">
        <v>28</v>
      </c>
      <c r="C4" s="23" t="s">
        <v>59</v>
      </c>
      <c r="D4" s="23" t="s">
        <v>60</v>
      </c>
    </row>
    <row r="5" spans="1:4" x14ac:dyDescent="0.25">
      <c r="A5" s="3" t="s">
        <v>2</v>
      </c>
      <c r="B5" s="64" t="s">
        <v>0</v>
      </c>
      <c r="C5" s="64">
        <f>COUNTIF($A$2:$A$3178,"N")</f>
        <v>320</v>
      </c>
      <c r="D5" s="65">
        <f>C5/$C$21*100</f>
        <v>10.107391029690461</v>
      </c>
    </row>
    <row r="6" spans="1:4" x14ac:dyDescent="0.25">
      <c r="A6" s="3" t="s">
        <v>3</v>
      </c>
      <c r="B6" s="64" t="s">
        <v>1</v>
      </c>
      <c r="C6" s="64">
        <f>COUNTIF($A$2:$A$3178,"NNE")</f>
        <v>196</v>
      </c>
      <c r="D6" s="65">
        <f t="shared" ref="D6:D20" si="0">C6/$C$21*100</f>
        <v>6.1907770056854075</v>
      </c>
    </row>
    <row r="7" spans="1:4" x14ac:dyDescent="0.25">
      <c r="A7" s="3" t="s">
        <v>5</v>
      </c>
      <c r="B7" s="64" t="s">
        <v>2</v>
      </c>
      <c r="C7" s="64">
        <f>COUNTIF($A$2:$A$3178,"NE")</f>
        <v>233</v>
      </c>
      <c r="D7" s="65">
        <f t="shared" si="0"/>
        <v>7.3594440934933667</v>
      </c>
    </row>
    <row r="8" spans="1:4" x14ac:dyDescent="0.25">
      <c r="A8" s="3" t="s">
        <v>5</v>
      </c>
      <c r="B8" s="64" t="s">
        <v>3</v>
      </c>
      <c r="C8" s="64">
        <f>COUNTIF($A$2:$A$3178,"ENE")</f>
        <v>307</v>
      </c>
      <c r="D8" s="65">
        <f t="shared" si="0"/>
        <v>9.6967782691092861</v>
      </c>
    </row>
    <row r="9" spans="1:4" x14ac:dyDescent="0.25">
      <c r="A9" s="3" t="s">
        <v>14</v>
      </c>
      <c r="B9" s="64" t="s">
        <v>4</v>
      </c>
      <c r="C9" s="64">
        <f>COUNTIF($A$2:$A$3178,"E")</f>
        <v>364</v>
      </c>
      <c r="D9" s="65">
        <f t="shared" si="0"/>
        <v>11.497157296272901</v>
      </c>
    </row>
    <row r="10" spans="1:4" x14ac:dyDescent="0.25">
      <c r="A10" s="3" t="s">
        <v>4</v>
      </c>
      <c r="B10" s="64" t="s">
        <v>5</v>
      </c>
      <c r="C10" s="64">
        <f>COUNTIF($A$2:$A$3178,"ESE")</f>
        <v>146</v>
      </c>
      <c r="D10" s="65">
        <f t="shared" si="0"/>
        <v>4.6114971572962729</v>
      </c>
    </row>
    <row r="11" spans="1:4" x14ac:dyDescent="0.25">
      <c r="A11" s="3" t="s">
        <v>4</v>
      </c>
      <c r="B11" s="64" t="s">
        <v>6</v>
      </c>
      <c r="C11" s="64">
        <f>COUNTIF($A$2:$A$3178,"SE")</f>
        <v>104</v>
      </c>
      <c r="D11" s="65">
        <f t="shared" si="0"/>
        <v>3.2849020846494001</v>
      </c>
    </row>
    <row r="12" spans="1:4" x14ac:dyDescent="0.25">
      <c r="A12" s="3" t="s">
        <v>0</v>
      </c>
      <c r="B12" s="64" t="s">
        <v>7</v>
      </c>
      <c r="C12" s="64">
        <f>COUNTIF($A$2:$A$3178,"SSE")</f>
        <v>78</v>
      </c>
      <c r="D12" s="65">
        <f t="shared" si="0"/>
        <v>2.4636765634870499</v>
      </c>
    </row>
    <row r="13" spans="1:4" x14ac:dyDescent="0.25">
      <c r="A13" s="3" t="s">
        <v>15</v>
      </c>
      <c r="B13" s="64" t="s">
        <v>8</v>
      </c>
      <c r="C13" s="64">
        <f>COUNTIF($A$2:$A$3178,"S")</f>
        <v>134</v>
      </c>
      <c r="D13" s="65">
        <f t="shared" si="0"/>
        <v>4.2324699936828809</v>
      </c>
    </row>
    <row r="14" spans="1:4" x14ac:dyDescent="0.25">
      <c r="A14" s="3" t="s">
        <v>10</v>
      </c>
      <c r="B14" s="64" t="s">
        <v>9</v>
      </c>
      <c r="C14" s="64">
        <f>COUNTIF($A$2:$A$3178,"SSW")</f>
        <v>117</v>
      </c>
      <c r="D14" s="65">
        <f t="shared" si="0"/>
        <v>3.6955148452305751</v>
      </c>
    </row>
    <row r="15" spans="1:4" x14ac:dyDescent="0.25">
      <c r="A15" s="3" t="s">
        <v>2</v>
      </c>
      <c r="B15" s="64" t="s">
        <v>10</v>
      </c>
      <c r="C15" s="64">
        <f>COUNTIF($A$2:$A$3178,"SW")</f>
        <v>121</v>
      </c>
      <c r="D15" s="65">
        <f t="shared" si="0"/>
        <v>3.8218572331017056</v>
      </c>
    </row>
    <row r="16" spans="1:4" x14ac:dyDescent="0.25">
      <c r="A16" s="3" t="s">
        <v>3</v>
      </c>
      <c r="B16" s="64" t="s">
        <v>11</v>
      </c>
      <c r="C16" s="64">
        <f>COUNTIF($A$2:$A$3178,"WSW")</f>
        <v>198</v>
      </c>
      <c r="D16" s="65">
        <f t="shared" si="0"/>
        <v>6.2539481996209734</v>
      </c>
    </row>
    <row r="17" spans="1:4" x14ac:dyDescent="0.25">
      <c r="A17" s="3" t="s">
        <v>4</v>
      </c>
      <c r="B17" s="64" t="s">
        <v>12</v>
      </c>
      <c r="C17" s="64">
        <f>COUNTIF($A$2:$A$3178,"W")</f>
        <v>255</v>
      </c>
      <c r="D17" s="65">
        <f t="shared" si="0"/>
        <v>8.0543272267845865</v>
      </c>
    </row>
    <row r="18" spans="1:4" x14ac:dyDescent="0.25">
      <c r="A18" s="3" t="s">
        <v>3</v>
      </c>
      <c r="B18" s="64" t="s">
        <v>13</v>
      </c>
      <c r="C18" s="64">
        <f>COUNTIF($A$2:$A$3178,"WNW")</f>
        <v>162</v>
      </c>
      <c r="D18" s="65">
        <f t="shared" si="0"/>
        <v>5.1168667087807957</v>
      </c>
    </row>
    <row r="19" spans="1:4" x14ac:dyDescent="0.25">
      <c r="A19" s="3" t="s">
        <v>9</v>
      </c>
      <c r="B19" s="64" t="s">
        <v>14</v>
      </c>
      <c r="C19" s="64">
        <f>COUNTIF($A$2:$A$3178,"NW")</f>
        <v>191</v>
      </c>
      <c r="D19" s="65">
        <f t="shared" si="0"/>
        <v>6.032849020846494</v>
      </c>
    </row>
    <row r="20" spans="1:4" x14ac:dyDescent="0.25">
      <c r="A20" s="3" t="s">
        <v>12</v>
      </c>
      <c r="B20" s="64" t="s">
        <v>15</v>
      </c>
      <c r="C20" s="64">
        <f>COUNTIF($A$2:$A$3178,"NNW")</f>
        <v>240</v>
      </c>
      <c r="D20" s="65">
        <f t="shared" si="0"/>
        <v>7.5805432722678461</v>
      </c>
    </row>
    <row r="21" spans="1:4" x14ac:dyDescent="0.25">
      <c r="A21" s="3" t="s">
        <v>6</v>
      </c>
      <c r="B21" s="64" t="s">
        <v>61</v>
      </c>
      <c r="C21" s="23">
        <f>SUM(C5:C20)</f>
        <v>3166</v>
      </c>
      <c r="D21" s="32">
        <f>SUM(D5:D20)</f>
        <v>100.00000000000001</v>
      </c>
    </row>
    <row r="22" spans="1:4" x14ac:dyDescent="0.25">
      <c r="A22" s="3" t="s">
        <v>12</v>
      </c>
    </row>
    <row r="23" spans="1:4" x14ac:dyDescent="0.25">
      <c r="A23" s="3" t="s">
        <v>4</v>
      </c>
    </row>
    <row r="24" spans="1:4" x14ac:dyDescent="0.25">
      <c r="A24" s="3" t="s">
        <v>0</v>
      </c>
      <c r="B24" s="23" t="s">
        <v>62</v>
      </c>
      <c r="C24" s="66">
        <v>32.4</v>
      </c>
    </row>
    <row r="25" spans="1:4" x14ac:dyDescent="0.25">
      <c r="A25" s="3" t="s">
        <v>1</v>
      </c>
    </row>
    <row r="26" spans="1:4" x14ac:dyDescent="0.25">
      <c r="A26" s="3" t="s">
        <v>13</v>
      </c>
    </row>
    <row r="27" spans="1:4" x14ac:dyDescent="0.25">
      <c r="A27" s="3" t="s">
        <v>15</v>
      </c>
    </row>
    <row r="28" spans="1:4" x14ac:dyDescent="0.25">
      <c r="A28" s="3" t="s">
        <v>2</v>
      </c>
    </row>
    <row r="29" spans="1:4" x14ac:dyDescent="0.25">
      <c r="A29" s="3" t="s">
        <v>5</v>
      </c>
    </row>
    <row r="30" spans="1:4" x14ac:dyDescent="0.25">
      <c r="A30" s="3" t="s">
        <v>4</v>
      </c>
    </row>
    <row r="31" spans="1:4" x14ac:dyDescent="0.25">
      <c r="A31" s="3" t="s">
        <v>0</v>
      </c>
    </row>
    <row r="32" spans="1:4" x14ac:dyDescent="0.25">
      <c r="A32" s="3" t="s">
        <v>8</v>
      </c>
    </row>
    <row r="33" spans="1:1" x14ac:dyDescent="0.25">
      <c r="A33" s="3" t="s">
        <v>1</v>
      </c>
    </row>
    <row r="34" spans="1:1" x14ac:dyDescent="0.25">
      <c r="A34" s="3" t="s">
        <v>4</v>
      </c>
    </row>
    <row r="35" spans="1:1" x14ac:dyDescent="0.25">
      <c r="A35" s="3" t="s">
        <v>4</v>
      </c>
    </row>
    <row r="36" spans="1:1" x14ac:dyDescent="0.25">
      <c r="A36" s="3" t="s">
        <v>12</v>
      </c>
    </row>
    <row r="37" spans="1:1" x14ac:dyDescent="0.25">
      <c r="A37" s="3" t="s">
        <v>4</v>
      </c>
    </row>
    <row r="38" spans="1:1" x14ac:dyDescent="0.25">
      <c r="A38" s="3" t="s">
        <v>4</v>
      </c>
    </row>
    <row r="39" spans="1:1" x14ac:dyDescent="0.25">
      <c r="A39" s="3" t="s">
        <v>5</v>
      </c>
    </row>
    <row r="40" spans="1:1" x14ac:dyDescent="0.25">
      <c r="A40" s="3" t="s">
        <v>14</v>
      </c>
    </row>
    <row r="41" spans="1:1" x14ac:dyDescent="0.25">
      <c r="A41" s="3" t="s">
        <v>4</v>
      </c>
    </row>
    <row r="42" spans="1:1" x14ac:dyDescent="0.25">
      <c r="A42" s="3" t="s">
        <v>4</v>
      </c>
    </row>
    <row r="43" spans="1:1" x14ac:dyDescent="0.25">
      <c r="A43" s="3" t="s">
        <v>3</v>
      </c>
    </row>
    <row r="44" spans="1:1" x14ac:dyDescent="0.25">
      <c r="A44" s="3" t="s">
        <v>3</v>
      </c>
    </row>
    <row r="45" spans="1:1" x14ac:dyDescent="0.25">
      <c r="A45" s="3" t="s">
        <v>4</v>
      </c>
    </row>
    <row r="46" spans="1:1" x14ac:dyDescent="0.25">
      <c r="A46" s="3" t="s">
        <v>0</v>
      </c>
    </row>
    <row r="47" spans="1:1" x14ac:dyDescent="0.25">
      <c r="A47" s="3" t="s">
        <v>8</v>
      </c>
    </row>
    <row r="48" spans="1:1" x14ac:dyDescent="0.25">
      <c r="A48" s="3" t="s">
        <v>4</v>
      </c>
    </row>
    <row r="49" spans="1:1" x14ac:dyDescent="0.25">
      <c r="A49" s="3" t="s">
        <v>2</v>
      </c>
    </row>
    <row r="50" spans="1:1" x14ac:dyDescent="0.25">
      <c r="A50" s="3" t="s">
        <v>4</v>
      </c>
    </row>
    <row r="51" spans="1:1" x14ac:dyDescent="0.25">
      <c r="A51" s="3" t="s">
        <v>2</v>
      </c>
    </row>
    <row r="52" spans="1:1" x14ac:dyDescent="0.25">
      <c r="A52" s="3" t="s">
        <v>0</v>
      </c>
    </row>
    <row r="53" spans="1:1" x14ac:dyDescent="0.25">
      <c r="A53" s="3" t="s">
        <v>2</v>
      </c>
    </row>
    <row r="54" spans="1:1" x14ac:dyDescent="0.25">
      <c r="A54" s="3" t="s">
        <v>15</v>
      </c>
    </row>
    <row r="55" spans="1:1" x14ac:dyDescent="0.25">
      <c r="A55" s="3" t="s">
        <v>3</v>
      </c>
    </row>
    <row r="56" spans="1:1" x14ac:dyDescent="0.25">
      <c r="A56" s="3" t="s">
        <v>3</v>
      </c>
    </row>
    <row r="57" spans="1:1" x14ac:dyDescent="0.25">
      <c r="A57" s="3" t="s">
        <v>0</v>
      </c>
    </row>
    <row r="58" spans="1:1" x14ac:dyDescent="0.25">
      <c r="A58" s="3" t="s">
        <v>4</v>
      </c>
    </row>
    <row r="59" spans="1:1" x14ac:dyDescent="0.25">
      <c r="A59" s="3" t="s">
        <v>4</v>
      </c>
    </row>
    <row r="60" spans="1:1" x14ac:dyDescent="0.25">
      <c r="A60" s="3" t="s">
        <v>4</v>
      </c>
    </row>
    <row r="61" spans="1:1" x14ac:dyDescent="0.25">
      <c r="A61" s="3" t="s">
        <v>7</v>
      </c>
    </row>
    <row r="62" spans="1:1" x14ac:dyDescent="0.25">
      <c r="A62" s="3" t="s">
        <v>1</v>
      </c>
    </row>
    <row r="63" spans="1:1" x14ac:dyDescent="0.25">
      <c r="A63" s="3" t="s">
        <v>5</v>
      </c>
    </row>
    <row r="64" spans="1:1" x14ac:dyDescent="0.25">
      <c r="A64" s="3" t="s">
        <v>3</v>
      </c>
    </row>
    <row r="65" spans="1:1" x14ac:dyDescent="0.25">
      <c r="A65" s="3" t="s">
        <v>13</v>
      </c>
    </row>
    <row r="66" spans="1:1" x14ac:dyDescent="0.25">
      <c r="A66" s="3" t="s">
        <v>13</v>
      </c>
    </row>
    <row r="67" spans="1:1" x14ac:dyDescent="0.25">
      <c r="A67" s="3" t="s">
        <v>13</v>
      </c>
    </row>
    <row r="68" spans="1:1" x14ac:dyDescent="0.25">
      <c r="A68" s="3" t="s">
        <v>3</v>
      </c>
    </row>
    <row r="69" spans="1:1" x14ac:dyDescent="0.25">
      <c r="A69" s="3" t="s">
        <v>0</v>
      </c>
    </row>
    <row r="70" spans="1:1" x14ac:dyDescent="0.25">
      <c r="A70" s="3" t="s">
        <v>14</v>
      </c>
    </row>
    <row r="71" spans="1:1" x14ac:dyDescent="0.25">
      <c r="A71" s="3" t="s">
        <v>4</v>
      </c>
    </row>
    <row r="72" spans="1:1" x14ac:dyDescent="0.25">
      <c r="A72" s="3" t="s">
        <v>3</v>
      </c>
    </row>
    <row r="73" spans="1:1" x14ac:dyDescent="0.25">
      <c r="A73" s="3" t="s">
        <v>1</v>
      </c>
    </row>
    <row r="74" spans="1:1" x14ac:dyDescent="0.25">
      <c r="A74" s="3" t="s">
        <v>12</v>
      </c>
    </row>
    <row r="75" spans="1:1" x14ac:dyDescent="0.25">
      <c r="A75" s="3" t="s">
        <v>8</v>
      </c>
    </row>
    <row r="76" spans="1:1" x14ac:dyDescent="0.25">
      <c r="A76" s="3" t="s">
        <v>4</v>
      </c>
    </row>
    <row r="77" spans="1:1" x14ac:dyDescent="0.25">
      <c r="A77" s="3" t="s">
        <v>0</v>
      </c>
    </row>
    <row r="78" spans="1:1" x14ac:dyDescent="0.25">
      <c r="A78" s="3" t="s">
        <v>12</v>
      </c>
    </row>
    <row r="79" spans="1:1" x14ac:dyDescent="0.25">
      <c r="A79" s="3" t="s">
        <v>5</v>
      </c>
    </row>
    <row r="80" spans="1:1" x14ac:dyDescent="0.25">
      <c r="A80" s="3" t="s">
        <v>5</v>
      </c>
    </row>
    <row r="81" spans="1:1" x14ac:dyDescent="0.25">
      <c r="A81" s="3" t="s">
        <v>5</v>
      </c>
    </row>
    <row r="82" spans="1:1" x14ac:dyDescent="0.25">
      <c r="A82" s="3" t="s">
        <v>0</v>
      </c>
    </row>
    <row r="83" spans="1:1" x14ac:dyDescent="0.25">
      <c r="A83" s="3" t="s">
        <v>3</v>
      </c>
    </row>
    <row r="84" spans="1:1" x14ac:dyDescent="0.25">
      <c r="A84" s="3" t="s">
        <v>2</v>
      </c>
    </row>
    <row r="85" spans="1:1" x14ac:dyDescent="0.25">
      <c r="A85" s="3" t="s">
        <v>4</v>
      </c>
    </row>
    <row r="86" spans="1:1" x14ac:dyDescent="0.25">
      <c r="A86" s="3" t="s">
        <v>15</v>
      </c>
    </row>
    <row r="87" spans="1:1" x14ac:dyDescent="0.25">
      <c r="A87" s="3" t="s">
        <v>8</v>
      </c>
    </row>
    <row r="88" spans="1:1" x14ac:dyDescent="0.25">
      <c r="A88" s="3" t="s">
        <v>9</v>
      </c>
    </row>
    <row r="89" spans="1:1" x14ac:dyDescent="0.25">
      <c r="A89" s="3" t="s">
        <v>3</v>
      </c>
    </row>
    <row r="90" spans="1:1" x14ac:dyDescent="0.25">
      <c r="A90" s="3" t="s">
        <v>15</v>
      </c>
    </row>
    <row r="91" spans="1:1" x14ac:dyDescent="0.25">
      <c r="A91" s="3" t="s">
        <v>0</v>
      </c>
    </row>
    <row r="92" spans="1:1" x14ac:dyDescent="0.25">
      <c r="A92" s="3" t="s">
        <v>2</v>
      </c>
    </row>
    <row r="93" spans="1:1" x14ac:dyDescent="0.25">
      <c r="A93" s="3" t="s">
        <v>0</v>
      </c>
    </row>
    <row r="94" spans="1:1" x14ac:dyDescent="0.25">
      <c r="A94" s="3" t="s">
        <v>2</v>
      </c>
    </row>
    <row r="95" spans="1:1" x14ac:dyDescent="0.25">
      <c r="A95" s="3" t="s">
        <v>3</v>
      </c>
    </row>
    <row r="96" spans="1:1" x14ac:dyDescent="0.25">
      <c r="A96" s="3" t="s">
        <v>2</v>
      </c>
    </row>
    <row r="97" spans="1:1" x14ac:dyDescent="0.25">
      <c r="A97" s="3" t="s">
        <v>6</v>
      </c>
    </row>
    <row r="98" spans="1:1" x14ac:dyDescent="0.25">
      <c r="A98" s="3" t="s">
        <v>6</v>
      </c>
    </row>
    <row r="99" spans="1:1" x14ac:dyDescent="0.25">
      <c r="A99" s="3" t="s">
        <v>4</v>
      </c>
    </row>
    <row r="100" spans="1:1" x14ac:dyDescent="0.25">
      <c r="A100" s="3" t="s">
        <v>14</v>
      </c>
    </row>
    <row r="101" spans="1:1" x14ac:dyDescent="0.25">
      <c r="A101" s="3" t="s">
        <v>3</v>
      </c>
    </row>
    <row r="102" spans="1:1" x14ac:dyDescent="0.25">
      <c r="A102" s="3" t="s">
        <v>8</v>
      </c>
    </row>
    <row r="103" spans="1:1" x14ac:dyDescent="0.25">
      <c r="A103" s="3" t="s">
        <v>0</v>
      </c>
    </row>
    <row r="104" spans="1:1" x14ac:dyDescent="0.25">
      <c r="A104" s="3" t="s">
        <v>4</v>
      </c>
    </row>
    <row r="105" spans="1:1" x14ac:dyDescent="0.25">
      <c r="A105" s="3" t="s">
        <v>0</v>
      </c>
    </row>
    <row r="106" spans="1:1" x14ac:dyDescent="0.25">
      <c r="A106" s="3" t="s">
        <v>3</v>
      </c>
    </row>
    <row r="107" spans="1:1" x14ac:dyDescent="0.25">
      <c r="A107" s="3" t="s">
        <v>5</v>
      </c>
    </row>
    <row r="108" spans="1:1" x14ac:dyDescent="0.25">
      <c r="A108" s="3" t="s">
        <v>4</v>
      </c>
    </row>
    <row r="109" spans="1:1" x14ac:dyDescent="0.25">
      <c r="A109" s="3" t="s">
        <v>6</v>
      </c>
    </row>
    <row r="110" spans="1:1" x14ac:dyDescent="0.25">
      <c r="A110" s="3" t="s">
        <v>5</v>
      </c>
    </row>
    <row r="111" spans="1:1" x14ac:dyDescent="0.25">
      <c r="A111" s="3" t="s">
        <v>2</v>
      </c>
    </row>
    <row r="112" spans="1:1" x14ac:dyDescent="0.25">
      <c r="A112" s="3" t="s">
        <v>12</v>
      </c>
    </row>
    <row r="113" spans="1:1" x14ac:dyDescent="0.25">
      <c r="A113" s="3" t="s">
        <v>1</v>
      </c>
    </row>
    <row r="114" spans="1:1" x14ac:dyDescent="0.25">
      <c r="A114" s="3" t="s">
        <v>0</v>
      </c>
    </row>
    <row r="115" spans="1:1" x14ac:dyDescent="0.25">
      <c r="A115" s="3" t="s">
        <v>9</v>
      </c>
    </row>
    <row r="116" spans="1:1" x14ac:dyDescent="0.25">
      <c r="A116" s="3" t="s">
        <v>3</v>
      </c>
    </row>
    <row r="117" spans="1:1" x14ac:dyDescent="0.25">
      <c r="A117" s="3" t="s">
        <v>0</v>
      </c>
    </row>
    <row r="118" spans="1:1" x14ac:dyDescent="0.25">
      <c r="A118" s="3" t="s">
        <v>8</v>
      </c>
    </row>
    <row r="119" spans="1:1" x14ac:dyDescent="0.25">
      <c r="A119" s="3" t="s">
        <v>4</v>
      </c>
    </row>
    <row r="120" spans="1:1" x14ac:dyDescent="0.25">
      <c r="A120" s="3" t="s">
        <v>15</v>
      </c>
    </row>
    <row r="121" spans="1:1" x14ac:dyDescent="0.25">
      <c r="A121" s="3" t="s">
        <v>0</v>
      </c>
    </row>
    <row r="122" spans="1:1" x14ac:dyDescent="0.25">
      <c r="A122" s="3" t="s">
        <v>0</v>
      </c>
    </row>
    <row r="123" spans="1:1" x14ac:dyDescent="0.25">
      <c r="A123" s="3" t="s">
        <v>4</v>
      </c>
    </row>
    <row r="124" spans="1:1" x14ac:dyDescent="0.25">
      <c r="A124" s="3" t="s">
        <v>14</v>
      </c>
    </row>
    <row r="125" spans="1:1" x14ac:dyDescent="0.25">
      <c r="A125" s="3" t="s">
        <v>10</v>
      </c>
    </row>
    <row r="126" spans="1:1" x14ac:dyDescent="0.25">
      <c r="A126" s="3" t="s">
        <v>6</v>
      </c>
    </row>
    <row r="127" spans="1:1" x14ac:dyDescent="0.25">
      <c r="A127" s="3" t="s">
        <v>2</v>
      </c>
    </row>
    <row r="128" spans="1:1" x14ac:dyDescent="0.25">
      <c r="A128" s="3" t="s">
        <v>11</v>
      </c>
    </row>
    <row r="129" spans="1:1" x14ac:dyDescent="0.25">
      <c r="A129" s="3" t="s">
        <v>0</v>
      </c>
    </row>
    <row r="130" spans="1:1" x14ac:dyDescent="0.25">
      <c r="A130" s="3" t="s">
        <v>1</v>
      </c>
    </row>
    <row r="131" spans="1:1" x14ac:dyDescent="0.25">
      <c r="A131" s="3" t="s">
        <v>1</v>
      </c>
    </row>
    <row r="132" spans="1:1" x14ac:dyDescent="0.25">
      <c r="A132" s="3" t="s">
        <v>4</v>
      </c>
    </row>
    <row r="133" spans="1:1" x14ac:dyDescent="0.25">
      <c r="A133" s="3" t="s">
        <v>15</v>
      </c>
    </row>
    <row r="134" spans="1:1" x14ac:dyDescent="0.25">
      <c r="A134" s="3" t="s">
        <v>6</v>
      </c>
    </row>
    <row r="135" spans="1:1" x14ac:dyDescent="0.25">
      <c r="A135" s="3" t="s">
        <v>11</v>
      </c>
    </row>
    <row r="136" spans="1:1" x14ac:dyDescent="0.25">
      <c r="A136" s="3" t="s">
        <v>15</v>
      </c>
    </row>
    <row r="137" spans="1:1" x14ac:dyDescent="0.25">
      <c r="A137" s="3" t="s">
        <v>5</v>
      </c>
    </row>
    <row r="138" spans="1:1" x14ac:dyDescent="0.25">
      <c r="A138" s="3" t="s">
        <v>4</v>
      </c>
    </row>
    <row r="139" spans="1:1" x14ac:dyDescent="0.25">
      <c r="A139" s="3" t="s">
        <v>11</v>
      </c>
    </row>
    <row r="140" spans="1:1" x14ac:dyDescent="0.25">
      <c r="A140" s="3" t="s">
        <v>11</v>
      </c>
    </row>
    <row r="141" spans="1:1" x14ac:dyDescent="0.25">
      <c r="A141" s="3" t="s">
        <v>3</v>
      </c>
    </row>
    <row r="142" spans="1:1" x14ac:dyDescent="0.25">
      <c r="A142" s="3" t="s">
        <v>7</v>
      </c>
    </row>
    <row r="143" spans="1:1" x14ac:dyDescent="0.25">
      <c r="A143" s="3" t="s">
        <v>12</v>
      </c>
    </row>
    <row r="144" spans="1:1" x14ac:dyDescent="0.25">
      <c r="A144" s="3" t="s">
        <v>4</v>
      </c>
    </row>
    <row r="145" spans="1:1" x14ac:dyDescent="0.25">
      <c r="A145" s="3" t="s">
        <v>10</v>
      </c>
    </row>
    <row r="146" spans="1:1" x14ac:dyDescent="0.25">
      <c r="A146" s="3" t="s">
        <v>11</v>
      </c>
    </row>
    <row r="147" spans="1:1" x14ac:dyDescent="0.25">
      <c r="A147" s="3" t="s">
        <v>0</v>
      </c>
    </row>
    <row r="148" spans="1:1" x14ac:dyDescent="0.25">
      <c r="A148" s="3" t="s">
        <v>13</v>
      </c>
    </row>
    <row r="149" spans="1:1" x14ac:dyDescent="0.25">
      <c r="A149" s="3" t="s">
        <v>15</v>
      </c>
    </row>
    <row r="150" spans="1:1" x14ac:dyDescent="0.25">
      <c r="A150" s="3" t="s">
        <v>2</v>
      </c>
    </row>
    <row r="151" spans="1:1" x14ac:dyDescent="0.25">
      <c r="A151" s="3" t="s">
        <v>15</v>
      </c>
    </row>
    <row r="152" spans="1:1" x14ac:dyDescent="0.25">
      <c r="A152" s="3" t="s">
        <v>0</v>
      </c>
    </row>
    <row r="153" spans="1:1" x14ac:dyDescent="0.25">
      <c r="A153" s="3" t="s">
        <v>12</v>
      </c>
    </row>
    <row r="154" spans="1:1" x14ac:dyDescent="0.25">
      <c r="A154" s="3" t="s">
        <v>5</v>
      </c>
    </row>
    <row r="155" spans="1:1" x14ac:dyDescent="0.25">
      <c r="A155" s="3" t="s">
        <v>14</v>
      </c>
    </row>
    <row r="156" spans="1:1" x14ac:dyDescent="0.25">
      <c r="A156" s="3" t="s">
        <v>3</v>
      </c>
    </row>
    <row r="157" spans="1:1" x14ac:dyDescent="0.25">
      <c r="A157" s="3" t="s">
        <v>0</v>
      </c>
    </row>
    <row r="158" spans="1:1" x14ac:dyDescent="0.25">
      <c r="A158" s="3" t="s">
        <v>7</v>
      </c>
    </row>
    <row r="159" spans="1:1" x14ac:dyDescent="0.25">
      <c r="A159" s="3" t="s">
        <v>0</v>
      </c>
    </row>
    <row r="160" spans="1:1" x14ac:dyDescent="0.25">
      <c r="A160" s="3" t="s">
        <v>15</v>
      </c>
    </row>
    <row r="161" spans="1:1" x14ac:dyDescent="0.25">
      <c r="A161" s="3" t="s">
        <v>5</v>
      </c>
    </row>
    <row r="162" spans="1:1" x14ac:dyDescent="0.25">
      <c r="A162" s="3" t="s">
        <v>13</v>
      </c>
    </row>
    <row r="163" spans="1:1" x14ac:dyDescent="0.25">
      <c r="A163" s="3" t="s">
        <v>3</v>
      </c>
    </row>
    <row r="164" spans="1:1" x14ac:dyDescent="0.25">
      <c r="A164" s="3" t="s">
        <v>3</v>
      </c>
    </row>
    <row r="165" spans="1:1" x14ac:dyDescent="0.25">
      <c r="A165" s="3" t="s">
        <v>3</v>
      </c>
    </row>
    <row r="166" spans="1:1" x14ac:dyDescent="0.25">
      <c r="A166" s="3" t="s">
        <v>11</v>
      </c>
    </row>
    <row r="167" spans="1:1" x14ac:dyDescent="0.25">
      <c r="A167" s="3" t="s">
        <v>8</v>
      </c>
    </row>
    <row r="168" spans="1:1" x14ac:dyDescent="0.25">
      <c r="A168" s="3" t="s">
        <v>14</v>
      </c>
    </row>
    <row r="169" spans="1:1" x14ac:dyDescent="0.25">
      <c r="A169" s="3" t="s">
        <v>10</v>
      </c>
    </row>
    <row r="170" spans="1:1" x14ac:dyDescent="0.25">
      <c r="A170" s="3" t="s">
        <v>5</v>
      </c>
    </row>
    <row r="171" spans="1:1" x14ac:dyDescent="0.25">
      <c r="A171" s="3" t="s">
        <v>14</v>
      </c>
    </row>
    <row r="172" spans="1:1" x14ac:dyDescent="0.25">
      <c r="A172" s="3" t="s">
        <v>14</v>
      </c>
    </row>
    <row r="173" spans="1:1" x14ac:dyDescent="0.25">
      <c r="A173" s="3" t="s">
        <v>6</v>
      </c>
    </row>
    <row r="174" spans="1:1" x14ac:dyDescent="0.25">
      <c r="A174" s="3" t="s">
        <v>11</v>
      </c>
    </row>
    <row r="175" spans="1:1" x14ac:dyDescent="0.25">
      <c r="A175" s="3" t="s">
        <v>14</v>
      </c>
    </row>
    <row r="176" spans="1:1" x14ac:dyDescent="0.25">
      <c r="A176" s="3" t="s">
        <v>4</v>
      </c>
    </row>
    <row r="177" spans="1:1" x14ac:dyDescent="0.25">
      <c r="A177" s="3" t="s">
        <v>0</v>
      </c>
    </row>
    <row r="178" spans="1:1" x14ac:dyDescent="0.25">
      <c r="A178" s="3" t="s">
        <v>4</v>
      </c>
    </row>
    <row r="179" spans="1:1" x14ac:dyDescent="0.25">
      <c r="A179" s="3" t="s">
        <v>3</v>
      </c>
    </row>
    <row r="180" spans="1:1" x14ac:dyDescent="0.25">
      <c r="A180" s="3" t="s">
        <v>15</v>
      </c>
    </row>
    <row r="181" spans="1:1" x14ac:dyDescent="0.25">
      <c r="A181" s="3" t="s">
        <v>6</v>
      </c>
    </row>
    <row r="182" spans="1:1" x14ac:dyDescent="0.25">
      <c r="A182" s="3" t="s">
        <v>2</v>
      </c>
    </row>
    <row r="183" spans="1:1" x14ac:dyDescent="0.25">
      <c r="A183" s="3" t="s">
        <v>4</v>
      </c>
    </row>
    <row r="184" spans="1:1" x14ac:dyDescent="0.25">
      <c r="A184" s="3" t="s">
        <v>0</v>
      </c>
    </row>
    <row r="185" spans="1:1" x14ac:dyDescent="0.25">
      <c r="A185" s="3" t="s">
        <v>4</v>
      </c>
    </row>
    <row r="186" spans="1:1" x14ac:dyDescent="0.25">
      <c r="A186" s="3" t="s">
        <v>3</v>
      </c>
    </row>
    <row r="187" spans="1:1" x14ac:dyDescent="0.25">
      <c r="A187" s="3" t="s">
        <v>5</v>
      </c>
    </row>
    <row r="188" spans="1:1" x14ac:dyDescent="0.25">
      <c r="A188" s="3" t="s">
        <v>3</v>
      </c>
    </row>
    <row r="189" spans="1:1" x14ac:dyDescent="0.25">
      <c r="A189" s="3" t="s">
        <v>3</v>
      </c>
    </row>
    <row r="190" spans="1:1" x14ac:dyDescent="0.25">
      <c r="A190" s="3" t="s">
        <v>1</v>
      </c>
    </row>
    <row r="191" spans="1:1" x14ac:dyDescent="0.25">
      <c r="A191" s="3" t="s">
        <v>4</v>
      </c>
    </row>
    <row r="192" spans="1:1" x14ac:dyDescent="0.25">
      <c r="A192" s="3" t="s">
        <v>2</v>
      </c>
    </row>
    <row r="193" spans="1:1" x14ac:dyDescent="0.25">
      <c r="A193" s="3" t="s">
        <v>6</v>
      </c>
    </row>
    <row r="194" spans="1:1" x14ac:dyDescent="0.25">
      <c r="A194" s="3" t="s">
        <v>3</v>
      </c>
    </row>
    <row r="195" spans="1:1" x14ac:dyDescent="0.25">
      <c r="A195" s="3" t="s">
        <v>14</v>
      </c>
    </row>
    <row r="196" spans="1:1" x14ac:dyDescent="0.25">
      <c r="A196" s="3" t="s">
        <v>4</v>
      </c>
    </row>
    <row r="197" spans="1:1" x14ac:dyDescent="0.25">
      <c r="A197" s="3" t="s">
        <v>4</v>
      </c>
    </row>
    <row r="198" spans="1:1" x14ac:dyDescent="0.25">
      <c r="A198" s="3" t="s">
        <v>0</v>
      </c>
    </row>
    <row r="199" spans="1:1" x14ac:dyDescent="0.25">
      <c r="A199" s="3" t="s">
        <v>7</v>
      </c>
    </row>
    <row r="200" spans="1:1" x14ac:dyDescent="0.25">
      <c r="A200" s="3" t="s">
        <v>4</v>
      </c>
    </row>
    <row r="201" spans="1:1" x14ac:dyDescent="0.25">
      <c r="A201" s="3" t="s">
        <v>4</v>
      </c>
    </row>
    <row r="202" spans="1:1" x14ac:dyDescent="0.25">
      <c r="A202" s="3" t="s">
        <v>8</v>
      </c>
    </row>
    <row r="203" spans="1:1" x14ac:dyDescent="0.25">
      <c r="A203" s="3" t="s">
        <v>6</v>
      </c>
    </row>
    <row r="204" spans="1:1" x14ac:dyDescent="0.25">
      <c r="A204" s="3" t="s">
        <v>2</v>
      </c>
    </row>
    <row r="205" spans="1:1" x14ac:dyDescent="0.25">
      <c r="A205" s="3" t="s">
        <v>2</v>
      </c>
    </row>
    <row r="206" spans="1:1" x14ac:dyDescent="0.25">
      <c r="A206" s="3" t="s">
        <v>3</v>
      </c>
    </row>
    <row r="207" spans="1:1" x14ac:dyDescent="0.25">
      <c r="A207" s="3" t="s">
        <v>9</v>
      </c>
    </row>
    <row r="208" spans="1:1" x14ac:dyDescent="0.25">
      <c r="A208" s="3" t="s">
        <v>15</v>
      </c>
    </row>
    <row r="209" spans="1:1" x14ac:dyDescent="0.25">
      <c r="A209" s="3" t="s">
        <v>14</v>
      </c>
    </row>
    <row r="210" spans="1:1" x14ac:dyDescent="0.25">
      <c r="A210" s="3" t="s">
        <v>13</v>
      </c>
    </row>
    <row r="211" spans="1:1" x14ac:dyDescent="0.25">
      <c r="A211" s="3" t="s">
        <v>5</v>
      </c>
    </row>
    <row r="212" spans="1:1" x14ac:dyDescent="0.25">
      <c r="A212" s="3" t="s">
        <v>2</v>
      </c>
    </row>
    <row r="213" spans="1:1" x14ac:dyDescent="0.25">
      <c r="A213" s="3" t="s">
        <v>1</v>
      </c>
    </row>
    <row r="214" spans="1:1" x14ac:dyDescent="0.25">
      <c r="A214" s="3" t="s">
        <v>13</v>
      </c>
    </row>
    <row r="215" spans="1:1" x14ac:dyDescent="0.25">
      <c r="A215" s="3" t="s">
        <v>3</v>
      </c>
    </row>
    <row r="216" spans="1:1" x14ac:dyDescent="0.25">
      <c r="A216" s="3" t="s">
        <v>0</v>
      </c>
    </row>
    <row r="217" spans="1:1" x14ac:dyDescent="0.25">
      <c r="A217" s="3" t="s">
        <v>3</v>
      </c>
    </row>
    <row r="218" spans="1:1" x14ac:dyDescent="0.25">
      <c r="A218" s="3" t="s">
        <v>15</v>
      </c>
    </row>
    <row r="219" spans="1:1" x14ac:dyDescent="0.25">
      <c r="A219" s="3" t="s">
        <v>0</v>
      </c>
    </row>
    <row r="220" spans="1:1" x14ac:dyDescent="0.25">
      <c r="A220" s="3" t="s">
        <v>1</v>
      </c>
    </row>
    <row r="221" spans="1:1" x14ac:dyDescent="0.25">
      <c r="A221" s="3" t="s">
        <v>1</v>
      </c>
    </row>
    <row r="222" spans="1:1" x14ac:dyDescent="0.25">
      <c r="A222" s="3" t="s">
        <v>0</v>
      </c>
    </row>
    <row r="223" spans="1:1" x14ac:dyDescent="0.25">
      <c r="A223" s="3" t="s">
        <v>15</v>
      </c>
    </row>
    <row r="224" spans="1:1" x14ac:dyDescent="0.25">
      <c r="A224" s="3" t="s">
        <v>1</v>
      </c>
    </row>
    <row r="225" spans="1:1" x14ac:dyDescent="0.25">
      <c r="A225" s="3" t="s">
        <v>2</v>
      </c>
    </row>
    <row r="226" spans="1:1" x14ac:dyDescent="0.25">
      <c r="A226" s="3" t="s">
        <v>4</v>
      </c>
    </row>
    <row r="227" spans="1:1" x14ac:dyDescent="0.25">
      <c r="A227" s="3" t="s">
        <v>2</v>
      </c>
    </row>
    <row r="228" spans="1:1" x14ac:dyDescent="0.25">
      <c r="A228" s="3" t="s">
        <v>15</v>
      </c>
    </row>
    <row r="229" spans="1:1" x14ac:dyDescent="0.25">
      <c r="A229" s="3" t="s">
        <v>12</v>
      </c>
    </row>
    <row r="230" spans="1:1" x14ac:dyDescent="0.25">
      <c r="A230" s="3" t="s">
        <v>3</v>
      </c>
    </row>
    <row r="231" spans="1:1" x14ac:dyDescent="0.25">
      <c r="A231" s="3" t="s">
        <v>0</v>
      </c>
    </row>
    <row r="232" spans="1:1" x14ac:dyDescent="0.25">
      <c r="A232" s="3" t="s">
        <v>14</v>
      </c>
    </row>
    <row r="233" spans="1:1" x14ac:dyDescent="0.25">
      <c r="A233" s="3" t="s">
        <v>14</v>
      </c>
    </row>
    <row r="234" spans="1:1" x14ac:dyDescent="0.25">
      <c r="A234" s="3" t="s">
        <v>15</v>
      </c>
    </row>
    <row r="235" spans="1:1" x14ac:dyDescent="0.25">
      <c r="A235" s="3" t="s">
        <v>3</v>
      </c>
    </row>
    <row r="236" spans="1:1" x14ac:dyDescent="0.25">
      <c r="A236" s="3" t="s">
        <v>0</v>
      </c>
    </row>
    <row r="237" spans="1:1" x14ac:dyDescent="0.25">
      <c r="A237" s="3" t="s">
        <v>4</v>
      </c>
    </row>
    <row r="238" spans="1:1" x14ac:dyDescent="0.25">
      <c r="A238" s="3" t="s">
        <v>3</v>
      </c>
    </row>
    <row r="239" spans="1:1" x14ac:dyDescent="0.25">
      <c r="A239" s="3" t="s">
        <v>4</v>
      </c>
    </row>
    <row r="240" spans="1:1" x14ac:dyDescent="0.25">
      <c r="A240" s="3" t="s">
        <v>2</v>
      </c>
    </row>
    <row r="241" spans="1:1" x14ac:dyDescent="0.25">
      <c r="A241" s="3" t="s">
        <v>15</v>
      </c>
    </row>
    <row r="242" spans="1:1" x14ac:dyDescent="0.25">
      <c r="A242" s="3" t="s">
        <v>3</v>
      </c>
    </row>
    <row r="243" spans="1:1" x14ac:dyDescent="0.25">
      <c r="A243" s="3" t="s">
        <v>11</v>
      </c>
    </row>
    <row r="244" spans="1:1" x14ac:dyDescent="0.25">
      <c r="A244" s="3" t="s">
        <v>1</v>
      </c>
    </row>
    <row r="245" spans="1:1" x14ac:dyDescent="0.25">
      <c r="A245" s="3" t="s">
        <v>7</v>
      </c>
    </row>
    <row r="246" spans="1:1" x14ac:dyDescent="0.25">
      <c r="A246" s="3" t="s">
        <v>8</v>
      </c>
    </row>
    <row r="247" spans="1:1" x14ac:dyDescent="0.25">
      <c r="A247" s="3" t="s">
        <v>2</v>
      </c>
    </row>
    <row r="248" spans="1:1" x14ac:dyDescent="0.25">
      <c r="A248" s="3" t="s">
        <v>15</v>
      </c>
    </row>
    <row r="249" spans="1:1" x14ac:dyDescent="0.25">
      <c r="A249" s="3" t="s">
        <v>9</v>
      </c>
    </row>
    <row r="250" spans="1:1" x14ac:dyDescent="0.25">
      <c r="A250" s="3" t="s">
        <v>0</v>
      </c>
    </row>
    <row r="251" spans="1:1" x14ac:dyDescent="0.25">
      <c r="A251" s="3" t="s">
        <v>2</v>
      </c>
    </row>
    <row r="252" spans="1:1" x14ac:dyDescent="0.25">
      <c r="A252" s="3" t="s">
        <v>8</v>
      </c>
    </row>
    <row r="253" spans="1:1" x14ac:dyDescent="0.25">
      <c r="A253" s="3" t="s">
        <v>8</v>
      </c>
    </row>
    <row r="254" spans="1:1" x14ac:dyDescent="0.25">
      <c r="A254" s="3" t="s">
        <v>4</v>
      </c>
    </row>
    <row r="255" spans="1:1" x14ac:dyDescent="0.25">
      <c r="A255" s="3" t="s">
        <v>9</v>
      </c>
    </row>
    <row r="256" spans="1:1" x14ac:dyDescent="0.25">
      <c r="A256" s="3" t="s">
        <v>4</v>
      </c>
    </row>
    <row r="257" spans="1:1" x14ac:dyDescent="0.25">
      <c r="A257" s="3" t="s">
        <v>13</v>
      </c>
    </row>
    <row r="258" spans="1:1" x14ac:dyDescent="0.25">
      <c r="A258" s="3" t="s">
        <v>0</v>
      </c>
    </row>
    <row r="259" spans="1:1" x14ac:dyDescent="0.25">
      <c r="A259" s="3" t="s">
        <v>4</v>
      </c>
    </row>
    <row r="260" spans="1:1" x14ac:dyDescent="0.25">
      <c r="A260" s="3" t="s">
        <v>15</v>
      </c>
    </row>
    <row r="261" spans="1:1" x14ac:dyDescent="0.25">
      <c r="A261" s="3" t="s">
        <v>0</v>
      </c>
    </row>
    <row r="262" spans="1:1" x14ac:dyDescent="0.25">
      <c r="A262" s="3" t="s">
        <v>3</v>
      </c>
    </row>
    <row r="263" spans="1:1" x14ac:dyDescent="0.25">
      <c r="A263" s="3" t="s">
        <v>0</v>
      </c>
    </row>
    <row r="264" spans="1:1" x14ac:dyDescent="0.25">
      <c r="A264" s="3" t="s">
        <v>4</v>
      </c>
    </row>
    <row r="265" spans="1:1" x14ac:dyDescent="0.25">
      <c r="A265" s="3" t="s">
        <v>5</v>
      </c>
    </row>
    <row r="266" spans="1:1" x14ac:dyDescent="0.25">
      <c r="A266" s="3" t="s">
        <v>2</v>
      </c>
    </row>
    <row r="267" spans="1:1" x14ac:dyDescent="0.25">
      <c r="A267" s="3" t="s">
        <v>4</v>
      </c>
    </row>
    <row r="268" spans="1:1" x14ac:dyDescent="0.25">
      <c r="A268" s="3" t="s">
        <v>5</v>
      </c>
    </row>
    <row r="269" spans="1:1" x14ac:dyDescent="0.25">
      <c r="A269" s="3" t="s">
        <v>0</v>
      </c>
    </row>
    <row r="270" spans="1:1" x14ac:dyDescent="0.25">
      <c r="A270" s="3" t="s">
        <v>9</v>
      </c>
    </row>
    <row r="271" spans="1:1" x14ac:dyDescent="0.25">
      <c r="A271" s="3" t="s">
        <v>4</v>
      </c>
    </row>
    <row r="272" spans="1:1" x14ac:dyDescent="0.25">
      <c r="A272" s="3" t="s">
        <v>2</v>
      </c>
    </row>
    <row r="273" spans="1:1" x14ac:dyDescent="0.25">
      <c r="A273" s="3" t="s">
        <v>3</v>
      </c>
    </row>
    <row r="274" spans="1:1" x14ac:dyDescent="0.25">
      <c r="A274" s="3" t="s">
        <v>5</v>
      </c>
    </row>
    <row r="275" spans="1:1" x14ac:dyDescent="0.25">
      <c r="A275" s="3" t="s">
        <v>4</v>
      </c>
    </row>
    <row r="276" spans="1:1" x14ac:dyDescent="0.25">
      <c r="A276" s="3" t="s">
        <v>3</v>
      </c>
    </row>
    <row r="277" spans="1:1" x14ac:dyDescent="0.25">
      <c r="A277" s="3" t="s">
        <v>0</v>
      </c>
    </row>
    <row r="278" spans="1:1" x14ac:dyDescent="0.25">
      <c r="A278" s="3" t="s">
        <v>5</v>
      </c>
    </row>
    <row r="279" spans="1:1" x14ac:dyDescent="0.25">
      <c r="A279" s="3" t="s">
        <v>4</v>
      </c>
    </row>
    <row r="280" spans="1:1" x14ac:dyDescent="0.25">
      <c r="A280" s="3" t="s">
        <v>3</v>
      </c>
    </row>
    <row r="281" spans="1:1" x14ac:dyDescent="0.25">
      <c r="A281" s="3" t="s">
        <v>3</v>
      </c>
    </row>
    <row r="282" spans="1:1" x14ac:dyDescent="0.25">
      <c r="A282" s="3" t="s">
        <v>4</v>
      </c>
    </row>
    <row r="283" spans="1:1" x14ac:dyDescent="0.25">
      <c r="A283" s="3" t="s">
        <v>3</v>
      </c>
    </row>
    <row r="284" spans="1:1" x14ac:dyDescent="0.25">
      <c r="A284" s="3" t="s">
        <v>3</v>
      </c>
    </row>
    <row r="285" spans="1:1" x14ac:dyDescent="0.25">
      <c r="A285" s="3" t="s">
        <v>3</v>
      </c>
    </row>
    <row r="286" spans="1:1" x14ac:dyDescent="0.25">
      <c r="A286" s="3" t="s">
        <v>2</v>
      </c>
    </row>
    <row r="287" spans="1:1" x14ac:dyDescent="0.25">
      <c r="A287" s="3" t="s">
        <v>3</v>
      </c>
    </row>
    <row r="288" spans="1:1" x14ac:dyDescent="0.25">
      <c r="A288" s="3" t="s">
        <v>4</v>
      </c>
    </row>
    <row r="289" spans="1:1" x14ac:dyDescent="0.25">
      <c r="A289" s="3" t="s">
        <v>3</v>
      </c>
    </row>
    <row r="290" spans="1:1" x14ac:dyDescent="0.25">
      <c r="A290" s="3" t="s">
        <v>11</v>
      </c>
    </row>
    <row r="291" spans="1:1" x14ac:dyDescent="0.25">
      <c r="A291" s="3" t="s">
        <v>4</v>
      </c>
    </row>
    <row r="292" spans="1:1" x14ac:dyDescent="0.25">
      <c r="A292" s="3" t="s">
        <v>15</v>
      </c>
    </row>
    <row r="293" spans="1:1" x14ac:dyDescent="0.25">
      <c r="A293" s="3" t="s">
        <v>3</v>
      </c>
    </row>
    <row r="294" spans="1:1" x14ac:dyDescent="0.25">
      <c r="A294" s="3" t="s">
        <v>2</v>
      </c>
    </row>
    <row r="295" spans="1:1" x14ac:dyDescent="0.25">
      <c r="A295" s="3" t="s">
        <v>0</v>
      </c>
    </row>
    <row r="296" spans="1:1" x14ac:dyDescent="0.25">
      <c r="A296" s="3" t="s">
        <v>3</v>
      </c>
    </row>
    <row r="297" spans="1:1" x14ac:dyDescent="0.25">
      <c r="A297" s="3" t="s">
        <v>12</v>
      </c>
    </row>
    <row r="298" spans="1:1" x14ac:dyDescent="0.25">
      <c r="A298" s="3" t="s">
        <v>4</v>
      </c>
    </row>
    <row r="299" spans="1:1" x14ac:dyDescent="0.25">
      <c r="A299" s="3" t="s">
        <v>13</v>
      </c>
    </row>
    <row r="300" spans="1:1" x14ac:dyDescent="0.25">
      <c r="A300" s="3" t="s">
        <v>3</v>
      </c>
    </row>
    <row r="301" spans="1:1" x14ac:dyDescent="0.25">
      <c r="A301" s="3" t="s">
        <v>3</v>
      </c>
    </row>
    <row r="302" spans="1:1" x14ac:dyDescent="0.25">
      <c r="A302" s="3" t="s">
        <v>2</v>
      </c>
    </row>
    <row r="303" spans="1:1" x14ac:dyDescent="0.25">
      <c r="A303" s="3" t="s">
        <v>3</v>
      </c>
    </row>
    <row r="304" spans="1:1" x14ac:dyDescent="0.25">
      <c r="A304" s="3" t="s">
        <v>2</v>
      </c>
    </row>
    <row r="305" spans="1:1" x14ac:dyDescent="0.25">
      <c r="A305" s="3" t="s">
        <v>2</v>
      </c>
    </row>
    <row r="306" spans="1:1" x14ac:dyDescent="0.25">
      <c r="A306" s="3" t="s">
        <v>5</v>
      </c>
    </row>
    <row r="307" spans="1:1" x14ac:dyDescent="0.25">
      <c r="A307" s="3" t="s">
        <v>3</v>
      </c>
    </row>
    <row r="308" spans="1:1" x14ac:dyDescent="0.25">
      <c r="A308" s="3" t="s">
        <v>2</v>
      </c>
    </row>
    <row r="309" spans="1:1" x14ac:dyDescent="0.25">
      <c r="A309" s="3" t="s">
        <v>2</v>
      </c>
    </row>
    <row r="310" spans="1:1" x14ac:dyDescent="0.25">
      <c r="A310" s="3" t="s">
        <v>1</v>
      </c>
    </row>
    <row r="311" spans="1:1" x14ac:dyDescent="0.25">
      <c r="A311" s="3" t="s">
        <v>4</v>
      </c>
    </row>
    <row r="312" spans="1:1" x14ac:dyDescent="0.25">
      <c r="A312" s="3" t="s">
        <v>4</v>
      </c>
    </row>
    <row r="313" spans="1:1" x14ac:dyDescent="0.25">
      <c r="A313" s="3" t="s">
        <v>2</v>
      </c>
    </row>
    <row r="314" spans="1:1" x14ac:dyDescent="0.25">
      <c r="A314" s="3" t="s">
        <v>2</v>
      </c>
    </row>
    <row r="315" spans="1:1" x14ac:dyDescent="0.25">
      <c r="A315" s="3" t="s">
        <v>1</v>
      </c>
    </row>
    <row r="316" spans="1:1" x14ac:dyDescent="0.25">
      <c r="A316" s="3" t="s">
        <v>4</v>
      </c>
    </row>
    <row r="317" spans="1:1" x14ac:dyDescent="0.25">
      <c r="A317" s="3" t="s">
        <v>3</v>
      </c>
    </row>
    <row r="318" spans="1:1" x14ac:dyDescent="0.25">
      <c r="A318" s="3" t="s">
        <v>0</v>
      </c>
    </row>
    <row r="319" spans="1:1" x14ac:dyDescent="0.25">
      <c r="A319" s="3" t="s">
        <v>4</v>
      </c>
    </row>
    <row r="320" spans="1:1" x14ac:dyDescent="0.25">
      <c r="A320" s="3" t="s">
        <v>5</v>
      </c>
    </row>
    <row r="321" spans="1:1" x14ac:dyDescent="0.25">
      <c r="A321" s="3" t="s">
        <v>2</v>
      </c>
    </row>
    <row r="322" spans="1:1" x14ac:dyDescent="0.25">
      <c r="A322" s="3" t="s">
        <v>6</v>
      </c>
    </row>
    <row r="323" spans="1:1" x14ac:dyDescent="0.25">
      <c r="A323" s="3" t="s">
        <v>13</v>
      </c>
    </row>
    <row r="324" spans="1:1" x14ac:dyDescent="0.25">
      <c r="A324" s="3" t="s">
        <v>2</v>
      </c>
    </row>
    <row r="325" spans="1:1" x14ac:dyDescent="0.25">
      <c r="A325" s="3" t="s">
        <v>4</v>
      </c>
    </row>
    <row r="326" spans="1:1" x14ac:dyDescent="0.25">
      <c r="A326" s="3" t="s">
        <v>3</v>
      </c>
    </row>
    <row r="327" spans="1:1" x14ac:dyDescent="0.25">
      <c r="A327" s="3" t="s">
        <v>4</v>
      </c>
    </row>
    <row r="328" spans="1:1" x14ac:dyDescent="0.25">
      <c r="A328" s="3" t="s">
        <v>14</v>
      </c>
    </row>
    <row r="329" spans="1:1" x14ac:dyDescent="0.25">
      <c r="A329" s="3" t="s">
        <v>4</v>
      </c>
    </row>
    <row r="330" spans="1:1" x14ac:dyDescent="0.25">
      <c r="A330" s="3" t="s">
        <v>14</v>
      </c>
    </row>
    <row r="331" spans="1:1" x14ac:dyDescent="0.25">
      <c r="A331" s="3" t="s">
        <v>8</v>
      </c>
    </row>
    <row r="332" spans="1:1" x14ac:dyDescent="0.25">
      <c r="A332" s="3" t="s">
        <v>4</v>
      </c>
    </row>
    <row r="333" spans="1:1" x14ac:dyDescent="0.25">
      <c r="A333" s="3" t="s">
        <v>2</v>
      </c>
    </row>
    <row r="334" spans="1:1" x14ac:dyDescent="0.25">
      <c r="A334" s="3" t="s">
        <v>3</v>
      </c>
    </row>
    <row r="335" spans="1:1" x14ac:dyDescent="0.25">
      <c r="A335" s="3" t="s">
        <v>4</v>
      </c>
    </row>
    <row r="336" spans="1:1" x14ac:dyDescent="0.25">
      <c r="A336" s="3" t="s">
        <v>13</v>
      </c>
    </row>
    <row r="337" spans="1:1" x14ac:dyDescent="0.25">
      <c r="A337" s="3" t="s">
        <v>1</v>
      </c>
    </row>
    <row r="338" spans="1:1" x14ac:dyDescent="0.25">
      <c r="A338" s="3" t="s">
        <v>4</v>
      </c>
    </row>
    <row r="339" spans="1:1" x14ac:dyDescent="0.25">
      <c r="A339" s="3" t="s">
        <v>4</v>
      </c>
    </row>
    <row r="340" spans="1:1" x14ac:dyDescent="0.25">
      <c r="A340" s="3" t="s">
        <v>3</v>
      </c>
    </row>
    <row r="341" spans="1:1" x14ac:dyDescent="0.25">
      <c r="A341" s="3" t="s">
        <v>2</v>
      </c>
    </row>
    <row r="342" spans="1:1" x14ac:dyDescent="0.25">
      <c r="A342" s="3" t="s">
        <v>6</v>
      </c>
    </row>
    <row r="343" spans="1:1" x14ac:dyDescent="0.25">
      <c r="A343" s="3" t="s">
        <v>13</v>
      </c>
    </row>
    <row r="344" spans="1:1" x14ac:dyDescent="0.25">
      <c r="A344" s="3" t="s">
        <v>2</v>
      </c>
    </row>
    <row r="345" spans="1:1" x14ac:dyDescent="0.25">
      <c r="A345" s="3" t="s">
        <v>0</v>
      </c>
    </row>
    <row r="346" spans="1:1" x14ac:dyDescent="0.25">
      <c r="A346" s="3" t="s">
        <v>4</v>
      </c>
    </row>
    <row r="347" spans="1:1" x14ac:dyDescent="0.25">
      <c r="A347" s="3" t="s">
        <v>2</v>
      </c>
    </row>
    <row r="348" spans="1:1" x14ac:dyDescent="0.25">
      <c r="A348" s="3" t="s">
        <v>14</v>
      </c>
    </row>
    <row r="349" spans="1:1" x14ac:dyDescent="0.25">
      <c r="A349" s="3" t="s">
        <v>3</v>
      </c>
    </row>
    <row r="350" spans="1:1" x14ac:dyDescent="0.25">
      <c r="A350" s="3" t="s">
        <v>3</v>
      </c>
    </row>
    <row r="351" spans="1:1" x14ac:dyDescent="0.25">
      <c r="A351" s="3" t="s">
        <v>3</v>
      </c>
    </row>
    <row r="352" spans="1:1" x14ac:dyDescent="0.25">
      <c r="A352" s="3" t="s">
        <v>13</v>
      </c>
    </row>
    <row r="353" spans="1:1" x14ac:dyDescent="0.25">
      <c r="A353" s="3" t="s">
        <v>2</v>
      </c>
    </row>
    <row r="354" spans="1:1" x14ac:dyDescent="0.25">
      <c r="A354" s="3" t="s">
        <v>3</v>
      </c>
    </row>
    <row r="355" spans="1:1" x14ac:dyDescent="0.25">
      <c r="A355" s="3" t="s">
        <v>3</v>
      </c>
    </row>
    <row r="356" spans="1:1" x14ac:dyDescent="0.25">
      <c r="A356" s="3" t="s">
        <v>1</v>
      </c>
    </row>
    <row r="357" spans="1:1" x14ac:dyDescent="0.25">
      <c r="A357" s="3" t="s">
        <v>3</v>
      </c>
    </row>
    <row r="358" spans="1:1" x14ac:dyDescent="0.25">
      <c r="A358" s="3" t="s">
        <v>3</v>
      </c>
    </row>
    <row r="359" spans="1:1" x14ac:dyDescent="0.25">
      <c r="A359" s="3" t="s">
        <v>2</v>
      </c>
    </row>
    <row r="360" spans="1:1" x14ac:dyDescent="0.25">
      <c r="A360" s="3" t="s">
        <v>5</v>
      </c>
    </row>
    <row r="361" spans="1:1" x14ac:dyDescent="0.25">
      <c r="A361" s="3" t="s">
        <v>0</v>
      </c>
    </row>
    <row r="362" spans="1:1" x14ac:dyDescent="0.25">
      <c r="A362" s="3" t="s">
        <v>2</v>
      </c>
    </row>
    <row r="363" spans="1:1" x14ac:dyDescent="0.25">
      <c r="A363" s="3" t="s">
        <v>11</v>
      </c>
    </row>
    <row r="364" spans="1:1" x14ac:dyDescent="0.25">
      <c r="A364" s="3" t="s">
        <v>0</v>
      </c>
    </row>
    <row r="365" spans="1:1" x14ac:dyDescent="0.25">
      <c r="A365" s="3" t="s">
        <v>7</v>
      </c>
    </row>
    <row r="366" spans="1:1" x14ac:dyDescent="0.25">
      <c r="A366" s="3" t="s">
        <v>15</v>
      </c>
    </row>
    <row r="367" spans="1:1" x14ac:dyDescent="0.25">
      <c r="A367" s="3" t="s">
        <v>3</v>
      </c>
    </row>
    <row r="368" spans="1:1" x14ac:dyDescent="0.25">
      <c r="A368" s="3" t="s">
        <v>5</v>
      </c>
    </row>
    <row r="369" spans="1:1" x14ac:dyDescent="0.25">
      <c r="A369" s="3" t="s">
        <v>15</v>
      </c>
    </row>
    <row r="370" spans="1:1" x14ac:dyDescent="0.25">
      <c r="A370" s="3" t="s">
        <v>2</v>
      </c>
    </row>
    <row r="371" spans="1:1" x14ac:dyDescent="0.25">
      <c r="A371" s="3" t="s">
        <v>10</v>
      </c>
    </row>
    <row r="372" spans="1:1" x14ac:dyDescent="0.25">
      <c r="A372" s="3" t="s">
        <v>4</v>
      </c>
    </row>
    <row r="373" spans="1:1" x14ac:dyDescent="0.25">
      <c r="A373" s="3" t="s">
        <v>3</v>
      </c>
    </row>
    <row r="374" spans="1:1" x14ac:dyDescent="0.25">
      <c r="A374" s="3" t="s">
        <v>14</v>
      </c>
    </row>
    <row r="375" spans="1:1" x14ac:dyDescent="0.25">
      <c r="A375" s="3" t="s">
        <v>5</v>
      </c>
    </row>
    <row r="376" spans="1:1" x14ac:dyDescent="0.25">
      <c r="A376" s="3" t="s">
        <v>2</v>
      </c>
    </row>
    <row r="377" spans="1:1" x14ac:dyDescent="0.25">
      <c r="A377" s="3" t="s">
        <v>3</v>
      </c>
    </row>
    <row r="378" spans="1:1" x14ac:dyDescent="0.25">
      <c r="A378" s="3" t="s">
        <v>4</v>
      </c>
    </row>
    <row r="379" spans="1:1" x14ac:dyDescent="0.25">
      <c r="A379" s="3" t="s">
        <v>4</v>
      </c>
    </row>
    <row r="380" spans="1:1" x14ac:dyDescent="0.25">
      <c r="A380" s="3" t="s">
        <v>3</v>
      </c>
    </row>
    <row r="381" spans="1:1" x14ac:dyDescent="0.25">
      <c r="A381" s="3" t="s">
        <v>3</v>
      </c>
    </row>
    <row r="382" spans="1:1" x14ac:dyDescent="0.25">
      <c r="A382" s="3" t="s">
        <v>15</v>
      </c>
    </row>
    <row r="383" spans="1:1" x14ac:dyDescent="0.25">
      <c r="A383" s="3" t="s">
        <v>2</v>
      </c>
    </row>
    <row r="384" spans="1:1" x14ac:dyDescent="0.25">
      <c r="A384" s="3" t="s">
        <v>4</v>
      </c>
    </row>
    <row r="385" spans="1:1" x14ac:dyDescent="0.25">
      <c r="A385" s="3" t="s">
        <v>4</v>
      </c>
    </row>
    <row r="386" spans="1:1" x14ac:dyDescent="0.25">
      <c r="A386" s="3" t="s">
        <v>1</v>
      </c>
    </row>
    <row r="387" spans="1:1" x14ac:dyDescent="0.25">
      <c r="A387" s="3" t="s">
        <v>3</v>
      </c>
    </row>
    <row r="388" spans="1:1" x14ac:dyDescent="0.25">
      <c r="A388" s="3" t="s">
        <v>4</v>
      </c>
    </row>
    <row r="389" spans="1:1" x14ac:dyDescent="0.25">
      <c r="A389" s="3" t="s">
        <v>13</v>
      </c>
    </row>
    <row r="390" spans="1:1" x14ac:dyDescent="0.25">
      <c r="A390" s="3" t="s">
        <v>0</v>
      </c>
    </row>
    <row r="391" spans="1:1" x14ac:dyDescent="0.25">
      <c r="A391" s="3" t="s">
        <v>3</v>
      </c>
    </row>
    <row r="392" spans="1:1" x14ac:dyDescent="0.25">
      <c r="A392" s="3" t="s">
        <v>4</v>
      </c>
    </row>
    <row r="393" spans="1:1" x14ac:dyDescent="0.25">
      <c r="A393" s="3" t="s">
        <v>3</v>
      </c>
    </row>
    <row r="394" spans="1:1" x14ac:dyDescent="0.25">
      <c r="A394" s="3" t="s">
        <v>5</v>
      </c>
    </row>
    <row r="395" spans="1:1" x14ac:dyDescent="0.25">
      <c r="A395" s="3" t="s">
        <v>6</v>
      </c>
    </row>
    <row r="396" spans="1:1" x14ac:dyDescent="0.25">
      <c r="A396" s="3" t="s">
        <v>0</v>
      </c>
    </row>
    <row r="397" spans="1:1" x14ac:dyDescent="0.25">
      <c r="A397" s="3" t="s">
        <v>2</v>
      </c>
    </row>
    <row r="398" spans="1:1" x14ac:dyDescent="0.25">
      <c r="A398" s="3" t="s">
        <v>2</v>
      </c>
    </row>
    <row r="399" spans="1:1" x14ac:dyDescent="0.25">
      <c r="A399" s="3" t="s">
        <v>0</v>
      </c>
    </row>
    <row r="400" spans="1:1" x14ac:dyDescent="0.25">
      <c r="A400" s="3" t="s">
        <v>1</v>
      </c>
    </row>
    <row r="401" spans="1:1" x14ac:dyDescent="0.25">
      <c r="A401" s="3" t="s">
        <v>6</v>
      </c>
    </row>
    <row r="402" spans="1:1" x14ac:dyDescent="0.25">
      <c r="A402" s="3" t="s">
        <v>15</v>
      </c>
    </row>
    <row r="403" spans="1:1" x14ac:dyDescent="0.25">
      <c r="A403" s="3" t="s">
        <v>5</v>
      </c>
    </row>
    <row r="404" spans="1:1" x14ac:dyDescent="0.25">
      <c r="A404" s="3" t="s">
        <v>4</v>
      </c>
    </row>
    <row r="405" spans="1:1" x14ac:dyDescent="0.25">
      <c r="A405" s="3" t="s">
        <v>4</v>
      </c>
    </row>
    <row r="406" spans="1:1" x14ac:dyDescent="0.25">
      <c r="A406" s="3" t="s">
        <v>3</v>
      </c>
    </row>
    <row r="407" spans="1:1" x14ac:dyDescent="0.25">
      <c r="A407" s="3" t="s">
        <v>6</v>
      </c>
    </row>
    <row r="408" spans="1:1" x14ac:dyDescent="0.25">
      <c r="A408" s="3" t="s">
        <v>3</v>
      </c>
    </row>
    <row r="409" spans="1:1" x14ac:dyDescent="0.25">
      <c r="A409" s="3" t="s">
        <v>3</v>
      </c>
    </row>
    <row r="410" spans="1:1" x14ac:dyDescent="0.25">
      <c r="A410" s="3" t="s">
        <v>9</v>
      </c>
    </row>
    <row r="411" spans="1:1" x14ac:dyDescent="0.25">
      <c r="A411" s="3" t="s">
        <v>1</v>
      </c>
    </row>
    <row r="412" spans="1:1" x14ac:dyDescent="0.25">
      <c r="A412" s="3" t="s">
        <v>4</v>
      </c>
    </row>
    <row r="413" spans="1:1" x14ac:dyDescent="0.25">
      <c r="A413" s="3" t="s">
        <v>2</v>
      </c>
    </row>
    <row r="414" spans="1:1" x14ac:dyDescent="0.25">
      <c r="A414" s="3" t="s">
        <v>4</v>
      </c>
    </row>
    <row r="415" spans="1:1" x14ac:dyDescent="0.25">
      <c r="A415" s="3" t="s">
        <v>3</v>
      </c>
    </row>
    <row r="416" spans="1:1" x14ac:dyDescent="0.25">
      <c r="A416" s="3" t="s">
        <v>4</v>
      </c>
    </row>
    <row r="417" spans="1:1" x14ac:dyDescent="0.25">
      <c r="A417" s="3" t="s">
        <v>14</v>
      </c>
    </row>
    <row r="418" spans="1:1" x14ac:dyDescent="0.25">
      <c r="A418" s="3" t="s">
        <v>14</v>
      </c>
    </row>
    <row r="419" spans="1:1" x14ac:dyDescent="0.25">
      <c r="A419" s="3" t="s">
        <v>0</v>
      </c>
    </row>
    <row r="420" spans="1:1" x14ac:dyDescent="0.25">
      <c r="A420" s="3" t="s">
        <v>14</v>
      </c>
    </row>
    <row r="421" spans="1:1" x14ac:dyDescent="0.25">
      <c r="A421" s="3" t="s">
        <v>12</v>
      </c>
    </row>
    <row r="422" spans="1:1" x14ac:dyDescent="0.25">
      <c r="A422" s="3" t="s">
        <v>3</v>
      </c>
    </row>
    <row r="423" spans="1:1" x14ac:dyDescent="0.25">
      <c r="A423" s="3" t="s">
        <v>12</v>
      </c>
    </row>
    <row r="424" spans="1:1" x14ac:dyDescent="0.25">
      <c r="A424" s="3" t="s">
        <v>9</v>
      </c>
    </row>
    <row r="425" spans="1:1" x14ac:dyDescent="0.25">
      <c r="A425" s="3" t="s">
        <v>8</v>
      </c>
    </row>
    <row r="426" spans="1:1" x14ac:dyDescent="0.25">
      <c r="A426" s="3" t="s">
        <v>14</v>
      </c>
    </row>
    <row r="427" spans="1:1" x14ac:dyDescent="0.25">
      <c r="A427" s="3" t="s">
        <v>5</v>
      </c>
    </row>
    <row r="428" spans="1:1" x14ac:dyDescent="0.25">
      <c r="A428" s="3" t="s">
        <v>6</v>
      </c>
    </row>
    <row r="429" spans="1:1" x14ac:dyDescent="0.25">
      <c r="A429" s="3" t="s">
        <v>1</v>
      </c>
    </row>
    <row r="430" spans="1:1" x14ac:dyDescent="0.25">
      <c r="A430" s="3" t="s">
        <v>14</v>
      </c>
    </row>
    <row r="431" spans="1:1" x14ac:dyDescent="0.25">
      <c r="A431" s="3" t="s">
        <v>15</v>
      </c>
    </row>
    <row r="432" spans="1:1" x14ac:dyDescent="0.25">
      <c r="A432" s="3" t="s">
        <v>11</v>
      </c>
    </row>
    <row r="433" spans="1:1" x14ac:dyDescent="0.25">
      <c r="A433" s="3" t="s">
        <v>6</v>
      </c>
    </row>
    <row r="434" spans="1:1" x14ac:dyDescent="0.25">
      <c r="A434" s="3" t="s">
        <v>5</v>
      </c>
    </row>
    <row r="435" spans="1:1" x14ac:dyDescent="0.25">
      <c r="A435" s="3" t="s">
        <v>10</v>
      </c>
    </row>
    <row r="436" spans="1:1" x14ac:dyDescent="0.25">
      <c r="A436" s="3" t="s">
        <v>7</v>
      </c>
    </row>
    <row r="437" spans="1:1" x14ac:dyDescent="0.25">
      <c r="A437" s="3" t="s">
        <v>8</v>
      </c>
    </row>
    <row r="438" spans="1:1" x14ac:dyDescent="0.25">
      <c r="A438" s="3" t="s">
        <v>3</v>
      </c>
    </row>
    <row r="439" spans="1:1" x14ac:dyDescent="0.25">
      <c r="A439" s="3" t="s">
        <v>4</v>
      </c>
    </row>
    <row r="440" spans="1:1" x14ac:dyDescent="0.25">
      <c r="A440" s="3" t="s">
        <v>15</v>
      </c>
    </row>
    <row r="441" spans="1:1" x14ac:dyDescent="0.25">
      <c r="A441" s="3" t="s">
        <v>2</v>
      </c>
    </row>
    <row r="442" spans="1:1" x14ac:dyDescent="0.25">
      <c r="A442" s="3" t="s">
        <v>4</v>
      </c>
    </row>
    <row r="443" spans="1:1" x14ac:dyDescent="0.25">
      <c r="A443" s="3" t="s">
        <v>0</v>
      </c>
    </row>
    <row r="444" spans="1:1" x14ac:dyDescent="0.25">
      <c r="A444" s="3" t="s">
        <v>2</v>
      </c>
    </row>
    <row r="445" spans="1:1" x14ac:dyDescent="0.25">
      <c r="A445" s="3" t="s">
        <v>3</v>
      </c>
    </row>
    <row r="446" spans="1:1" x14ac:dyDescent="0.25">
      <c r="A446" s="3" t="s">
        <v>3</v>
      </c>
    </row>
    <row r="447" spans="1:1" x14ac:dyDescent="0.25">
      <c r="A447" s="3" t="s">
        <v>0</v>
      </c>
    </row>
    <row r="448" spans="1:1" x14ac:dyDescent="0.25">
      <c r="A448" s="3" t="s">
        <v>5</v>
      </c>
    </row>
    <row r="449" spans="1:1" x14ac:dyDescent="0.25">
      <c r="A449" s="3" t="s">
        <v>0</v>
      </c>
    </row>
    <row r="450" spans="1:1" x14ac:dyDescent="0.25">
      <c r="A450" s="3" t="s">
        <v>14</v>
      </c>
    </row>
    <row r="451" spans="1:1" x14ac:dyDescent="0.25">
      <c r="A451" s="3" t="s">
        <v>2</v>
      </c>
    </row>
    <row r="452" spans="1:1" x14ac:dyDescent="0.25">
      <c r="A452" s="3" t="s">
        <v>0</v>
      </c>
    </row>
    <row r="453" spans="1:1" x14ac:dyDescent="0.25">
      <c r="A453" s="3" t="s">
        <v>1</v>
      </c>
    </row>
    <row r="454" spans="1:1" x14ac:dyDescent="0.25">
      <c r="A454" s="3" t="s">
        <v>15</v>
      </c>
    </row>
    <row r="455" spans="1:1" x14ac:dyDescent="0.25">
      <c r="A455" s="3" t="s">
        <v>11</v>
      </c>
    </row>
    <row r="456" spans="1:1" x14ac:dyDescent="0.25">
      <c r="A456" s="3" t="s">
        <v>15</v>
      </c>
    </row>
    <row r="457" spans="1:1" x14ac:dyDescent="0.25">
      <c r="A457" s="3" t="s">
        <v>15</v>
      </c>
    </row>
    <row r="458" spans="1:1" x14ac:dyDescent="0.25">
      <c r="A458" s="3" t="s">
        <v>9</v>
      </c>
    </row>
    <row r="459" spans="1:1" x14ac:dyDescent="0.25">
      <c r="A459" s="3" t="s">
        <v>15</v>
      </c>
    </row>
    <row r="460" spans="1:1" x14ac:dyDescent="0.25">
      <c r="A460" s="3" t="s">
        <v>14</v>
      </c>
    </row>
    <row r="461" spans="1:1" x14ac:dyDescent="0.25">
      <c r="A461" s="3" t="s">
        <v>0</v>
      </c>
    </row>
    <row r="462" spans="1:1" x14ac:dyDescent="0.25">
      <c r="A462" s="3" t="s">
        <v>12</v>
      </c>
    </row>
    <row r="463" spans="1:1" x14ac:dyDescent="0.25">
      <c r="A463" s="3" t="s">
        <v>4</v>
      </c>
    </row>
    <row r="464" spans="1:1" x14ac:dyDescent="0.25">
      <c r="A464" s="3" t="s">
        <v>0</v>
      </c>
    </row>
    <row r="465" spans="1:1" x14ac:dyDescent="0.25">
      <c r="A465" s="3" t="s">
        <v>2</v>
      </c>
    </row>
    <row r="466" spans="1:1" x14ac:dyDescent="0.25">
      <c r="A466" s="3" t="s">
        <v>1</v>
      </c>
    </row>
    <row r="467" spans="1:1" x14ac:dyDescent="0.25">
      <c r="A467" s="3" t="s">
        <v>15</v>
      </c>
    </row>
    <row r="468" spans="1:1" x14ac:dyDescent="0.25">
      <c r="A468" s="3" t="s">
        <v>11</v>
      </c>
    </row>
    <row r="469" spans="1:1" x14ac:dyDescent="0.25">
      <c r="A469" s="3" t="s">
        <v>4</v>
      </c>
    </row>
    <row r="470" spans="1:1" x14ac:dyDescent="0.25">
      <c r="A470" s="3" t="s">
        <v>14</v>
      </c>
    </row>
    <row r="471" spans="1:1" x14ac:dyDescent="0.25">
      <c r="A471" s="3" t="s">
        <v>0</v>
      </c>
    </row>
    <row r="472" spans="1:1" x14ac:dyDescent="0.25">
      <c r="A472" s="3" t="s">
        <v>0</v>
      </c>
    </row>
    <row r="473" spans="1:1" x14ac:dyDescent="0.25">
      <c r="A473" s="3" t="s">
        <v>0</v>
      </c>
    </row>
    <row r="474" spans="1:1" x14ac:dyDescent="0.25">
      <c r="A474" s="3" t="s">
        <v>0</v>
      </c>
    </row>
    <row r="475" spans="1:1" x14ac:dyDescent="0.25">
      <c r="A475" s="3" t="s">
        <v>1</v>
      </c>
    </row>
    <row r="476" spans="1:1" x14ac:dyDescent="0.25">
      <c r="A476" s="3" t="s">
        <v>15</v>
      </c>
    </row>
    <row r="477" spans="1:1" x14ac:dyDescent="0.25">
      <c r="A477" s="3" t="s">
        <v>4</v>
      </c>
    </row>
    <row r="478" spans="1:1" x14ac:dyDescent="0.25">
      <c r="A478" s="3" t="s">
        <v>2</v>
      </c>
    </row>
    <row r="479" spans="1:1" x14ac:dyDescent="0.25">
      <c r="A479" s="3" t="s">
        <v>13</v>
      </c>
    </row>
    <row r="480" spans="1:1" x14ac:dyDescent="0.25">
      <c r="A480" s="3" t="s">
        <v>12</v>
      </c>
    </row>
    <row r="481" spans="1:1" x14ac:dyDescent="0.25">
      <c r="A481" s="3" t="s">
        <v>8</v>
      </c>
    </row>
    <row r="482" spans="1:1" x14ac:dyDescent="0.25">
      <c r="A482" s="3" t="s">
        <v>1</v>
      </c>
    </row>
    <row r="483" spans="1:1" x14ac:dyDescent="0.25">
      <c r="A483" s="3" t="s">
        <v>0</v>
      </c>
    </row>
    <row r="484" spans="1:1" x14ac:dyDescent="0.25">
      <c r="A484" s="3" t="s">
        <v>15</v>
      </c>
    </row>
    <row r="485" spans="1:1" x14ac:dyDescent="0.25">
      <c r="A485" s="3" t="s">
        <v>5</v>
      </c>
    </row>
    <row r="486" spans="1:1" x14ac:dyDescent="0.25">
      <c r="A486" s="3" t="s">
        <v>7</v>
      </c>
    </row>
    <row r="487" spans="1:1" x14ac:dyDescent="0.25">
      <c r="A487" s="3" t="s">
        <v>8</v>
      </c>
    </row>
    <row r="488" spans="1:1" x14ac:dyDescent="0.25">
      <c r="A488" s="3" t="s">
        <v>4</v>
      </c>
    </row>
    <row r="489" spans="1:1" x14ac:dyDescent="0.25">
      <c r="A489" s="3" t="s">
        <v>3</v>
      </c>
    </row>
    <row r="490" spans="1:1" x14ac:dyDescent="0.25">
      <c r="A490" s="3" t="s">
        <v>6</v>
      </c>
    </row>
    <row r="491" spans="1:1" x14ac:dyDescent="0.25">
      <c r="A491" s="3" t="s">
        <v>4</v>
      </c>
    </row>
    <row r="492" spans="1:1" x14ac:dyDescent="0.25">
      <c r="A492" s="3" t="s">
        <v>4</v>
      </c>
    </row>
    <row r="493" spans="1:1" x14ac:dyDescent="0.25">
      <c r="A493" s="3" t="s">
        <v>9</v>
      </c>
    </row>
    <row r="494" spans="1:1" x14ac:dyDescent="0.25">
      <c r="A494" s="3" t="s">
        <v>1</v>
      </c>
    </row>
    <row r="495" spans="1:1" x14ac:dyDescent="0.25">
      <c r="A495" s="3" t="s">
        <v>9</v>
      </c>
    </row>
    <row r="496" spans="1:1" x14ac:dyDescent="0.25">
      <c r="A496" s="3" t="s">
        <v>4</v>
      </c>
    </row>
    <row r="497" spans="1:1" x14ac:dyDescent="0.25">
      <c r="A497" s="3" t="s">
        <v>7</v>
      </c>
    </row>
    <row r="498" spans="1:1" x14ac:dyDescent="0.25">
      <c r="A498" s="3" t="s">
        <v>3</v>
      </c>
    </row>
    <row r="499" spans="1:1" x14ac:dyDescent="0.25">
      <c r="A499" s="3" t="s">
        <v>14</v>
      </c>
    </row>
    <row r="500" spans="1:1" x14ac:dyDescent="0.25">
      <c r="A500" s="3" t="s">
        <v>12</v>
      </c>
    </row>
    <row r="501" spans="1:1" x14ac:dyDescent="0.25">
      <c r="A501" s="3" t="s">
        <v>14</v>
      </c>
    </row>
    <row r="502" spans="1:1" x14ac:dyDescent="0.25">
      <c r="A502" s="3" t="s">
        <v>13</v>
      </c>
    </row>
    <row r="503" spans="1:1" x14ac:dyDescent="0.25">
      <c r="A503" s="3" t="s">
        <v>12</v>
      </c>
    </row>
    <row r="504" spans="1:1" x14ac:dyDescent="0.25">
      <c r="A504" s="3" t="s">
        <v>11</v>
      </c>
    </row>
    <row r="505" spans="1:1" x14ac:dyDescent="0.25">
      <c r="A505" s="3" t="s">
        <v>4</v>
      </c>
    </row>
    <row r="506" spans="1:1" x14ac:dyDescent="0.25">
      <c r="A506" s="3" t="s">
        <v>4</v>
      </c>
    </row>
    <row r="507" spans="1:1" x14ac:dyDescent="0.25">
      <c r="A507" s="3" t="s">
        <v>3</v>
      </c>
    </row>
    <row r="508" spans="1:1" x14ac:dyDescent="0.25">
      <c r="A508" s="3" t="s">
        <v>12</v>
      </c>
    </row>
    <row r="509" spans="1:1" x14ac:dyDescent="0.25">
      <c r="A509" s="3" t="s">
        <v>10</v>
      </c>
    </row>
    <row r="510" spans="1:1" x14ac:dyDescent="0.25">
      <c r="A510" s="3" t="s">
        <v>12</v>
      </c>
    </row>
    <row r="511" spans="1:1" x14ac:dyDescent="0.25">
      <c r="A511" s="3" t="s">
        <v>13</v>
      </c>
    </row>
    <row r="512" spans="1:1" x14ac:dyDescent="0.25">
      <c r="A512" s="3" t="s">
        <v>15</v>
      </c>
    </row>
    <row r="513" spans="1:1" x14ac:dyDescent="0.25">
      <c r="A513" s="3" t="s">
        <v>11</v>
      </c>
    </row>
    <row r="514" spans="1:1" x14ac:dyDescent="0.25">
      <c r="A514" s="3" t="s">
        <v>2</v>
      </c>
    </row>
    <row r="515" spans="1:1" x14ac:dyDescent="0.25">
      <c r="A515" s="3" t="s">
        <v>13</v>
      </c>
    </row>
    <row r="516" spans="1:1" x14ac:dyDescent="0.25">
      <c r="A516" s="3" t="s">
        <v>13</v>
      </c>
    </row>
    <row r="517" spans="1:1" x14ac:dyDescent="0.25">
      <c r="A517" s="3" t="s">
        <v>12</v>
      </c>
    </row>
    <row r="518" spans="1:1" x14ac:dyDescent="0.25">
      <c r="A518" s="3" t="s">
        <v>10</v>
      </c>
    </row>
    <row r="519" spans="1:1" x14ac:dyDescent="0.25">
      <c r="A519" s="3" t="s">
        <v>13</v>
      </c>
    </row>
    <row r="520" spans="1:1" x14ac:dyDescent="0.25">
      <c r="A520" s="3" t="s">
        <v>8</v>
      </c>
    </row>
    <row r="521" spans="1:1" x14ac:dyDescent="0.25">
      <c r="A521" s="3" t="s">
        <v>15</v>
      </c>
    </row>
    <row r="522" spans="1:1" x14ac:dyDescent="0.25">
      <c r="A522" s="3" t="s">
        <v>11</v>
      </c>
    </row>
    <row r="523" spans="1:1" x14ac:dyDescent="0.25">
      <c r="A523" s="3" t="s">
        <v>6</v>
      </c>
    </row>
    <row r="524" spans="1:1" x14ac:dyDescent="0.25">
      <c r="A524" s="3" t="s">
        <v>10</v>
      </c>
    </row>
    <row r="525" spans="1:1" x14ac:dyDescent="0.25">
      <c r="A525" s="3" t="s">
        <v>6</v>
      </c>
    </row>
    <row r="526" spans="1:1" x14ac:dyDescent="0.25">
      <c r="A526" s="3" t="s">
        <v>13</v>
      </c>
    </row>
    <row r="527" spans="1:1" x14ac:dyDescent="0.25">
      <c r="A527" s="3" t="s">
        <v>12</v>
      </c>
    </row>
    <row r="528" spans="1:1" x14ac:dyDescent="0.25">
      <c r="A528" s="3" t="s">
        <v>13</v>
      </c>
    </row>
    <row r="529" spans="1:1" x14ac:dyDescent="0.25">
      <c r="A529" s="3" t="s">
        <v>11</v>
      </c>
    </row>
    <row r="530" spans="1:1" x14ac:dyDescent="0.25">
      <c r="A530" s="3" t="s">
        <v>3</v>
      </c>
    </row>
    <row r="531" spans="1:1" x14ac:dyDescent="0.25">
      <c r="A531" s="3" t="s">
        <v>0</v>
      </c>
    </row>
    <row r="532" spans="1:1" x14ac:dyDescent="0.25">
      <c r="A532" s="3" t="s">
        <v>14</v>
      </c>
    </row>
    <row r="533" spans="1:1" x14ac:dyDescent="0.25">
      <c r="A533" s="3" t="s">
        <v>0</v>
      </c>
    </row>
    <row r="534" spans="1:1" x14ac:dyDescent="0.25">
      <c r="A534" s="3" t="s">
        <v>13</v>
      </c>
    </row>
    <row r="535" spans="1:1" x14ac:dyDescent="0.25">
      <c r="A535" s="3" t="s">
        <v>12</v>
      </c>
    </row>
    <row r="536" spans="1:1" x14ac:dyDescent="0.25">
      <c r="A536" s="3" t="s">
        <v>13</v>
      </c>
    </row>
    <row r="537" spans="1:1" x14ac:dyDescent="0.25">
      <c r="A537" s="3" t="s">
        <v>9</v>
      </c>
    </row>
    <row r="538" spans="1:1" x14ac:dyDescent="0.25">
      <c r="A538" s="3" t="s">
        <v>11</v>
      </c>
    </row>
    <row r="539" spans="1:1" x14ac:dyDescent="0.25">
      <c r="A539" s="3" t="s">
        <v>12</v>
      </c>
    </row>
    <row r="540" spans="1:1" x14ac:dyDescent="0.25">
      <c r="A540" s="3" t="s">
        <v>12</v>
      </c>
    </row>
    <row r="541" spans="1:1" x14ac:dyDescent="0.25">
      <c r="A541" s="3" t="s">
        <v>13</v>
      </c>
    </row>
    <row r="542" spans="1:1" x14ac:dyDescent="0.25">
      <c r="A542" s="3" t="s">
        <v>12</v>
      </c>
    </row>
    <row r="543" spans="1:1" x14ac:dyDescent="0.25">
      <c r="A543" s="3" t="s">
        <v>10</v>
      </c>
    </row>
    <row r="544" spans="1:1" x14ac:dyDescent="0.25">
      <c r="A544" s="3" t="s">
        <v>14</v>
      </c>
    </row>
    <row r="545" spans="1:1" x14ac:dyDescent="0.25">
      <c r="A545" s="3" t="s">
        <v>11</v>
      </c>
    </row>
    <row r="546" spans="1:1" x14ac:dyDescent="0.25">
      <c r="A546" s="3" t="s">
        <v>13</v>
      </c>
    </row>
    <row r="547" spans="1:1" x14ac:dyDescent="0.25">
      <c r="A547" s="3" t="s">
        <v>10</v>
      </c>
    </row>
    <row r="548" spans="1:1" x14ac:dyDescent="0.25">
      <c r="A548" s="3" t="s">
        <v>11</v>
      </c>
    </row>
    <row r="549" spans="1:1" x14ac:dyDescent="0.25">
      <c r="A549" s="3" t="s">
        <v>9</v>
      </c>
    </row>
    <row r="550" spans="1:1" x14ac:dyDescent="0.25">
      <c r="A550" s="3" t="s">
        <v>12</v>
      </c>
    </row>
    <row r="551" spans="1:1" x14ac:dyDescent="0.25">
      <c r="A551" s="3" t="s">
        <v>10</v>
      </c>
    </row>
    <row r="552" spans="1:1" x14ac:dyDescent="0.25">
      <c r="A552" s="3" t="s">
        <v>13</v>
      </c>
    </row>
    <row r="553" spans="1:1" x14ac:dyDescent="0.25">
      <c r="A553" s="3" t="s">
        <v>13</v>
      </c>
    </row>
    <row r="554" spans="1:1" x14ac:dyDescent="0.25">
      <c r="A554" s="3" t="s">
        <v>10</v>
      </c>
    </row>
    <row r="555" spans="1:1" x14ac:dyDescent="0.25">
      <c r="A555" s="3" t="s">
        <v>11</v>
      </c>
    </row>
    <row r="556" spans="1:1" x14ac:dyDescent="0.25">
      <c r="A556" s="3" t="s">
        <v>9</v>
      </c>
    </row>
    <row r="557" spans="1:1" x14ac:dyDescent="0.25">
      <c r="A557" s="3" t="s">
        <v>12</v>
      </c>
    </row>
    <row r="558" spans="1:1" x14ac:dyDescent="0.25">
      <c r="A558" s="3" t="s">
        <v>10</v>
      </c>
    </row>
    <row r="559" spans="1:1" x14ac:dyDescent="0.25">
      <c r="A559" s="3" t="s">
        <v>13</v>
      </c>
    </row>
    <row r="560" spans="1:1" x14ac:dyDescent="0.25">
      <c r="A560" s="3" t="s">
        <v>11</v>
      </c>
    </row>
    <row r="561" spans="1:1" x14ac:dyDescent="0.25">
      <c r="A561" s="3" t="s">
        <v>14</v>
      </c>
    </row>
    <row r="562" spans="1:1" x14ac:dyDescent="0.25">
      <c r="A562" s="3" t="s">
        <v>10</v>
      </c>
    </row>
    <row r="563" spans="1:1" x14ac:dyDescent="0.25">
      <c r="A563" s="3" t="s">
        <v>9</v>
      </c>
    </row>
    <row r="564" spans="1:1" x14ac:dyDescent="0.25">
      <c r="A564" s="3" t="s">
        <v>8</v>
      </c>
    </row>
    <row r="565" spans="1:1" x14ac:dyDescent="0.25">
      <c r="A565" s="3" t="s">
        <v>12</v>
      </c>
    </row>
    <row r="566" spans="1:1" x14ac:dyDescent="0.25">
      <c r="A566" s="3" t="s">
        <v>9</v>
      </c>
    </row>
    <row r="567" spans="1:1" x14ac:dyDescent="0.25">
      <c r="A567" s="3" t="s">
        <v>6</v>
      </c>
    </row>
    <row r="568" spans="1:1" x14ac:dyDescent="0.25">
      <c r="A568" s="3" t="s">
        <v>9</v>
      </c>
    </row>
    <row r="569" spans="1:1" x14ac:dyDescent="0.25">
      <c r="A569" s="3" t="s">
        <v>9</v>
      </c>
    </row>
    <row r="570" spans="1:1" x14ac:dyDescent="0.25">
      <c r="A570" s="3" t="s">
        <v>6</v>
      </c>
    </row>
    <row r="571" spans="1:1" x14ac:dyDescent="0.25">
      <c r="A571" s="3" t="s">
        <v>12</v>
      </c>
    </row>
    <row r="572" spans="1:1" x14ac:dyDescent="0.25">
      <c r="A572" s="3" t="s">
        <v>10</v>
      </c>
    </row>
    <row r="573" spans="1:1" x14ac:dyDescent="0.25">
      <c r="A573" s="3" t="s">
        <v>7</v>
      </c>
    </row>
    <row r="574" spans="1:1" x14ac:dyDescent="0.25">
      <c r="A574" s="3" t="s">
        <v>11</v>
      </c>
    </row>
    <row r="575" spans="1:1" x14ac:dyDescent="0.25">
      <c r="A575" s="3" t="s">
        <v>11</v>
      </c>
    </row>
    <row r="576" spans="1:1" x14ac:dyDescent="0.25">
      <c r="A576" s="3" t="s">
        <v>13</v>
      </c>
    </row>
    <row r="577" spans="1:1" x14ac:dyDescent="0.25">
      <c r="A577" s="3" t="s">
        <v>11</v>
      </c>
    </row>
    <row r="578" spans="1:1" x14ac:dyDescent="0.25">
      <c r="A578" s="3" t="s">
        <v>12</v>
      </c>
    </row>
    <row r="579" spans="1:1" x14ac:dyDescent="0.25">
      <c r="A579" s="3" t="s">
        <v>9</v>
      </c>
    </row>
    <row r="580" spans="1:1" x14ac:dyDescent="0.25">
      <c r="A580" s="3" t="s">
        <v>11</v>
      </c>
    </row>
    <row r="581" spans="1:1" x14ac:dyDescent="0.25">
      <c r="A581" s="3" t="s">
        <v>10</v>
      </c>
    </row>
    <row r="582" spans="1:1" x14ac:dyDescent="0.25">
      <c r="A582" s="3" t="s">
        <v>14</v>
      </c>
    </row>
    <row r="583" spans="1:1" x14ac:dyDescent="0.25">
      <c r="A583" s="3" t="s">
        <v>11</v>
      </c>
    </row>
    <row r="584" spans="1:1" x14ac:dyDescent="0.25">
      <c r="A584" s="3" t="s">
        <v>12</v>
      </c>
    </row>
    <row r="585" spans="1:1" x14ac:dyDescent="0.25">
      <c r="A585" s="3" t="s">
        <v>9</v>
      </c>
    </row>
    <row r="586" spans="1:1" x14ac:dyDescent="0.25">
      <c r="A586" s="3" t="s">
        <v>11</v>
      </c>
    </row>
    <row r="587" spans="1:1" x14ac:dyDescent="0.25">
      <c r="A587" s="3" t="s">
        <v>10</v>
      </c>
    </row>
    <row r="588" spans="1:1" x14ac:dyDescent="0.25">
      <c r="A588" s="3" t="s">
        <v>11</v>
      </c>
    </row>
    <row r="589" spans="1:1" x14ac:dyDescent="0.25">
      <c r="A589" s="3" t="s">
        <v>12</v>
      </c>
    </row>
    <row r="590" spans="1:1" x14ac:dyDescent="0.25">
      <c r="A590" s="3" t="s">
        <v>7</v>
      </c>
    </row>
    <row r="591" spans="1:1" x14ac:dyDescent="0.25">
      <c r="A591" s="3" t="s">
        <v>9</v>
      </c>
    </row>
    <row r="592" spans="1:1" x14ac:dyDescent="0.25">
      <c r="A592" s="3" t="s">
        <v>11</v>
      </c>
    </row>
    <row r="593" spans="1:1" x14ac:dyDescent="0.25">
      <c r="A593" s="3" t="s">
        <v>10</v>
      </c>
    </row>
    <row r="594" spans="1:1" x14ac:dyDescent="0.25">
      <c r="A594" s="3" t="s">
        <v>10</v>
      </c>
    </row>
    <row r="595" spans="1:1" x14ac:dyDescent="0.25">
      <c r="A595" s="3" t="s">
        <v>9</v>
      </c>
    </row>
    <row r="596" spans="1:1" x14ac:dyDescent="0.25">
      <c r="A596" s="3" t="s">
        <v>11</v>
      </c>
    </row>
    <row r="597" spans="1:1" x14ac:dyDescent="0.25">
      <c r="A597" s="3" t="s">
        <v>12</v>
      </c>
    </row>
    <row r="598" spans="1:1" x14ac:dyDescent="0.25">
      <c r="A598" s="3" t="s">
        <v>12</v>
      </c>
    </row>
    <row r="599" spans="1:1" x14ac:dyDescent="0.25">
      <c r="A599" s="3" t="s">
        <v>10</v>
      </c>
    </row>
    <row r="600" spans="1:1" x14ac:dyDescent="0.25">
      <c r="A600" s="3" t="s">
        <v>7</v>
      </c>
    </row>
    <row r="601" spans="1:1" x14ac:dyDescent="0.25">
      <c r="A601" s="3" t="s">
        <v>8</v>
      </c>
    </row>
    <row r="602" spans="1:1" x14ac:dyDescent="0.25">
      <c r="A602" s="3" t="s">
        <v>8</v>
      </c>
    </row>
    <row r="603" spans="1:1" x14ac:dyDescent="0.25">
      <c r="A603" s="3" t="s">
        <v>7</v>
      </c>
    </row>
    <row r="604" spans="1:1" x14ac:dyDescent="0.25">
      <c r="A604" s="3" t="s">
        <v>9</v>
      </c>
    </row>
    <row r="605" spans="1:1" x14ac:dyDescent="0.25">
      <c r="A605" s="3" t="s">
        <v>9</v>
      </c>
    </row>
    <row r="606" spans="1:1" x14ac:dyDescent="0.25">
      <c r="A606" s="3" t="s">
        <v>11</v>
      </c>
    </row>
    <row r="607" spans="1:1" x14ac:dyDescent="0.25">
      <c r="A607" s="3" t="s">
        <v>9</v>
      </c>
    </row>
    <row r="608" spans="1:1" x14ac:dyDescent="0.25">
      <c r="A608" s="3" t="s">
        <v>10</v>
      </c>
    </row>
    <row r="609" spans="1:1" x14ac:dyDescent="0.25">
      <c r="A609" s="3" t="s">
        <v>10</v>
      </c>
    </row>
    <row r="610" spans="1:1" x14ac:dyDescent="0.25">
      <c r="A610" s="3" t="s">
        <v>8</v>
      </c>
    </row>
    <row r="611" spans="1:1" x14ac:dyDescent="0.25">
      <c r="A611" s="3" t="s">
        <v>11</v>
      </c>
    </row>
    <row r="612" spans="1:1" x14ac:dyDescent="0.25">
      <c r="A612" s="3" t="s">
        <v>9</v>
      </c>
    </row>
    <row r="613" spans="1:1" x14ac:dyDescent="0.25">
      <c r="A613" s="3" t="s">
        <v>8</v>
      </c>
    </row>
    <row r="614" spans="1:1" x14ac:dyDescent="0.25">
      <c r="A614" s="3" t="s">
        <v>8</v>
      </c>
    </row>
    <row r="615" spans="1:1" x14ac:dyDescent="0.25">
      <c r="A615" s="3" t="s">
        <v>7</v>
      </c>
    </row>
    <row r="616" spans="1:1" x14ac:dyDescent="0.25">
      <c r="A616" s="3" t="s">
        <v>7</v>
      </c>
    </row>
    <row r="617" spans="1:1" x14ac:dyDescent="0.25">
      <c r="A617" s="3" t="s">
        <v>6</v>
      </c>
    </row>
    <row r="618" spans="1:1" x14ac:dyDescent="0.25">
      <c r="A618" s="3" t="s">
        <v>8</v>
      </c>
    </row>
    <row r="619" spans="1:1" x14ac:dyDescent="0.25">
      <c r="A619" s="3" t="s">
        <v>8</v>
      </c>
    </row>
    <row r="620" spans="1:1" x14ac:dyDescent="0.25">
      <c r="A620" s="3" t="s">
        <v>9</v>
      </c>
    </row>
    <row r="621" spans="1:1" x14ac:dyDescent="0.25">
      <c r="A621" s="3" t="s">
        <v>8</v>
      </c>
    </row>
    <row r="622" spans="1:1" x14ac:dyDescent="0.25">
      <c r="A622" s="3" t="s">
        <v>8</v>
      </c>
    </row>
    <row r="623" spans="1:1" x14ac:dyDescent="0.25">
      <c r="A623" s="3" t="s">
        <v>9</v>
      </c>
    </row>
    <row r="624" spans="1:1" x14ac:dyDescent="0.25">
      <c r="A624" s="3" t="s">
        <v>10</v>
      </c>
    </row>
    <row r="625" spans="1:1" x14ac:dyDescent="0.25">
      <c r="A625" s="3" t="s">
        <v>11</v>
      </c>
    </row>
    <row r="626" spans="1:1" x14ac:dyDescent="0.25">
      <c r="A626" s="3" t="s">
        <v>11</v>
      </c>
    </row>
    <row r="627" spans="1:1" x14ac:dyDescent="0.25">
      <c r="A627" s="3" t="s">
        <v>11</v>
      </c>
    </row>
    <row r="628" spans="1:1" x14ac:dyDescent="0.25">
      <c r="A628" s="3" t="s">
        <v>8</v>
      </c>
    </row>
    <row r="629" spans="1:1" x14ac:dyDescent="0.25">
      <c r="A629" s="3" t="s">
        <v>9</v>
      </c>
    </row>
    <row r="630" spans="1:1" x14ac:dyDescent="0.25">
      <c r="A630" s="3" t="s">
        <v>10</v>
      </c>
    </row>
    <row r="631" spans="1:1" x14ac:dyDescent="0.25">
      <c r="A631" s="3" t="s">
        <v>13</v>
      </c>
    </row>
    <row r="632" spans="1:1" x14ac:dyDescent="0.25">
      <c r="A632" s="3" t="s">
        <v>15</v>
      </c>
    </row>
    <row r="633" spans="1:1" x14ac:dyDescent="0.25">
      <c r="A633" s="3" t="s">
        <v>12</v>
      </c>
    </row>
    <row r="634" spans="1:1" x14ac:dyDescent="0.25">
      <c r="A634" s="3" t="s">
        <v>9</v>
      </c>
    </row>
    <row r="635" spans="1:1" x14ac:dyDescent="0.25">
      <c r="A635" s="3" t="s">
        <v>8</v>
      </c>
    </row>
    <row r="636" spans="1:1" x14ac:dyDescent="0.25">
      <c r="A636" s="3" t="s">
        <v>6</v>
      </c>
    </row>
    <row r="637" spans="1:1" x14ac:dyDescent="0.25">
      <c r="A637" s="3" t="s">
        <v>4</v>
      </c>
    </row>
    <row r="638" spans="1:1" x14ac:dyDescent="0.25">
      <c r="A638" s="3" t="s">
        <v>8</v>
      </c>
    </row>
    <row r="639" spans="1:1" x14ac:dyDescent="0.25">
      <c r="A639" s="3" t="s">
        <v>8</v>
      </c>
    </row>
    <row r="640" spans="1:1" x14ac:dyDescent="0.25">
      <c r="A640" s="3" t="s">
        <v>8</v>
      </c>
    </row>
    <row r="641" spans="1:1" x14ac:dyDescent="0.25">
      <c r="A641" s="3" t="s">
        <v>8</v>
      </c>
    </row>
    <row r="642" spans="1:1" x14ac:dyDescent="0.25">
      <c r="A642" s="3" t="s">
        <v>8</v>
      </c>
    </row>
    <row r="643" spans="1:1" x14ac:dyDescent="0.25">
      <c r="A643" s="3" t="s">
        <v>8</v>
      </c>
    </row>
    <row r="644" spans="1:1" x14ac:dyDescent="0.25">
      <c r="A644" s="3" t="s">
        <v>8</v>
      </c>
    </row>
    <row r="645" spans="1:1" x14ac:dyDescent="0.25">
      <c r="A645" s="3" t="s">
        <v>12</v>
      </c>
    </row>
    <row r="646" spans="1:1" x14ac:dyDescent="0.25">
      <c r="A646" s="3" t="s">
        <v>11</v>
      </c>
    </row>
    <row r="647" spans="1:1" x14ac:dyDescent="0.25">
      <c r="A647" s="3" t="s">
        <v>9</v>
      </c>
    </row>
    <row r="648" spans="1:1" x14ac:dyDescent="0.25">
      <c r="A648" s="3" t="s">
        <v>12</v>
      </c>
    </row>
    <row r="649" spans="1:1" x14ac:dyDescent="0.25">
      <c r="A649" s="3" t="s">
        <v>13</v>
      </c>
    </row>
    <row r="650" spans="1:1" x14ac:dyDescent="0.25">
      <c r="A650" s="3" t="s">
        <v>12</v>
      </c>
    </row>
    <row r="651" spans="1:1" x14ac:dyDescent="0.25">
      <c r="A651" s="3" t="s">
        <v>14</v>
      </c>
    </row>
    <row r="652" spans="1:1" x14ac:dyDescent="0.25">
      <c r="A652" s="3" t="s">
        <v>11</v>
      </c>
    </row>
    <row r="653" spans="1:1" x14ac:dyDescent="0.25">
      <c r="A653" s="3" t="s">
        <v>12</v>
      </c>
    </row>
    <row r="654" spans="1:1" x14ac:dyDescent="0.25">
      <c r="A654" s="3" t="s">
        <v>10</v>
      </c>
    </row>
    <row r="655" spans="1:1" x14ac:dyDescent="0.25">
      <c r="A655" s="3" t="s">
        <v>5</v>
      </c>
    </row>
    <row r="656" spans="1:1" x14ac:dyDescent="0.25">
      <c r="A656" s="3" t="s">
        <v>11</v>
      </c>
    </row>
    <row r="657" spans="1:1" x14ac:dyDescent="0.25">
      <c r="A657" s="3" t="s">
        <v>11</v>
      </c>
    </row>
    <row r="658" spans="1:1" x14ac:dyDescent="0.25">
      <c r="A658" s="3" t="s">
        <v>13</v>
      </c>
    </row>
    <row r="659" spans="1:1" x14ac:dyDescent="0.25">
      <c r="A659" s="3" t="s">
        <v>13</v>
      </c>
    </row>
    <row r="660" spans="1:1" x14ac:dyDescent="0.25">
      <c r="A660" s="3" t="s">
        <v>12</v>
      </c>
    </row>
    <row r="661" spans="1:1" x14ac:dyDescent="0.25">
      <c r="A661" s="3" t="s">
        <v>0</v>
      </c>
    </row>
    <row r="662" spans="1:1" x14ac:dyDescent="0.25">
      <c r="A662" s="3" t="s">
        <v>12</v>
      </c>
    </row>
    <row r="663" spans="1:1" x14ac:dyDescent="0.25">
      <c r="A663" s="3" t="s">
        <v>12</v>
      </c>
    </row>
    <row r="664" spans="1:1" x14ac:dyDescent="0.25">
      <c r="A664" s="3" t="s">
        <v>10</v>
      </c>
    </row>
    <row r="665" spans="1:1" x14ac:dyDescent="0.25">
      <c r="A665" s="3" t="s">
        <v>12</v>
      </c>
    </row>
    <row r="666" spans="1:1" x14ac:dyDescent="0.25">
      <c r="A666" s="3" t="s">
        <v>15</v>
      </c>
    </row>
    <row r="667" spans="1:1" x14ac:dyDescent="0.25">
      <c r="A667" s="3" t="s">
        <v>10</v>
      </c>
    </row>
    <row r="668" spans="1:1" x14ac:dyDescent="0.25">
      <c r="A668" s="3" t="s">
        <v>4</v>
      </c>
    </row>
    <row r="669" spans="1:1" x14ac:dyDescent="0.25">
      <c r="A669" s="3" t="s">
        <v>12</v>
      </c>
    </row>
    <row r="670" spans="1:1" x14ac:dyDescent="0.25">
      <c r="A670" s="3" t="s">
        <v>9</v>
      </c>
    </row>
    <row r="671" spans="1:1" x14ac:dyDescent="0.25">
      <c r="A671" s="3" t="s">
        <v>12</v>
      </c>
    </row>
    <row r="672" spans="1:1" x14ac:dyDescent="0.25">
      <c r="A672" s="3" t="s">
        <v>11</v>
      </c>
    </row>
    <row r="673" spans="1:1" x14ac:dyDescent="0.25">
      <c r="A673" s="3" t="s">
        <v>12</v>
      </c>
    </row>
    <row r="674" spans="1:1" x14ac:dyDescent="0.25">
      <c r="A674" s="3" t="s">
        <v>12</v>
      </c>
    </row>
    <row r="675" spans="1:1" x14ac:dyDescent="0.25">
      <c r="A675" s="3" t="s">
        <v>11</v>
      </c>
    </row>
    <row r="676" spans="1:1" x14ac:dyDescent="0.25">
      <c r="A676" s="3" t="s">
        <v>9</v>
      </c>
    </row>
    <row r="677" spans="1:1" x14ac:dyDescent="0.25">
      <c r="A677" s="3" t="s">
        <v>13</v>
      </c>
    </row>
    <row r="678" spans="1:1" x14ac:dyDescent="0.25">
      <c r="A678" s="3" t="s">
        <v>10</v>
      </c>
    </row>
    <row r="679" spans="1:1" x14ac:dyDescent="0.25">
      <c r="A679" s="3" t="s">
        <v>9</v>
      </c>
    </row>
    <row r="680" spans="1:1" x14ac:dyDescent="0.25">
      <c r="A680" s="3" t="s">
        <v>11</v>
      </c>
    </row>
    <row r="681" spans="1:1" x14ac:dyDescent="0.25">
      <c r="A681" s="3" t="s">
        <v>14</v>
      </c>
    </row>
    <row r="682" spans="1:1" x14ac:dyDescent="0.25">
      <c r="A682" s="3" t="s">
        <v>6</v>
      </c>
    </row>
    <row r="683" spans="1:1" x14ac:dyDescent="0.25">
      <c r="A683" s="3" t="s">
        <v>15</v>
      </c>
    </row>
    <row r="684" spans="1:1" x14ac:dyDescent="0.25">
      <c r="A684" s="3" t="s">
        <v>6</v>
      </c>
    </row>
    <row r="685" spans="1:1" x14ac:dyDescent="0.25">
      <c r="A685" s="3" t="s">
        <v>12</v>
      </c>
    </row>
    <row r="686" spans="1:1" x14ac:dyDescent="0.25">
      <c r="A686" s="3" t="s">
        <v>9</v>
      </c>
    </row>
    <row r="687" spans="1:1" x14ac:dyDescent="0.25">
      <c r="A687" s="3" t="s">
        <v>12</v>
      </c>
    </row>
    <row r="688" spans="1:1" x14ac:dyDescent="0.25">
      <c r="A688" s="3" t="s">
        <v>9</v>
      </c>
    </row>
    <row r="689" spans="1:1" x14ac:dyDescent="0.25">
      <c r="A689" s="3" t="s">
        <v>12</v>
      </c>
    </row>
    <row r="690" spans="1:1" x14ac:dyDescent="0.25">
      <c r="A690" s="3" t="s">
        <v>2</v>
      </c>
    </row>
    <row r="691" spans="1:1" x14ac:dyDescent="0.25">
      <c r="A691" s="3" t="s">
        <v>10</v>
      </c>
    </row>
    <row r="692" spans="1:1" x14ac:dyDescent="0.25">
      <c r="A692" s="3" t="s">
        <v>14</v>
      </c>
    </row>
    <row r="693" spans="1:1" x14ac:dyDescent="0.25">
      <c r="A693" s="3" t="s">
        <v>11</v>
      </c>
    </row>
    <row r="694" spans="1:1" x14ac:dyDescent="0.25">
      <c r="A694" s="3" t="s">
        <v>5</v>
      </c>
    </row>
    <row r="695" spans="1:1" x14ac:dyDescent="0.25">
      <c r="A695" s="3" t="s">
        <v>11</v>
      </c>
    </row>
    <row r="696" spans="1:1" x14ac:dyDescent="0.25">
      <c r="A696" s="3" t="s">
        <v>13</v>
      </c>
    </row>
    <row r="697" spans="1:1" x14ac:dyDescent="0.25">
      <c r="A697" s="3" t="s">
        <v>3</v>
      </c>
    </row>
    <row r="698" spans="1:1" x14ac:dyDescent="0.25">
      <c r="A698" s="3" t="s">
        <v>12</v>
      </c>
    </row>
    <row r="699" spans="1:1" x14ac:dyDescent="0.25">
      <c r="A699" s="3" t="s">
        <v>5</v>
      </c>
    </row>
    <row r="700" spans="1:1" x14ac:dyDescent="0.25">
      <c r="A700" s="3" t="s">
        <v>12</v>
      </c>
    </row>
    <row r="701" spans="1:1" x14ac:dyDescent="0.25">
      <c r="A701" s="3" t="s">
        <v>12</v>
      </c>
    </row>
    <row r="702" spans="1:1" x14ac:dyDescent="0.25">
      <c r="A702" s="3" t="s">
        <v>11</v>
      </c>
    </row>
    <row r="703" spans="1:1" x14ac:dyDescent="0.25">
      <c r="A703" s="3" t="s">
        <v>12</v>
      </c>
    </row>
    <row r="704" spans="1:1" x14ac:dyDescent="0.25">
      <c r="A704" s="3" t="s">
        <v>0</v>
      </c>
    </row>
    <row r="705" spans="1:1" x14ac:dyDescent="0.25">
      <c r="A705" s="3" t="s">
        <v>10</v>
      </c>
    </row>
    <row r="706" spans="1:1" x14ac:dyDescent="0.25">
      <c r="A706" s="3" t="s">
        <v>2</v>
      </c>
    </row>
    <row r="707" spans="1:1" x14ac:dyDescent="0.25">
      <c r="A707" s="3" t="s">
        <v>13</v>
      </c>
    </row>
    <row r="708" spans="1:1" x14ac:dyDescent="0.25">
      <c r="A708" s="3" t="s">
        <v>11</v>
      </c>
    </row>
    <row r="709" spans="1:1" x14ac:dyDescent="0.25">
      <c r="A709" s="3" t="s">
        <v>12</v>
      </c>
    </row>
    <row r="710" spans="1:1" x14ac:dyDescent="0.25">
      <c r="A710" s="3" t="s">
        <v>9</v>
      </c>
    </row>
    <row r="711" spans="1:1" x14ac:dyDescent="0.25">
      <c r="A711" s="3" t="s">
        <v>8</v>
      </c>
    </row>
    <row r="712" spans="1:1" x14ac:dyDescent="0.25">
      <c r="A712" s="3" t="s">
        <v>6</v>
      </c>
    </row>
    <row r="713" spans="1:1" x14ac:dyDescent="0.25">
      <c r="A713" s="3" t="s">
        <v>14</v>
      </c>
    </row>
    <row r="714" spans="1:1" x14ac:dyDescent="0.25">
      <c r="A714" s="3" t="s">
        <v>11</v>
      </c>
    </row>
    <row r="715" spans="1:1" x14ac:dyDescent="0.25">
      <c r="A715" s="3" t="s">
        <v>4</v>
      </c>
    </row>
    <row r="716" spans="1:1" x14ac:dyDescent="0.25">
      <c r="A716" s="3" t="s">
        <v>10</v>
      </c>
    </row>
    <row r="717" spans="1:1" x14ac:dyDescent="0.25">
      <c r="A717" s="3" t="s">
        <v>11</v>
      </c>
    </row>
    <row r="718" spans="1:1" x14ac:dyDescent="0.25">
      <c r="A718" s="3" t="s">
        <v>3</v>
      </c>
    </row>
    <row r="719" spans="1:1" x14ac:dyDescent="0.25">
      <c r="A719" s="3" t="s">
        <v>3</v>
      </c>
    </row>
    <row r="720" spans="1:1" x14ac:dyDescent="0.25">
      <c r="A720" s="3" t="s">
        <v>5</v>
      </c>
    </row>
    <row r="721" spans="1:1" x14ac:dyDescent="0.25">
      <c r="A721" s="3" t="s">
        <v>7</v>
      </c>
    </row>
    <row r="722" spans="1:1" x14ac:dyDescent="0.25">
      <c r="A722" s="3" t="s">
        <v>6</v>
      </c>
    </row>
    <row r="723" spans="1:1" x14ac:dyDescent="0.25">
      <c r="A723" s="3" t="s">
        <v>13</v>
      </c>
    </row>
    <row r="724" spans="1:1" x14ac:dyDescent="0.25">
      <c r="A724" s="3" t="s">
        <v>9</v>
      </c>
    </row>
    <row r="725" spans="1:1" x14ac:dyDescent="0.25">
      <c r="A725" s="3" t="s">
        <v>4</v>
      </c>
    </row>
    <row r="726" spans="1:1" x14ac:dyDescent="0.25">
      <c r="A726" s="3" t="s">
        <v>7</v>
      </c>
    </row>
    <row r="727" spans="1:1" x14ac:dyDescent="0.25">
      <c r="A727" s="3" t="s">
        <v>3</v>
      </c>
    </row>
    <row r="728" spans="1:1" x14ac:dyDescent="0.25">
      <c r="A728" s="3" t="s">
        <v>0</v>
      </c>
    </row>
    <row r="729" spans="1:1" x14ac:dyDescent="0.25">
      <c r="A729" s="3" t="s">
        <v>11</v>
      </c>
    </row>
    <row r="730" spans="1:1" x14ac:dyDescent="0.25">
      <c r="A730" s="3" t="s">
        <v>12</v>
      </c>
    </row>
    <row r="731" spans="1:1" x14ac:dyDescent="0.25">
      <c r="A731" s="3" t="s">
        <v>12</v>
      </c>
    </row>
    <row r="732" spans="1:1" x14ac:dyDescent="0.25">
      <c r="A732" s="3" t="s">
        <v>12</v>
      </c>
    </row>
    <row r="733" spans="1:1" x14ac:dyDescent="0.25">
      <c r="A733" s="3" t="s">
        <v>1</v>
      </c>
    </row>
    <row r="734" spans="1:1" x14ac:dyDescent="0.25">
      <c r="A734" s="3" t="s">
        <v>3</v>
      </c>
    </row>
    <row r="735" spans="1:1" x14ac:dyDescent="0.25">
      <c r="A735" s="3" t="s">
        <v>3</v>
      </c>
    </row>
    <row r="736" spans="1:1" x14ac:dyDescent="0.25">
      <c r="A736" s="3" t="s">
        <v>3</v>
      </c>
    </row>
    <row r="737" spans="1:1" x14ac:dyDescent="0.25">
      <c r="A737" s="3" t="s">
        <v>3</v>
      </c>
    </row>
    <row r="738" spans="1:1" x14ac:dyDescent="0.25">
      <c r="A738" s="3" t="s">
        <v>8</v>
      </c>
    </row>
    <row r="739" spans="1:1" x14ac:dyDescent="0.25">
      <c r="A739" s="3" t="s">
        <v>5</v>
      </c>
    </row>
    <row r="740" spans="1:1" x14ac:dyDescent="0.25">
      <c r="A740" s="3" t="s">
        <v>15</v>
      </c>
    </row>
    <row r="741" spans="1:1" x14ac:dyDescent="0.25">
      <c r="A741" s="3" t="s">
        <v>4</v>
      </c>
    </row>
    <row r="742" spans="1:1" x14ac:dyDescent="0.25">
      <c r="A742" s="3" t="s">
        <v>9</v>
      </c>
    </row>
    <row r="743" spans="1:1" x14ac:dyDescent="0.25">
      <c r="A743" s="3" t="s">
        <v>15</v>
      </c>
    </row>
    <row r="744" spans="1:1" x14ac:dyDescent="0.25">
      <c r="A744" s="3" t="s">
        <v>3</v>
      </c>
    </row>
    <row r="745" spans="1:1" x14ac:dyDescent="0.25">
      <c r="A745" s="3" t="s">
        <v>13</v>
      </c>
    </row>
    <row r="746" spans="1:1" x14ac:dyDescent="0.25">
      <c r="A746" s="3" t="s">
        <v>0</v>
      </c>
    </row>
    <row r="747" spans="1:1" x14ac:dyDescent="0.25">
      <c r="A747" s="3" t="s">
        <v>8</v>
      </c>
    </row>
    <row r="748" spans="1:1" x14ac:dyDescent="0.25">
      <c r="A748" s="3" t="s">
        <v>1</v>
      </c>
    </row>
    <row r="749" spans="1:1" x14ac:dyDescent="0.25">
      <c r="A749" s="3" t="s">
        <v>6</v>
      </c>
    </row>
    <row r="750" spans="1:1" x14ac:dyDescent="0.25">
      <c r="A750" s="3" t="s">
        <v>4</v>
      </c>
    </row>
    <row r="751" spans="1:1" x14ac:dyDescent="0.25">
      <c r="A751" s="3" t="s">
        <v>13</v>
      </c>
    </row>
    <row r="752" spans="1:1" x14ac:dyDescent="0.25">
      <c r="A752" s="3" t="s">
        <v>4</v>
      </c>
    </row>
    <row r="753" spans="1:1" x14ac:dyDescent="0.25">
      <c r="A753" s="3" t="s">
        <v>4</v>
      </c>
    </row>
    <row r="754" spans="1:1" x14ac:dyDescent="0.25">
      <c r="A754" s="3" t="s">
        <v>1</v>
      </c>
    </row>
    <row r="755" spans="1:1" x14ac:dyDescent="0.25">
      <c r="A755" s="3" t="s">
        <v>13</v>
      </c>
    </row>
    <row r="756" spans="1:1" x14ac:dyDescent="0.25">
      <c r="A756" s="3" t="s">
        <v>3</v>
      </c>
    </row>
    <row r="757" spans="1:1" x14ac:dyDescent="0.25">
      <c r="A757" s="3" t="s">
        <v>9</v>
      </c>
    </row>
    <row r="758" spans="1:1" x14ac:dyDescent="0.25">
      <c r="A758" s="3" t="s">
        <v>10</v>
      </c>
    </row>
    <row r="759" spans="1:1" x14ac:dyDescent="0.25">
      <c r="A759" s="3" t="s">
        <v>2</v>
      </c>
    </row>
    <row r="760" spans="1:1" x14ac:dyDescent="0.25">
      <c r="A760" s="3" t="s">
        <v>14</v>
      </c>
    </row>
    <row r="761" spans="1:1" x14ac:dyDescent="0.25">
      <c r="A761" s="3" t="s">
        <v>0</v>
      </c>
    </row>
    <row r="762" spans="1:1" x14ac:dyDescent="0.25">
      <c r="A762" s="3" t="s">
        <v>9</v>
      </c>
    </row>
    <row r="763" spans="1:1" x14ac:dyDescent="0.25">
      <c r="A763" s="3" t="s">
        <v>1</v>
      </c>
    </row>
    <row r="764" spans="1:1" x14ac:dyDescent="0.25">
      <c r="A764" s="3" t="s">
        <v>12</v>
      </c>
    </row>
    <row r="765" spans="1:1" x14ac:dyDescent="0.25">
      <c r="A765" s="3" t="s">
        <v>15</v>
      </c>
    </row>
    <row r="766" spans="1:1" x14ac:dyDescent="0.25">
      <c r="A766" s="3" t="s">
        <v>12</v>
      </c>
    </row>
    <row r="767" spans="1:1" x14ac:dyDescent="0.25">
      <c r="A767" s="3" t="s">
        <v>3</v>
      </c>
    </row>
    <row r="768" spans="1:1" x14ac:dyDescent="0.25">
      <c r="A768" s="3" t="s">
        <v>15</v>
      </c>
    </row>
    <row r="769" spans="1:1" x14ac:dyDescent="0.25">
      <c r="A769" s="3" t="s">
        <v>8</v>
      </c>
    </row>
    <row r="770" spans="1:1" x14ac:dyDescent="0.25">
      <c r="A770" s="3" t="s">
        <v>5</v>
      </c>
    </row>
    <row r="771" spans="1:1" x14ac:dyDescent="0.25">
      <c r="A771" s="3" t="s">
        <v>15</v>
      </c>
    </row>
    <row r="772" spans="1:1" x14ac:dyDescent="0.25">
      <c r="A772" s="3" t="s">
        <v>12</v>
      </c>
    </row>
    <row r="773" spans="1:1" x14ac:dyDescent="0.25">
      <c r="A773" s="3" t="s">
        <v>12</v>
      </c>
    </row>
    <row r="774" spans="1:1" x14ac:dyDescent="0.25">
      <c r="A774" s="3" t="s">
        <v>4</v>
      </c>
    </row>
    <row r="775" spans="1:1" x14ac:dyDescent="0.25">
      <c r="A775" s="3" t="s">
        <v>1</v>
      </c>
    </row>
    <row r="776" spans="1:1" x14ac:dyDescent="0.25">
      <c r="A776" s="3" t="s">
        <v>2</v>
      </c>
    </row>
    <row r="777" spans="1:1" x14ac:dyDescent="0.25">
      <c r="A777" s="3" t="s">
        <v>1</v>
      </c>
    </row>
    <row r="778" spans="1:1" x14ac:dyDescent="0.25">
      <c r="A778" s="3" t="s">
        <v>0</v>
      </c>
    </row>
    <row r="779" spans="1:1" x14ac:dyDescent="0.25">
      <c r="A779" s="3" t="s">
        <v>13</v>
      </c>
    </row>
    <row r="780" spans="1:1" x14ac:dyDescent="0.25">
      <c r="A780" s="3" t="s">
        <v>12</v>
      </c>
    </row>
    <row r="781" spans="1:1" x14ac:dyDescent="0.25">
      <c r="A781" s="3" t="s">
        <v>12</v>
      </c>
    </row>
    <row r="782" spans="1:1" x14ac:dyDescent="0.25">
      <c r="A782" s="3" t="s">
        <v>14</v>
      </c>
    </row>
    <row r="783" spans="1:1" x14ac:dyDescent="0.25">
      <c r="A783" s="3" t="s">
        <v>1</v>
      </c>
    </row>
    <row r="784" spans="1:1" x14ac:dyDescent="0.25">
      <c r="A784" s="3" t="s">
        <v>7</v>
      </c>
    </row>
    <row r="785" spans="1:1" x14ac:dyDescent="0.25">
      <c r="A785" s="3" t="s">
        <v>0</v>
      </c>
    </row>
    <row r="786" spans="1:1" x14ac:dyDescent="0.25">
      <c r="A786" s="3" t="s">
        <v>15</v>
      </c>
    </row>
    <row r="787" spans="1:1" x14ac:dyDescent="0.25">
      <c r="A787" s="3" t="s">
        <v>12</v>
      </c>
    </row>
    <row r="788" spans="1:1" x14ac:dyDescent="0.25">
      <c r="A788" s="3" t="s">
        <v>14</v>
      </c>
    </row>
    <row r="789" spans="1:1" x14ac:dyDescent="0.25">
      <c r="A789" s="3" t="s">
        <v>0</v>
      </c>
    </row>
    <row r="790" spans="1:1" x14ac:dyDescent="0.25">
      <c r="A790" s="3" t="s">
        <v>1</v>
      </c>
    </row>
    <row r="791" spans="1:1" x14ac:dyDescent="0.25">
      <c r="A791" s="3" t="s">
        <v>0</v>
      </c>
    </row>
    <row r="792" spans="1:1" x14ac:dyDescent="0.25">
      <c r="A792" s="3" t="s">
        <v>0</v>
      </c>
    </row>
    <row r="793" spans="1:1" x14ac:dyDescent="0.25">
      <c r="A793" s="3" t="s">
        <v>4</v>
      </c>
    </row>
    <row r="794" spans="1:1" x14ac:dyDescent="0.25">
      <c r="A794" s="3" t="s">
        <v>15</v>
      </c>
    </row>
    <row r="795" spans="1:1" x14ac:dyDescent="0.25">
      <c r="A795" s="3" t="s">
        <v>15</v>
      </c>
    </row>
    <row r="796" spans="1:1" x14ac:dyDescent="0.25">
      <c r="A796" s="3" t="s">
        <v>15</v>
      </c>
    </row>
    <row r="797" spans="1:1" x14ac:dyDescent="0.25">
      <c r="A797" s="3" t="s">
        <v>15</v>
      </c>
    </row>
    <row r="798" spans="1:1" x14ac:dyDescent="0.25">
      <c r="A798" s="3" t="s">
        <v>14</v>
      </c>
    </row>
    <row r="799" spans="1:1" x14ac:dyDescent="0.25">
      <c r="A799" s="3" t="s">
        <v>14</v>
      </c>
    </row>
    <row r="800" spans="1:1" x14ac:dyDescent="0.25">
      <c r="A800" s="3" t="s">
        <v>15</v>
      </c>
    </row>
    <row r="801" spans="1:1" x14ac:dyDescent="0.25">
      <c r="A801" s="3" t="s">
        <v>0</v>
      </c>
    </row>
    <row r="802" spans="1:1" x14ac:dyDescent="0.25">
      <c r="A802" s="3" t="s">
        <v>0</v>
      </c>
    </row>
    <row r="803" spans="1:1" x14ac:dyDescent="0.25">
      <c r="A803" s="3" t="s">
        <v>0</v>
      </c>
    </row>
    <row r="804" spans="1:1" x14ac:dyDescent="0.25">
      <c r="A804" s="3" t="s">
        <v>0</v>
      </c>
    </row>
    <row r="805" spans="1:1" x14ac:dyDescent="0.25">
      <c r="A805" s="3" t="s">
        <v>14</v>
      </c>
    </row>
    <row r="806" spans="1:1" x14ac:dyDescent="0.25">
      <c r="A806" s="3" t="s">
        <v>0</v>
      </c>
    </row>
    <row r="807" spans="1:1" x14ac:dyDescent="0.25">
      <c r="A807" s="3" t="s">
        <v>15</v>
      </c>
    </row>
    <row r="808" spans="1:1" x14ac:dyDescent="0.25">
      <c r="A808" s="3" t="s">
        <v>0</v>
      </c>
    </row>
    <row r="809" spans="1:1" x14ac:dyDescent="0.25">
      <c r="A809" s="3" t="s">
        <v>0</v>
      </c>
    </row>
    <row r="810" spans="1:1" x14ac:dyDescent="0.25">
      <c r="A810" s="3" t="s">
        <v>15</v>
      </c>
    </row>
    <row r="811" spans="1:1" x14ac:dyDescent="0.25">
      <c r="A811" s="3" t="s">
        <v>14</v>
      </c>
    </row>
    <row r="812" spans="1:1" x14ac:dyDescent="0.25">
      <c r="A812" s="3" t="s">
        <v>0</v>
      </c>
    </row>
    <row r="813" spans="1:1" x14ac:dyDescent="0.25">
      <c r="A813" s="3" t="s">
        <v>0</v>
      </c>
    </row>
    <row r="814" spans="1:1" x14ac:dyDescent="0.25">
      <c r="A814" s="3" t="s">
        <v>13</v>
      </c>
    </row>
    <row r="815" spans="1:1" x14ac:dyDescent="0.25">
      <c r="A815" s="3" t="s">
        <v>15</v>
      </c>
    </row>
    <row r="816" spans="1:1" x14ac:dyDescent="0.25">
      <c r="A816" s="3" t="s">
        <v>0</v>
      </c>
    </row>
    <row r="817" spans="1:1" x14ac:dyDescent="0.25">
      <c r="A817" s="3" t="s">
        <v>0</v>
      </c>
    </row>
    <row r="818" spans="1:1" x14ac:dyDescent="0.25">
      <c r="A818" s="3" t="s">
        <v>3</v>
      </c>
    </row>
    <row r="819" spans="1:1" x14ac:dyDescent="0.25">
      <c r="A819" s="3" t="s">
        <v>13</v>
      </c>
    </row>
    <row r="820" spans="1:1" x14ac:dyDescent="0.25">
      <c r="A820" s="3" t="s">
        <v>15</v>
      </c>
    </row>
    <row r="821" spans="1:1" x14ac:dyDescent="0.25">
      <c r="A821" s="3" t="s">
        <v>6</v>
      </c>
    </row>
    <row r="822" spans="1:1" x14ac:dyDescent="0.25">
      <c r="A822" s="3" t="s">
        <v>7</v>
      </c>
    </row>
    <row r="823" spans="1:1" x14ac:dyDescent="0.25">
      <c r="A823" s="3" t="s">
        <v>1</v>
      </c>
    </row>
    <row r="824" spans="1:1" x14ac:dyDescent="0.25">
      <c r="A824" s="3" t="s">
        <v>15</v>
      </c>
    </row>
    <row r="825" spans="1:1" x14ac:dyDescent="0.25">
      <c r="A825" s="3" t="s">
        <v>0</v>
      </c>
    </row>
    <row r="826" spans="1:1" x14ac:dyDescent="0.25">
      <c r="A826" s="3" t="s">
        <v>3</v>
      </c>
    </row>
    <row r="827" spans="1:1" x14ac:dyDescent="0.25">
      <c r="A827" s="3" t="s">
        <v>12</v>
      </c>
    </row>
    <row r="828" spans="1:1" x14ac:dyDescent="0.25">
      <c r="A828" s="3" t="s">
        <v>15</v>
      </c>
    </row>
    <row r="829" spans="1:1" x14ac:dyDescent="0.25">
      <c r="A829" s="3" t="s">
        <v>3</v>
      </c>
    </row>
    <row r="830" spans="1:1" x14ac:dyDescent="0.25">
      <c r="A830" s="3" t="s">
        <v>8</v>
      </c>
    </row>
    <row r="831" spans="1:1" x14ac:dyDescent="0.25">
      <c r="A831" s="3" t="s">
        <v>15</v>
      </c>
    </row>
    <row r="832" spans="1:1" x14ac:dyDescent="0.25">
      <c r="A832" s="3" t="s">
        <v>0</v>
      </c>
    </row>
    <row r="833" spans="1:1" x14ac:dyDescent="0.25">
      <c r="A833" s="3" t="s">
        <v>15</v>
      </c>
    </row>
    <row r="834" spans="1:1" x14ac:dyDescent="0.25">
      <c r="A834" s="3" t="s">
        <v>2</v>
      </c>
    </row>
    <row r="835" spans="1:1" x14ac:dyDescent="0.25">
      <c r="A835" s="3" t="s">
        <v>4</v>
      </c>
    </row>
    <row r="836" spans="1:1" x14ac:dyDescent="0.25">
      <c r="A836" s="3" t="s">
        <v>15</v>
      </c>
    </row>
    <row r="837" spans="1:1" x14ac:dyDescent="0.25">
      <c r="A837" s="3" t="s">
        <v>0</v>
      </c>
    </row>
    <row r="838" spans="1:1" x14ac:dyDescent="0.25">
      <c r="A838" s="3" t="s">
        <v>0</v>
      </c>
    </row>
    <row r="839" spans="1:1" x14ac:dyDescent="0.25">
      <c r="A839" s="3" t="s">
        <v>0</v>
      </c>
    </row>
    <row r="840" spans="1:1" x14ac:dyDescent="0.25">
      <c r="A840" s="3" t="s">
        <v>14</v>
      </c>
    </row>
    <row r="841" spans="1:1" x14ac:dyDescent="0.25">
      <c r="A841" s="3" t="s">
        <v>6</v>
      </c>
    </row>
    <row r="842" spans="1:1" x14ac:dyDescent="0.25">
      <c r="A842" s="3" t="s">
        <v>12</v>
      </c>
    </row>
    <row r="843" spans="1:1" x14ac:dyDescent="0.25">
      <c r="A843" s="3" t="s">
        <v>0</v>
      </c>
    </row>
    <row r="844" spans="1:1" x14ac:dyDescent="0.25">
      <c r="A844" s="3" t="s">
        <v>0</v>
      </c>
    </row>
    <row r="845" spans="1:1" x14ac:dyDescent="0.25">
      <c r="A845" s="3" t="s">
        <v>13</v>
      </c>
    </row>
    <row r="846" spans="1:1" x14ac:dyDescent="0.25">
      <c r="A846" s="3" t="s">
        <v>0</v>
      </c>
    </row>
    <row r="847" spans="1:1" x14ac:dyDescent="0.25">
      <c r="A847" s="3" t="s">
        <v>2</v>
      </c>
    </row>
    <row r="848" spans="1:1" x14ac:dyDescent="0.25">
      <c r="A848" s="3" t="s">
        <v>0</v>
      </c>
    </row>
    <row r="849" spans="1:1" x14ac:dyDescent="0.25">
      <c r="A849" s="3" t="s">
        <v>15</v>
      </c>
    </row>
    <row r="850" spans="1:1" x14ac:dyDescent="0.25">
      <c r="A850" s="3" t="s">
        <v>15</v>
      </c>
    </row>
    <row r="851" spans="1:1" x14ac:dyDescent="0.25">
      <c r="A851" s="3" t="s">
        <v>14</v>
      </c>
    </row>
    <row r="852" spans="1:1" x14ac:dyDescent="0.25">
      <c r="A852" s="3" t="s">
        <v>0</v>
      </c>
    </row>
    <row r="853" spans="1:1" x14ac:dyDescent="0.25">
      <c r="A853" s="3" t="s">
        <v>13</v>
      </c>
    </row>
    <row r="854" spans="1:1" x14ac:dyDescent="0.25">
      <c r="A854" s="3" t="s">
        <v>15</v>
      </c>
    </row>
    <row r="855" spans="1:1" x14ac:dyDescent="0.25">
      <c r="A855" s="3" t="s">
        <v>13</v>
      </c>
    </row>
    <row r="856" spans="1:1" x14ac:dyDescent="0.25">
      <c r="A856" s="3" t="s">
        <v>3</v>
      </c>
    </row>
    <row r="857" spans="1:1" x14ac:dyDescent="0.25">
      <c r="A857" s="3" t="s">
        <v>0</v>
      </c>
    </row>
    <row r="858" spans="1:1" x14ac:dyDescent="0.25">
      <c r="A858" s="3" t="s">
        <v>0</v>
      </c>
    </row>
    <row r="859" spans="1:1" x14ac:dyDescent="0.25">
      <c r="A859" s="3" t="s">
        <v>2</v>
      </c>
    </row>
    <row r="860" spans="1:1" x14ac:dyDescent="0.25">
      <c r="A860" s="3" t="s">
        <v>14</v>
      </c>
    </row>
    <row r="861" spans="1:1" x14ac:dyDescent="0.25">
      <c r="A861" s="3" t="s">
        <v>4</v>
      </c>
    </row>
    <row r="862" spans="1:1" x14ac:dyDescent="0.25">
      <c r="A862" s="3" t="s">
        <v>4</v>
      </c>
    </row>
    <row r="863" spans="1:1" x14ac:dyDescent="0.25">
      <c r="A863" s="3" t="s">
        <v>12</v>
      </c>
    </row>
    <row r="864" spans="1:1" x14ac:dyDescent="0.25">
      <c r="A864" s="3" t="s">
        <v>12</v>
      </c>
    </row>
    <row r="865" spans="1:1" x14ac:dyDescent="0.25">
      <c r="A865" s="3" t="s">
        <v>9</v>
      </c>
    </row>
    <row r="866" spans="1:1" x14ac:dyDescent="0.25">
      <c r="A866" s="3" t="s">
        <v>2</v>
      </c>
    </row>
    <row r="867" spans="1:1" x14ac:dyDescent="0.25">
      <c r="A867" s="3" t="s">
        <v>14</v>
      </c>
    </row>
    <row r="868" spans="1:1" x14ac:dyDescent="0.25">
      <c r="A868" s="3" t="s">
        <v>9</v>
      </c>
    </row>
    <row r="869" spans="1:1" x14ac:dyDescent="0.25">
      <c r="A869" s="3" t="s">
        <v>14</v>
      </c>
    </row>
    <row r="870" spans="1:1" x14ac:dyDescent="0.25">
      <c r="A870" s="3" t="s">
        <v>0</v>
      </c>
    </row>
    <row r="871" spans="1:1" x14ac:dyDescent="0.25">
      <c r="A871" s="3" t="s">
        <v>2</v>
      </c>
    </row>
    <row r="872" spans="1:1" x14ac:dyDescent="0.25">
      <c r="A872" s="3" t="s">
        <v>12</v>
      </c>
    </row>
    <row r="873" spans="1:1" x14ac:dyDescent="0.25">
      <c r="A873" s="3" t="s">
        <v>0</v>
      </c>
    </row>
    <row r="874" spans="1:1" x14ac:dyDescent="0.25">
      <c r="A874" s="3" t="s">
        <v>1</v>
      </c>
    </row>
    <row r="875" spans="1:1" x14ac:dyDescent="0.25">
      <c r="A875" s="3" t="s">
        <v>14</v>
      </c>
    </row>
    <row r="876" spans="1:1" x14ac:dyDescent="0.25">
      <c r="A876" s="3" t="s">
        <v>15</v>
      </c>
    </row>
    <row r="877" spans="1:1" x14ac:dyDescent="0.25">
      <c r="A877" s="3" t="s">
        <v>14</v>
      </c>
    </row>
    <row r="878" spans="1:1" x14ac:dyDescent="0.25">
      <c r="A878" s="3" t="s">
        <v>13</v>
      </c>
    </row>
    <row r="879" spans="1:1" x14ac:dyDescent="0.25">
      <c r="A879" s="3" t="s">
        <v>14</v>
      </c>
    </row>
    <row r="880" spans="1:1" x14ac:dyDescent="0.25">
      <c r="A880" s="3" t="s">
        <v>6</v>
      </c>
    </row>
    <row r="881" spans="1:1" x14ac:dyDescent="0.25">
      <c r="A881" s="3" t="s">
        <v>12</v>
      </c>
    </row>
    <row r="882" spans="1:1" x14ac:dyDescent="0.25">
      <c r="A882" s="3" t="s">
        <v>0</v>
      </c>
    </row>
    <row r="883" spans="1:1" x14ac:dyDescent="0.25">
      <c r="A883" s="3" t="s">
        <v>5</v>
      </c>
    </row>
    <row r="884" spans="1:1" x14ac:dyDescent="0.25">
      <c r="A884" s="3" t="s">
        <v>0</v>
      </c>
    </row>
    <row r="885" spans="1:1" x14ac:dyDescent="0.25">
      <c r="A885" s="3" t="s">
        <v>1</v>
      </c>
    </row>
    <row r="886" spans="1:1" x14ac:dyDescent="0.25">
      <c r="A886" s="3" t="s">
        <v>3</v>
      </c>
    </row>
    <row r="887" spans="1:1" x14ac:dyDescent="0.25">
      <c r="A887" s="3" t="s">
        <v>0</v>
      </c>
    </row>
    <row r="888" spans="1:1" x14ac:dyDescent="0.25">
      <c r="A888" s="3" t="s">
        <v>7</v>
      </c>
    </row>
    <row r="889" spans="1:1" x14ac:dyDescent="0.25">
      <c r="A889" s="3" t="s">
        <v>9</v>
      </c>
    </row>
    <row r="890" spans="1:1" x14ac:dyDescent="0.25">
      <c r="A890" s="3" t="s">
        <v>4</v>
      </c>
    </row>
    <row r="891" spans="1:1" x14ac:dyDescent="0.25">
      <c r="A891" s="3" t="s">
        <v>4</v>
      </c>
    </row>
    <row r="892" spans="1:1" x14ac:dyDescent="0.25">
      <c r="A892" s="3" t="s">
        <v>3</v>
      </c>
    </row>
    <row r="893" spans="1:1" x14ac:dyDescent="0.25">
      <c r="A893" s="3" t="s">
        <v>4</v>
      </c>
    </row>
    <row r="894" spans="1:1" x14ac:dyDescent="0.25">
      <c r="A894" s="3" t="s">
        <v>2</v>
      </c>
    </row>
    <row r="895" spans="1:1" x14ac:dyDescent="0.25">
      <c r="A895" s="3" t="s">
        <v>0</v>
      </c>
    </row>
    <row r="896" spans="1:1" x14ac:dyDescent="0.25">
      <c r="A896" s="3" t="s">
        <v>8</v>
      </c>
    </row>
    <row r="897" spans="1:1" x14ac:dyDescent="0.25">
      <c r="A897" s="3" t="s">
        <v>10</v>
      </c>
    </row>
    <row r="898" spans="1:1" x14ac:dyDescent="0.25">
      <c r="A898" s="3" t="s">
        <v>0</v>
      </c>
    </row>
    <row r="899" spans="1:1" x14ac:dyDescent="0.25">
      <c r="A899" s="3" t="s">
        <v>0</v>
      </c>
    </row>
    <row r="900" spans="1:1" x14ac:dyDescent="0.25">
      <c r="A900" s="3" t="s">
        <v>0</v>
      </c>
    </row>
    <row r="901" spans="1:1" x14ac:dyDescent="0.25">
      <c r="A901" s="3" t="s">
        <v>15</v>
      </c>
    </row>
    <row r="902" spans="1:1" x14ac:dyDescent="0.25">
      <c r="A902" s="3" t="s">
        <v>1</v>
      </c>
    </row>
    <row r="903" spans="1:1" x14ac:dyDescent="0.25">
      <c r="A903" s="3" t="s">
        <v>14</v>
      </c>
    </row>
    <row r="904" spans="1:1" x14ac:dyDescent="0.25">
      <c r="A904" s="3" t="s">
        <v>2</v>
      </c>
    </row>
    <row r="905" spans="1:1" x14ac:dyDescent="0.25">
      <c r="A905" s="3" t="s">
        <v>13</v>
      </c>
    </row>
    <row r="906" spans="1:1" x14ac:dyDescent="0.25">
      <c r="A906" s="3" t="s">
        <v>14</v>
      </c>
    </row>
    <row r="907" spans="1:1" x14ac:dyDescent="0.25">
      <c r="A907" s="3" t="s">
        <v>3</v>
      </c>
    </row>
    <row r="908" spans="1:1" x14ac:dyDescent="0.25">
      <c r="A908" s="3" t="s">
        <v>3</v>
      </c>
    </row>
    <row r="909" spans="1:1" x14ac:dyDescent="0.25">
      <c r="A909" s="3" t="s">
        <v>4</v>
      </c>
    </row>
    <row r="910" spans="1:1" x14ac:dyDescent="0.25">
      <c r="A910" s="3" t="s">
        <v>0</v>
      </c>
    </row>
    <row r="911" spans="1:1" x14ac:dyDescent="0.25">
      <c r="A911" s="3" t="s">
        <v>2</v>
      </c>
    </row>
    <row r="912" spans="1:1" x14ac:dyDescent="0.25">
      <c r="A912" s="3" t="s">
        <v>6</v>
      </c>
    </row>
    <row r="913" spans="1:1" x14ac:dyDescent="0.25">
      <c r="A913" s="3" t="s">
        <v>8</v>
      </c>
    </row>
    <row r="914" spans="1:1" x14ac:dyDescent="0.25">
      <c r="A914" s="3" t="s">
        <v>0</v>
      </c>
    </row>
    <row r="915" spans="1:1" x14ac:dyDescent="0.25">
      <c r="A915" s="3" t="s">
        <v>14</v>
      </c>
    </row>
    <row r="916" spans="1:1" x14ac:dyDescent="0.25">
      <c r="A916" s="3" t="s">
        <v>3</v>
      </c>
    </row>
    <row r="917" spans="1:1" x14ac:dyDescent="0.25">
      <c r="A917" s="3" t="s">
        <v>1</v>
      </c>
    </row>
    <row r="918" spans="1:1" x14ac:dyDescent="0.25">
      <c r="A918" s="3" t="s">
        <v>5</v>
      </c>
    </row>
    <row r="919" spans="1:1" x14ac:dyDescent="0.25">
      <c r="A919" s="3" t="s">
        <v>2</v>
      </c>
    </row>
    <row r="920" spans="1:1" x14ac:dyDescent="0.25">
      <c r="A920" s="3" t="s">
        <v>13</v>
      </c>
    </row>
    <row r="921" spans="1:1" x14ac:dyDescent="0.25">
      <c r="A921" s="3" t="s">
        <v>11</v>
      </c>
    </row>
    <row r="922" spans="1:1" x14ac:dyDescent="0.25">
      <c r="A922" s="3" t="s">
        <v>10</v>
      </c>
    </row>
    <row r="923" spans="1:1" x14ac:dyDescent="0.25">
      <c r="A923" s="3" t="s">
        <v>8</v>
      </c>
    </row>
    <row r="924" spans="1:1" x14ac:dyDescent="0.25">
      <c r="A924" s="3" t="s">
        <v>14</v>
      </c>
    </row>
    <row r="925" spans="1:1" x14ac:dyDescent="0.25">
      <c r="A925" s="3" t="s">
        <v>4</v>
      </c>
    </row>
    <row r="926" spans="1:1" x14ac:dyDescent="0.25">
      <c r="A926" s="3" t="s">
        <v>0</v>
      </c>
    </row>
    <row r="927" spans="1:1" x14ac:dyDescent="0.25">
      <c r="A927" s="3" t="s">
        <v>14</v>
      </c>
    </row>
    <row r="928" spans="1:1" x14ac:dyDescent="0.25">
      <c r="A928" s="3" t="s">
        <v>14</v>
      </c>
    </row>
    <row r="929" spans="1:1" x14ac:dyDescent="0.25">
      <c r="A929" s="3" t="s">
        <v>0</v>
      </c>
    </row>
    <row r="930" spans="1:1" x14ac:dyDescent="0.25">
      <c r="A930" s="3" t="s">
        <v>11</v>
      </c>
    </row>
    <row r="931" spans="1:1" x14ac:dyDescent="0.25">
      <c r="A931" s="3" t="s">
        <v>6</v>
      </c>
    </row>
    <row r="932" spans="1:1" x14ac:dyDescent="0.25">
      <c r="A932" s="3" t="s">
        <v>5</v>
      </c>
    </row>
    <row r="933" spans="1:1" x14ac:dyDescent="0.25">
      <c r="A933" s="3" t="s">
        <v>3</v>
      </c>
    </row>
    <row r="934" spans="1:1" x14ac:dyDescent="0.25">
      <c r="A934" s="3" t="s">
        <v>3</v>
      </c>
    </row>
    <row r="935" spans="1:1" x14ac:dyDescent="0.25">
      <c r="A935" s="3" t="s">
        <v>2</v>
      </c>
    </row>
    <row r="936" spans="1:1" x14ac:dyDescent="0.25">
      <c r="A936" s="3" t="s">
        <v>1</v>
      </c>
    </row>
    <row r="937" spans="1:1" x14ac:dyDescent="0.25">
      <c r="A937" s="3" t="s">
        <v>2</v>
      </c>
    </row>
    <row r="938" spans="1:1" x14ac:dyDescent="0.25">
      <c r="A938" s="3" t="s">
        <v>0</v>
      </c>
    </row>
    <row r="939" spans="1:1" x14ac:dyDescent="0.25">
      <c r="A939" s="3" t="s">
        <v>1</v>
      </c>
    </row>
    <row r="940" spans="1:1" x14ac:dyDescent="0.25">
      <c r="A940" s="3" t="s">
        <v>11</v>
      </c>
    </row>
    <row r="941" spans="1:1" x14ac:dyDescent="0.25">
      <c r="A941" s="3" t="s">
        <v>14</v>
      </c>
    </row>
    <row r="942" spans="1:1" x14ac:dyDescent="0.25">
      <c r="A942" s="3" t="s">
        <v>5</v>
      </c>
    </row>
    <row r="943" spans="1:1" x14ac:dyDescent="0.25">
      <c r="A943" s="3" t="s">
        <v>2</v>
      </c>
    </row>
    <row r="944" spans="1:1" x14ac:dyDescent="0.25">
      <c r="A944" s="3" t="s">
        <v>12</v>
      </c>
    </row>
    <row r="945" spans="1:1" x14ac:dyDescent="0.25">
      <c r="A945" s="3" t="s">
        <v>4</v>
      </c>
    </row>
    <row r="946" spans="1:1" x14ac:dyDescent="0.25">
      <c r="A946" s="3" t="s">
        <v>13</v>
      </c>
    </row>
    <row r="947" spans="1:1" x14ac:dyDescent="0.25">
      <c r="A947" s="3" t="s">
        <v>6</v>
      </c>
    </row>
    <row r="948" spans="1:1" x14ac:dyDescent="0.25">
      <c r="A948" s="3" t="s">
        <v>15</v>
      </c>
    </row>
    <row r="949" spans="1:1" x14ac:dyDescent="0.25">
      <c r="A949" s="3" t="s">
        <v>1</v>
      </c>
    </row>
    <row r="950" spans="1:1" x14ac:dyDescent="0.25">
      <c r="A950" s="3" t="s">
        <v>15</v>
      </c>
    </row>
    <row r="951" spans="1:1" x14ac:dyDescent="0.25">
      <c r="A951" s="3" t="s">
        <v>0</v>
      </c>
    </row>
    <row r="952" spans="1:1" x14ac:dyDescent="0.25">
      <c r="A952" s="3" t="s">
        <v>3</v>
      </c>
    </row>
    <row r="953" spans="1:1" x14ac:dyDescent="0.25">
      <c r="A953" s="3" t="s">
        <v>2</v>
      </c>
    </row>
    <row r="954" spans="1:1" x14ac:dyDescent="0.25">
      <c r="A954" s="3" t="s">
        <v>1</v>
      </c>
    </row>
    <row r="955" spans="1:1" x14ac:dyDescent="0.25">
      <c r="A955" s="3" t="s">
        <v>4</v>
      </c>
    </row>
    <row r="956" spans="1:1" x14ac:dyDescent="0.25">
      <c r="A956" s="3" t="s">
        <v>4</v>
      </c>
    </row>
    <row r="957" spans="1:1" x14ac:dyDescent="0.25">
      <c r="A957" s="3" t="s">
        <v>4</v>
      </c>
    </row>
    <row r="958" spans="1:1" x14ac:dyDescent="0.25">
      <c r="A958" s="3" t="s">
        <v>4</v>
      </c>
    </row>
    <row r="959" spans="1:1" x14ac:dyDescent="0.25">
      <c r="A959" s="3" t="s">
        <v>0</v>
      </c>
    </row>
    <row r="960" spans="1:1" x14ac:dyDescent="0.25">
      <c r="A960" s="3" t="s">
        <v>2</v>
      </c>
    </row>
    <row r="961" spans="1:1" x14ac:dyDescent="0.25">
      <c r="A961" s="3" t="s">
        <v>1</v>
      </c>
    </row>
    <row r="962" spans="1:1" x14ac:dyDescent="0.25">
      <c r="A962" s="3" t="s">
        <v>4</v>
      </c>
    </row>
    <row r="963" spans="1:1" x14ac:dyDescent="0.25">
      <c r="A963" s="3" t="s">
        <v>0</v>
      </c>
    </row>
    <row r="964" spans="1:1" x14ac:dyDescent="0.25">
      <c r="A964" s="3" t="s">
        <v>13</v>
      </c>
    </row>
    <row r="965" spans="1:1" x14ac:dyDescent="0.25">
      <c r="A965" s="3" t="s">
        <v>3</v>
      </c>
    </row>
    <row r="966" spans="1:1" x14ac:dyDescent="0.25">
      <c r="A966" s="3" t="s">
        <v>4</v>
      </c>
    </row>
    <row r="967" spans="1:1" x14ac:dyDescent="0.25">
      <c r="A967" s="3" t="s">
        <v>3</v>
      </c>
    </row>
    <row r="968" spans="1:1" x14ac:dyDescent="0.25">
      <c r="A968" s="3" t="s">
        <v>1</v>
      </c>
    </row>
    <row r="969" spans="1:1" x14ac:dyDescent="0.25">
      <c r="A969" s="3" t="s">
        <v>3</v>
      </c>
    </row>
    <row r="970" spans="1:1" x14ac:dyDescent="0.25">
      <c r="A970" s="3" t="s">
        <v>13</v>
      </c>
    </row>
    <row r="971" spans="1:1" x14ac:dyDescent="0.25">
      <c r="A971" s="3" t="s">
        <v>14</v>
      </c>
    </row>
    <row r="972" spans="1:1" x14ac:dyDescent="0.25">
      <c r="A972" s="3" t="s">
        <v>4</v>
      </c>
    </row>
    <row r="973" spans="1:1" x14ac:dyDescent="0.25">
      <c r="A973" s="3" t="s">
        <v>8</v>
      </c>
    </row>
    <row r="974" spans="1:1" x14ac:dyDescent="0.25">
      <c r="A974" s="3" t="s">
        <v>15</v>
      </c>
    </row>
    <row r="975" spans="1:1" x14ac:dyDescent="0.25">
      <c r="A975" s="3" t="s">
        <v>15</v>
      </c>
    </row>
    <row r="976" spans="1:1" x14ac:dyDescent="0.25">
      <c r="A976" s="3" t="s">
        <v>5</v>
      </c>
    </row>
    <row r="977" spans="1:1" x14ac:dyDescent="0.25">
      <c r="A977" s="3" t="s">
        <v>15</v>
      </c>
    </row>
    <row r="978" spans="1:1" x14ac:dyDescent="0.25">
      <c r="A978" s="3" t="s">
        <v>3</v>
      </c>
    </row>
    <row r="979" spans="1:1" x14ac:dyDescent="0.25">
      <c r="A979" s="3" t="s">
        <v>14</v>
      </c>
    </row>
    <row r="980" spans="1:1" x14ac:dyDescent="0.25">
      <c r="A980" s="3" t="s">
        <v>14</v>
      </c>
    </row>
    <row r="981" spans="1:1" x14ac:dyDescent="0.25">
      <c r="A981" s="3" t="s">
        <v>15</v>
      </c>
    </row>
    <row r="982" spans="1:1" x14ac:dyDescent="0.25">
      <c r="A982" s="3" t="s">
        <v>14</v>
      </c>
    </row>
    <row r="983" spans="1:1" x14ac:dyDescent="0.25">
      <c r="A983" s="3" t="s">
        <v>2</v>
      </c>
    </row>
    <row r="984" spans="1:1" x14ac:dyDescent="0.25">
      <c r="A984" s="3" t="s">
        <v>13</v>
      </c>
    </row>
    <row r="985" spans="1:1" x14ac:dyDescent="0.25">
      <c r="A985" s="3" t="s">
        <v>0</v>
      </c>
    </row>
    <row r="986" spans="1:1" x14ac:dyDescent="0.25">
      <c r="A986" s="3" t="s">
        <v>12</v>
      </c>
    </row>
    <row r="987" spans="1:1" x14ac:dyDescent="0.25">
      <c r="A987" s="3" t="s">
        <v>12</v>
      </c>
    </row>
    <row r="988" spans="1:1" x14ac:dyDescent="0.25">
      <c r="A988" s="3" t="s">
        <v>15</v>
      </c>
    </row>
    <row r="989" spans="1:1" x14ac:dyDescent="0.25">
      <c r="A989" s="3" t="s">
        <v>5</v>
      </c>
    </row>
    <row r="990" spans="1:1" x14ac:dyDescent="0.25">
      <c r="A990" s="3" t="s">
        <v>4</v>
      </c>
    </row>
    <row r="991" spans="1:1" x14ac:dyDescent="0.25">
      <c r="A991" s="3" t="s">
        <v>14</v>
      </c>
    </row>
    <row r="992" spans="1:1" x14ac:dyDescent="0.25">
      <c r="A992" s="3" t="s">
        <v>0</v>
      </c>
    </row>
    <row r="993" spans="1:1" x14ac:dyDescent="0.25">
      <c r="A993" s="3" t="s">
        <v>7</v>
      </c>
    </row>
    <row r="994" spans="1:1" x14ac:dyDescent="0.25">
      <c r="A994" s="3" t="s">
        <v>0</v>
      </c>
    </row>
    <row r="995" spans="1:1" x14ac:dyDescent="0.25">
      <c r="A995" s="3" t="s">
        <v>13</v>
      </c>
    </row>
    <row r="996" spans="1:1" x14ac:dyDescent="0.25">
      <c r="A996" s="3" t="s">
        <v>4</v>
      </c>
    </row>
    <row r="997" spans="1:1" x14ac:dyDescent="0.25">
      <c r="A997" s="3" t="s">
        <v>1</v>
      </c>
    </row>
    <row r="998" spans="1:1" x14ac:dyDescent="0.25">
      <c r="A998" s="3" t="s">
        <v>4</v>
      </c>
    </row>
    <row r="999" spans="1:1" x14ac:dyDescent="0.25">
      <c r="A999" s="3" t="s">
        <v>0</v>
      </c>
    </row>
    <row r="1000" spans="1:1" x14ac:dyDescent="0.25">
      <c r="A1000" s="3" t="s">
        <v>0</v>
      </c>
    </row>
    <row r="1001" spans="1:1" x14ac:dyDescent="0.25">
      <c r="A1001" s="3" t="s">
        <v>14</v>
      </c>
    </row>
    <row r="1002" spans="1:1" x14ac:dyDescent="0.25">
      <c r="A1002" s="3" t="s">
        <v>4</v>
      </c>
    </row>
    <row r="1003" spans="1:1" x14ac:dyDescent="0.25">
      <c r="A1003" s="3" t="s">
        <v>13</v>
      </c>
    </row>
    <row r="1004" spans="1:1" x14ac:dyDescent="0.25">
      <c r="A1004" s="3" t="s">
        <v>0</v>
      </c>
    </row>
    <row r="1005" spans="1:1" x14ac:dyDescent="0.25">
      <c r="A1005" s="3" t="s">
        <v>3</v>
      </c>
    </row>
    <row r="1006" spans="1:1" x14ac:dyDescent="0.25">
      <c r="A1006" s="3" t="s">
        <v>1</v>
      </c>
    </row>
    <row r="1007" spans="1:1" x14ac:dyDescent="0.25">
      <c r="A1007" s="3" t="s">
        <v>1</v>
      </c>
    </row>
    <row r="1008" spans="1:1" x14ac:dyDescent="0.25">
      <c r="A1008" s="3" t="s">
        <v>14</v>
      </c>
    </row>
    <row r="1009" spans="1:1" x14ac:dyDescent="0.25">
      <c r="A1009" s="3" t="s">
        <v>0</v>
      </c>
    </row>
    <row r="1010" spans="1:1" x14ac:dyDescent="0.25">
      <c r="A1010" s="3" t="s">
        <v>4</v>
      </c>
    </row>
    <row r="1011" spans="1:1" x14ac:dyDescent="0.25">
      <c r="A1011" s="3" t="s">
        <v>4</v>
      </c>
    </row>
    <row r="1012" spans="1:1" x14ac:dyDescent="0.25">
      <c r="A1012" s="3" t="s">
        <v>8</v>
      </c>
    </row>
    <row r="1013" spans="1:1" x14ac:dyDescent="0.25">
      <c r="A1013" s="3" t="s">
        <v>8</v>
      </c>
    </row>
    <row r="1014" spans="1:1" x14ac:dyDescent="0.25">
      <c r="A1014" s="3" t="s">
        <v>13</v>
      </c>
    </row>
    <row r="1015" spans="1:1" x14ac:dyDescent="0.25">
      <c r="A1015" s="3" t="s">
        <v>12</v>
      </c>
    </row>
    <row r="1016" spans="1:1" x14ac:dyDescent="0.25">
      <c r="A1016" s="3" t="s">
        <v>4</v>
      </c>
    </row>
    <row r="1017" spans="1:1" x14ac:dyDescent="0.25">
      <c r="A1017" s="3" t="s">
        <v>0</v>
      </c>
    </row>
    <row r="1018" spans="1:1" x14ac:dyDescent="0.25">
      <c r="A1018" s="3" t="s">
        <v>6</v>
      </c>
    </row>
    <row r="1019" spans="1:1" x14ac:dyDescent="0.25">
      <c r="A1019" s="3" t="s">
        <v>5</v>
      </c>
    </row>
    <row r="1020" spans="1:1" x14ac:dyDescent="0.25">
      <c r="A1020" s="3" t="s">
        <v>0</v>
      </c>
    </row>
    <row r="1021" spans="1:1" x14ac:dyDescent="0.25">
      <c r="A1021" s="3" t="s">
        <v>13</v>
      </c>
    </row>
    <row r="1022" spans="1:1" x14ac:dyDescent="0.25">
      <c r="A1022" s="3" t="s">
        <v>8</v>
      </c>
    </row>
    <row r="1023" spans="1:1" x14ac:dyDescent="0.25">
      <c r="A1023" s="3" t="s">
        <v>7</v>
      </c>
    </row>
    <row r="1024" spans="1:1" x14ac:dyDescent="0.25">
      <c r="A1024" s="3" t="s">
        <v>4</v>
      </c>
    </row>
    <row r="1025" spans="1:1" x14ac:dyDescent="0.25">
      <c r="A1025" s="3" t="s">
        <v>0</v>
      </c>
    </row>
    <row r="1026" spans="1:1" x14ac:dyDescent="0.25">
      <c r="A1026" s="3" t="s">
        <v>2</v>
      </c>
    </row>
    <row r="1027" spans="1:1" x14ac:dyDescent="0.25">
      <c r="A1027" s="3" t="s">
        <v>2</v>
      </c>
    </row>
    <row r="1028" spans="1:1" x14ac:dyDescent="0.25">
      <c r="A1028" s="3" t="s">
        <v>1</v>
      </c>
    </row>
    <row r="1029" spans="1:1" x14ac:dyDescent="0.25">
      <c r="A1029" s="3" t="s">
        <v>15</v>
      </c>
    </row>
    <row r="1030" spans="1:1" x14ac:dyDescent="0.25">
      <c r="A1030" s="3" t="s">
        <v>15</v>
      </c>
    </row>
    <row r="1031" spans="1:1" x14ac:dyDescent="0.25">
      <c r="A1031" s="3" t="s">
        <v>14</v>
      </c>
    </row>
    <row r="1032" spans="1:1" x14ac:dyDescent="0.25">
      <c r="A1032" s="3" t="s">
        <v>14</v>
      </c>
    </row>
    <row r="1033" spans="1:1" x14ac:dyDescent="0.25">
      <c r="A1033" s="3" t="s">
        <v>11</v>
      </c>
    </row>
    <row r="1034" spans="1:1" x14ac:dyDescent="0.25">
      <c r="A1034" s="3" t="s">
        <v>1</v>
      </c>
    </row>
    <row r="1035" spans="1:1" x14ac:dyDescent="0.25">
      <c r="A1035" s="3" t="s">
        <v>15</v>
      </c>
    </row>
    <row r="1036" spans="1:1" x14ac:dyDescent="0.25">
      <c r="A1036" s="3" t="s">
        <v>15</v>
      </c>
    </row>
    <row r="1037" spans="1:1" x14ac:dyDescent="0.25">
      <c r="A1037" s="3" t="s">
        <v>5</v>
      </c>
    </row>
    <row r="1038" spans="1:1" x14ac:dyDescent="0.25">
      <c r="A1038" s="3" t="s">
        <v>13</v>
      </c>
    </row>
    <row r="1039" spans="1:1" x14ac:dyDescent="0.25">
      <c r="A1039" s="3" t="s">
        <v>13</v>
      </c>
    </row>
    <row r="1040" spans="1:1" x14ac:dyDescent="0.25">
      <c r="A1040" s="3" t="s">
        <v>15</v>
      </c>
    </row>
    <row r="1041" spans="1:1" x14ac:dyDescent="0.25">
      <c r="A1041" s="3" t="s">
        <v>9</v>
      </c>
    </row>
    <row r="1042" spans="1:1" x14ac:dyDescent="0.25">
      <c r="A1042" s="3" t="s">
        <v>0</v>
      </c>
    </row>
    <row r="1043" spans="1:1" x14ac:dyDescent="0.25">
      <c r="A1043" s="3" t="s">
        <v>14</v>
      </c>
    </row>
    <row r="1044" spans="1:1" x14ac:dyDescent="0.25">
      <c r="A1044" s="3" t="s">
        <v>0</v>
      </c>
    </row>
    <row r="1045" spans="1:1" x14ac:dyDescent="0.25">
      <c r="A1045" s="3" t="s">
        <v>3</v>
      </c>
    </row>
    <row r="1046" spans="1:1" x14ac:dyDescent="0.25">
      <c r="A1046" s="3" t="s">
        <v>0</v>
      </c>
    </row>
    <row r="1047" spans="1:1" x14ac:dyDescent="0.25">
      <c r="A1047" s="3" t="s">
        <v>4</v>
      </c>
    </row>
    <row r="1048" spans="1:1" x14ac:dyDescent="0.25">
      <c r="A1048" s="3" t="s">
        <v>1</v>
      </c>
    </row>
    <row r="1049" spans="1:1" x14ac:dyDescent="0.25">
      <c r="A1049" s="3" t="s">
        <v>13</v>
      </c>
    </row>
    <row r="1050" spans="1:1" x14ac:dyDescent="0.25">
      <c r="A1050" s="3" t="s">
        <v>14</v>
      </c>
    </row>
    <row r="1051" spans="1:1" x14ac:dyDescent="0.25">
      <c r="A1051" s="3" t="s">
        <v>4</v>
      </c>
    </row>
    <row r="1052" spans="1:1" x14ac:dyDescent="0.25">
      <c r="A1052" s="3" t="s">
        <v>15</v>
      </c>
    </row>
    <row r="1053" spans="1:1" x14ac:dyDescent="0.25">
      <c r="A1053" s="3" t="s">
        <v>14</v>
      </c>
    </row>
    <row r="1054" spans="1:1" x14ac:dyDescent="0.25">
      <c r="A1054" s="3" t="s">
        <v>0</v>
      </c>
    </row>
    <row r="1055" spans="1:1" x14ac:dyDescent="0.25">
      <c r="A1055" s="3" t="s">
        <v>2</v>
      </c>
    </row>
    <row r="1056" spans="1:1" x14ac:dyDescent="0.25">
      <c r="A1056" s="3" t="s">
        <v>15</v>
      </c>
    </row>
    <row r="1057" spans="1:1" x14ac:dyDescent="0.25">
      <c r="A1057" s="3" t="s">
        <v>14</v>
      </c>
    </row>
    <row r="1058" spans="1:1" x14ac:dyDescent="0.25">
      <c r="A1058" s="3" t="s">
        <v>5</v>
      </c>
    </row>
    <row r="1059" spans="1:1" x14ac:dyDescent="0.25">
      <c r="A1059" s="3" t="s">
        <v>14</v>
      </c>
    </row>
    <row r="1060" spans="1:1" x14ac:dyDescent="0.25">
      <c r="A1060" s="3" t="s">
        <v>11</v>
      </c>
    </row>
    <row r="1061" spans="1:1" x14ac:dyDescent="0.25">
      <c r="A1061" s="3" t="s">
        <v>1</v>
      </c>
    </row>
    <row r="1062" spans="1:1" x14ac:dyDescent="0.25">
      <c r="A1062" s="3" t="s">
        <v>2</v>
      </c>
    </row>
    <row r="1063" spans="1:1" x14ac:dyDescent="0.25">
      <c r="A1063" s="3" t="s">
        <v>7</v>
      </c>
    </row>
    <row r="1064" spans="1:1" x14ac:dyDescent="0.25">
      <c r="A1064" s="3" t="s">
        <v>3</v>
      </c>
    </row>
    <row r="1065" spans="1:1" x14ac:dyDescent="0.25">
      <c r="A1065" s="3" t="s">
        <v>12</v>
      </c>
    </row>
    <row r="1066" spans="1:1" x14ac:dyDescent="0.25">
      <c r="A1066" s="3" t="s">
        <v>3</v>
      </c>
    </row>
    <row r="1067" spans="1:1" x14ac:dyDescent="0.25">
      <c r="A1067" s="3" t="s">
        <v>5</v>
      </c>
    </row>
    <row r="1068" spans="1:1" x14ac:dyDescent="0.25">
      <c r="A1068" s="3" t="s">
        <v>9</v>
      </c>
    </row>
    <row r="1069" spans="1:1" x14ac:dyDescent="0.25">
      <c r="A1069" s="3" t="s">
        <v>8</v>
      </c>
    </row>
    <row r="1070" spans="1:1" x14ac:dyDescent="0.25">
      <c r="A1070" s="3" t="s">
        <v>11</v>
      </c>
    </row>
    <row r="1071" spans="1:1" x14ac:dyDescent="0.25">
      <c r="A1071" s="3" t="s">
        <v>13</v>
      </c>
    </row>
    <row r="1072" spans="1:1" x14ac:dyDescent="0.25">
      <c r="A1072" s="3" t="s">
        <v>12</v>
      </c>
    </row>
    <row r="1073" spans="1:1" x14ac:dyDescent="0.25">
      <c r="A1073" s="3" t="s">
        <v>14</v>
      </c>
    </row>
    <row r="1074" spans="1:1" x14ac:dyDescent="0.25">
      <c r="A1074" s="3" t="s">
        <v>13</v>
      </c>
    </row>
    <row r="1075" spans="1:1" x14ac:dyDescent="0.25">
      <c r="A1075" s="3" t="s">
        <v>15</v>
      </c>
    </row>
    <row r="1076" spans="1:1" x14ac:dyDescent="0.25">
      <c r="A1076" s="3" t="s">
        <v>9</v>
      </c>
    </row>
    <row r="1077" spans="1:1" x14ac:dyDescent="0.25">
      <c r="A1077" s="3" t="s">
        <v>13</v>
      </c>
    </row>
    <row r="1078" spans="1:1" x14ac:dyDescent="0.25">
      <c r="A1078" s="3" t="s">
        <v>11</v>
      </c>
    </row>
    <row r="1079" spans="1:1" x14ac:dyDescent="0.25">
      <c r="A1079" s="3" t="s">
        <v>12</v>
      </c>
    </row>
    <row r="1080" spans="1:1" x14ac:dyDescent="0.25">
      <c r="A1080" s="3" t="s">
        <v>14</v>
      </c>
    </row>
    <row r="1081" spans="1:1" x14ac:dyDescent="0.25">
      <c r="A1081" s="3" t="s">
        <v>8</v>
      </c>
    </row>
    <row r="1082" spans="1:1" x14ac:dyDescent="0.25">
      <c r="A1082" s="3" t="s">
        <v>11</v>
      </c>
    </row>
    <row r="1083" spans="1:1" x14ac:dyDescent="0.25">
      <c r="A1083" s="3" t="s">
        <v>14</v>
      </c>
    </row>
    <row r="1084" spans="1:1" x14ac:dyDescent="0.25">
      <c r="A1084" s="3" t="s">
        <v>10</v>
      </c>
    </row>
    <row r="1085" spans="1:1" x14ac:dyDescent="0.25">
      <c r="A1085" s="3" t="s">
        <v>12</v>
      </c>
    </row>
    <row r="1086" spans="1:1" x14ac:dyDescent="0.25">
      <c r="A1086" s="3" t="s">
        <v>13</v>
      </c>
    </row>
    <row r="1087" spans="1:1" x14ac:dyDescent="0.25">
      <c r="A1087" s="3" t="s">
        <v>0</v>
      </c>
    </row>
    <row r="1088" spans="1:1" x14ac:dyDescent="0.25">
      <c r="A1088" s="3" t="s">
        <v>12</v>
      </c>
    </row>
    <row r="1089" spans="1:1" x14ac:dyDescent="0.25">
      <c r="A1089" s="3" t="s">
        <v>13</v>
      </c>
    </row>
    <row r="1090" spans="1:1" x14ac:dyDescent="0.25">
      <c r="A1090" s="3" t="s">
        <v>0</v>
      </c>
    </row>
    <row r="1091" spans="1:1" x14ac:dyDescent="0.25">
      <c r="A1091" s="3" t="s">
        <v>5</v>
      </c>
    </row>
    <row r="1092" spans="1:1" x14ac:dyDescent="0.25">
      <c r="A1092" s="3" t="s">
        <v>11</v>
      </c>
    </row>
    <row r="1093" spans="1:1" x14ac:dyDescent="0.25">
      <c r="A1093" s="3" t="s">
        <v>13</v>
      </c>
    </row>
    <row r="1094" spans="1:1" x14ac:dyDescent="0.25">
      <c r="A1094" s="3" t="s">
        <v>10</v>
      </c>
    </row>
    <row r="1095" spans="1:1" x14ac:dyDescent="0.25">
      <c r="A1095" s="3" t="s">
        <v>2</v>
      </c>
    </row>
    <row r="1096" spans="1:1" x14ac:dyDescent="0.25">
      <c r="A1096" s="3" t="s">
        <v>6</v>
      </c>
    </row>
    <row r="1097" spans="1:1" x14ac:dyDescent="0.25">
      <c r="A1097" s="3" t="s">
        <v>12</v>
      </c>
    </row>
    <row r="1098" spans="1:1" x14ac:dyDescent="0.25">
      <c r="A1098" s="3" t="s">
        <v>14</v>
      </c>
    </row>
    <row r="1099" spans="1:1" x14ac:dyDescent="0.25">
      <c r="A1099" s="3" t="s">
        <v>13</v>
      </c>
    </row>
    <row r="1100" spans="1:1" x14ac:dyDescent="0.25">
      <c r="A1100" s="3" t="s">
        <v>12</v>
      </c>
    </row>
    <row r="1101" spans="1:1" x14ac:dyDescent="0.25">
      <c r="A1101" s="3" t="s">
        <v>12</v>
      </c>
    </row>
    <row r="1102" spans="1:1" x14ac:dyDescent="0.25">
      <c r="A1102" s="3" t="s">
        <v>8</v>
      </c>
    </row>
    <row r="1103" spans="1:1" x14ac:dyDescent="0.25">
      <c r="A1103" s="3" t="s">
        <v>12</v>
      </c>
    </row>
    <row r="1104" spans="1:1" x14ac:dyDescent="0.25">
      <c r="A1104" s="3" t="s">
        <v>11</v>
      </c>
    </row>
    <row r="1105" spans="1:1" x14ac:dyDescent="0.25">
      <c r="A1105" s="3" t="s">
        <v>12</v>
      </c>
    </row>
    <row r="1106" spans="1:1" x14ac:dyDescent="0.25">
      <c r="A1106" s="3" t="s">
        <v>2</v>
      </c>
    </row>
    <row r="1107" spans="1:1" x14ac:dyDescent="0.25">
      <c r="A1107" s="3" t="s">
        <v>1</v>
      </c>
    </row>
    <row r="1108" spans="1:1" x14ac:dyDescent="0.25">
      <c r="A1108" s="3" t="s">
        <v>0</v>
      </c>
    </row>
    <row r="1109" spans="1:1" x14ac:dyDescent="0.25">
      <c r="A1109" s="3" t="s">
        <v>12</v>
      </c>
    </row>
    <row r="1110" spans="1:1" x14ac:dyDescent="0.25">
      <c r="A1110" s="3" t="s">
        <v>0</v>
      </c>
    </row>
    <row r="1111" spans="1:1" x14ac:dyDescent="0.25">
      <c r="A1111" s="3" t="s">
        <v>9</v>
      </c>
    </row>
    <row r="1112" spans="1:1" x14ac:dyDescent="0.25">
      <c r="A1112" s="3" t="s">
        <v>8</v>
      </c>
    </row>
    <row r="1113" spans="1:1" x14ac:dyDescent="0.25">
      <c r="A1113" s="3" t="s">
        <v>12</v>
      </c>
    </row>
    <row r="1114" spans="1:1" x14ac:dyDescent="0.25">
      <c r="A1114" s="3" t="s">
        <v>12</v>
      </c>
    </row>
    <row r="1115" spans="1:1" x14ac:dyDescent="0.25">
      <c r="A1115" s="3" t="s">
        <v>12</v>
      </c>
    </row>
    <row r="1116" spans="1:1" x14ac:dyDescent="0.25">
      <c r="A1116" s="3" t="s">
        <v>9</v>
      </c>
    </row>
    <row r="1117" spans="1:1" x14ac:dyDescent="0.25">
      <c r="A1117" s="3" t="s">
        <v>10</v>
      </c>
    </row>
    <row r="1118" spans="1:1" x14ac:dyDescent="0.25">
      <c r="A1118" s="3" t="s">
        <v>12</v>
      </c>
    </row>
    <row r="1119" spans="1:1" x14ac:dyDescent="0.25">
      <c r="A1119" s="3" t="s">
        <v>13</v>
      </c>
    </row>
    <row r="1120" spans="1:1" x14ac:dyDescent="0.25">
      <c r="A1120" s="3" t="s">
        <v>12</v>
      </c>
    </row>
    <row r="1121" spans="1:1" x14ac:dyDescent="0.25">
      <c r="A1121" s="3" t="s">
        <v>9</v>
      </c>
    </row>
    <row r="1122" spans="1:1" x14ac:dyDescent="0.25">
      <c r="A1122" s="3" t="s">
        <v>9</v>
      </c>
    </row>
    <row r="1123" spans="1:1" x14ac:dyDescent="0.25">
      <c r="A1123" s="3" t="s">
        <v>12</v>
      </c>
    </row>
    <row r="1124" spans="1:1" x14ac:dyDescent="0.25">
      <c r="A1124" s="3" t="s">
        <v>8</v>
      </c>
    </row>
    <row r="1125" spans="1:1" x14ac:dyDescent="0.25">
      <c r="A1125" s="3" t="s">
        <v>10</v>
      </c>
    </row>
    <row r="1126" spans="1:1" x14ac:dyDescent="0.25">
      <c r="A1126" s="3" t="s">
        <v>8</v>
      </c>
    </row>
    <row r="1127" spans="1:1" x14ac:dyDescent="0.25">
      <c r="A1127" s="3" t="s">
        <v>15</v>
      </c>
    </row>
    <row r="1128" spans="1:1" x14ac:dyDescent="0.25">
      <c r="A1128" s="3" t="s">
        <v>10</v>
      </c>
    </row>
    <row r="1129" spans="1:1" x14ac:dyDescent="0.25">
      <c r="A1129" s="3" t="s">
        <v>8</v>
      </c>
    </row>
    <row r="1130" spans="1:1" x14ac:dyDescent="0.25">
      <c r="A1130" s="3" t="s">
        <v>12</v>
      </c>
    </row>
    <row r="1131" spans="1:1" x14ac:dyDescent="0.25">
      <c r="A1131" s="3" t="s">
        <v>10</v>
      </c>
    </row>
    <row r="1132" spans="1:1" x14ac:dyDescent="0.25">
      <c r="A1132" s="3" t="s">
        <v>11</v>
      </c>
    </row>
    <row r="1133" spans="1:1" x14ac:dyDescent="0.25">
      <c r="A1133" s="3" t="s">
        <v>11</v>
      </c>
    </row>
    <row r="1134" spans="1:1" x14ac:dyDescent="0.25">
      <c r="A1134" s="3" t="s">
        <v>4</v>
      </c>
    </row>
    <row r="1135" spans="1:1" x14ac:dyDescent="0.25">
      <c r="A1135" s="3" t="s">
        <v>12</v>
      </c>
    </row>
    <row r="1136" spans="1:1" x14ac:dyDescent="0.25">
      <c r="A1136" s="3" t="s">
        <v>10</v>
      </c>
    </row>
    <row r="1137" spans="1:1" x14ac:dyDescent="0.25">
      <c r="A1137" s="3" t="s">
        <v>11</v>
      </c>
    </row>
    <row r="1138" spans="1:1" x14ac:dyDescent="0.25">
      <c r="A1138" s="3" t="s">
        <v>10</v>
      </c>
    </row>
    <row r="1139" spans="1:1" x14ac:dyDescent="0.25">
      <c r="A1139" s="3" t="s">
        <v>11</v>
      </c>
    </row>
    <row r="1140" spans="1:1" x14ac:dyDescent="0.25">
      <c r="A1140" s="3" t="s">
        <v>12</v>
      </c>
    </row>
    <row r="1141" spans="1:1" x14ac:dyDescent="0.25">
      <c r="A1141" s="3" t="s">
        <v>11</v>
      </c>
    </row>
    <row r="1142" spans="1:1" x14ac:dyDescent="0.25">
      <c r="A1142" s="3" t="s">
        <v>12</v>
      </c>
    </row>
    <row r="1143" spans="1:1" x14ac:dyDescent="0.25">
      <c r="A1143" s="3" t="s">
        <v>12</v>
      </c>
    </row>
    <row r="1144" spans="1:1" x14ac:dyDescent="0.25">
      <c r="A1144" s="3" t="s">
        <v>12</v>
      </c>
    </row>
    <row r="1145" spans="1:1" x14ac:dyDescent="0.25">
      <c r="A1145" s="3" t="s">
        <v>9</v>
      </c>
    </row>
    <row r="1146" spans="1:1" x14ac:dyDescent="0.25">
      <c r="A1146" s="3" t="s">
        <v>9</v>
      </c>
    </row>
    <row r="1147" spans="1:1" x14ac:dyDescent="0.25">
      <c r="A1147" s="3" t="s">
        <v>11</v>
      </c>
    </row>
    <row r="1148" spans="1:1" x14ac:dyDescent="0.25">
      <c r="A1148" s="3" t="s">
        <v>14</v>
      </c>
    </row>
    <row r="1149" spans="1:1" x14ac:dyDescent="0.25">
      <c r="A1149" s="3" t="s">
        <v>10</v>
      </c>
    </row>
    <row r="1150" spans="1:1" x14ac:dyDescent="0.25">
      <c r="A1150" s="3" t="s">
        <v>10</v>
      </c>
    </row>
    <row r="1151" spans="1:1" x14ac:dyDescent="0.25">
      <c r="A1151" s="3" t="s">
        <v>11</v>
      </c>
    </row>
    <row r="1152" spans="1:1" x14ac:dyDescent="0.25">
      <c r="A1152" s="3" t="s">
        <v>9</v>
      </c>
    </row>
    <row r="1153" spans="1:1" x14ac:dyDescent="0.25">
      <c r="A1153" s="3" t="s">
        <v>10</v>
      </c>
    </row>
    <row r="1154" spans="1:1" x14ac:dyDescent="0.25">
      <c r="A1154" s="3" t="s">
        <v>10</v>
      </c>
    </row>
    <row r="1155" spans="1:1" x14ac:dyDescent="0.25">
      <c r="A1155" s="3" t="s">
        <v>11</v>
      </c>
    </row>
    <row r="1156" spans="1:1" x14ac:dyDescent="0.25">
      <c r="A1156" s="3" t="s">
        <v>11</v>
      </c>
    </row>
    <row r="1157" spans="1:1" x14ac:dyDescent="0.25">
      <c r="A1157" s="3" t="s">
        <v>13</v>
      </c>
    </row>
    <row r="1158" spans="1:1" x14ac:dyDescent="0.25">
      <c r="A1158" s="3" t="s">
        <v>12</v>
      </c>
    </row>
    <row r="1159" spans="1:1" x14ac:dyDescent="0.25">
      <c r="A1159" s="3" t="s">
        <v>11</v>
      </c>
    </row>
    <row r="1160" spans="1:1" x14ac:dyDescent="0.25">
      <c r="A1160" s="3" t="s">
        <v>9</v>
      </c>
    </row>
    <row r="1161" spans="1:1" x14ac:dyDescent="0.25">
      <c r="A1161" s="3" t="s">
        <v>12</v>
      </c>
    </row>
    <row r="1162" spans="1:1" x14ac:dyDescent="0.25">
      <c r="A1162" s="3" t="s">
        <v>12</v>
      </c>
    </row>
    <row r="1163" spans="1:1" x14ac:dyDescent="0.25">
      <c r="A1163" s="3" t="s">
        <v>10</v>
      </c>
    </row>
    <row r="1164" spans="1:1" x14ac:dyDescent="0.25">
      <c r="A1164" s="3" t="s">
        <v>5</v>
      </c>
    </row>
    <row r="1165" spans="1:1" x14ac:dyDescent="0.25">
      <c r="A1165" s="3" t="s">
        <v>4</v>
      </c>
    </row>
    <row r="1166" spans="1:1" x14ac:dyDescent="0.25">
      <c r="A1166" s="3" t="s">
        <v>5</v>
      </c>
    </row>
    <row r="1167" spans="1:1" x14ac:dyDescent="0.25">
      <c r="A1167" s="3" t="s">
        <v>5</v>
      </c>
    </row>
    <row r="1168" spans="1:1" x14ac:dyDescent="0.25">
      <c r="A1168" s="3" t="s">
        <v>5</v>
      </c>
    </row>
    <row r="1169" spans="1:1" x14ac:dyDescent="0.25">
      <c r="A1169" s="3" t="s">
        <v>8</v>
      </c>
    </row>
    <row r="1170" spans="1:1" x14ac:dyDescent="0.25">
      <c r="A1170" s="3" t="s">
        <v>8</v>
      </c>
    </row>
    <row r="1171" spans="1:1" x14ac:dyDescent="0.25">
      <c r="A1171" s="3" t="s">
        <v>8</v>
      </c>
    </row>
    <row r="1172" spans="1:1" x14ac:dyDescent="0.25">
      <c r="A1172" s="3" t="s">
        <v>6</v>
      </c>
    </row>
    <row r="1173" spans="1:1" x14ac:dyDescent="0.25">
      <c r="A1173" s="3" t="s">
        <v>8</v>
      </c>
    </row>
    <row r="1174" spans="1:1" x14ac:dyDescent="0.25">
      <c r="A1174" s="3" t="s">
        <v>4</v>
      </c>
    </row>
    <row r="1175" spans="1:1" x14ac:dyDescent="0.25">
      <c r="A1175" s="3" t="s">
        <v>6</v>
      </c>
    </row>
    <row r="1176" spans="1:1" x14ac:dyDescent="0.25">
      <c r="A1176" s="3" t="s">
        <v>5</v>
      </c>
    </row>
    <row r="1177" spans="1:1" x14ac:dyDescent="0.25">
      <c r="A1177" s="3" t="s">
        <v>5</v>
      </c>
    </row>
    <row r="1178" spans="1:1" x14ac:dyDescent="0.25">
      <c r="A1178" s="3" t="s">
        <v>8</v>
      </c>
    </row>
    <row r="1179" spans="1:1" x14ac:dyDescent="0.25">
      <c r="A1179" s="3" t="s">
        <v>6</v>
      </c>
    </row>
    <row r="1180" spans="1:1" x14ac:dyDescent="0.25">
      <c r="A1180" s="3" t="s">
        <v>5</v>
      </c>
    </row>
    <row r="1181" spans="1:1" x14ac:dyDescent="0.25">
      <c r="A1181" s="3" t="s">
        <v>8</v>
      </c>
    </row>
    <row r="1182" spans="1:1" x14ac:dyDescent="0.25">
      <c r="A1182" s="3" t="s">
        <v>8</v>
      </c>
    </row>
    <row r="1183" spans="1:1" x14ac:dyDescent="0.25">
      <c r="A1183" s="3" t="s">
        <v>11</v>
      </c>
    </row>
    <row r="1184" spans="1:1" x14ac:dyDescent="0.25">
      <c r="A1184" s="3" t="s">
        <v>10</v>
      </c>
    </row>
    <row r="1185" spans="1:1" x14ac:dyDescent="0.25">
      <c r="A1185" s="3" t="s">
        <v>11</v>
      </c>
    </row>
    <row r="1186" spans="1:1" x14ac:dyDescent="0.25">
      <c r="A1186" s="3" t="s">
        <v>11</v>
      </c>
    </row>
    <row r="1187" spans="1:1" x14ac:dyDescent="0.25">
      <c r="A1187" s="3" t="s">
        <v>13</v>
      </c>
    </row>
    <row r="1188" spans="1:1" x14ac:dyDescent="0.25">
      <c r="A1188" s="3" t="s">
        <v>11</v>
      </c>
    </row>
    <row r="1189" spans="1:1" x14ac:dyDescent="0.25">
      <c r="A1189" s="3" t="s">
        <v>11</v>
      </c>
    </row>
    <row r="1190" spans="1:1" x14ac:dyDescent="0.25">
      <c r="A1190" s="3" t="s">
        <v>10</v>
      </c>
    </row>
    <row r="1191" spans="1:1" x14ac:dyDescent="0.25">
      <c r="A1191" s="3" t="s">
        <v>11</v>
      </c>
    </row>
    <row r="1192" spans="1:1" x14ac:dyDescent="0.25">
      <c r="A1192" s="3" t="s">
        <v>10</v>
      </c>
    </row>
    <row r="1193" spans="1:1" x14ac:dyDescent="0.25">
      <c r="A1193" s="3" t="s">
        <v>12</v>
      </c>
    </row>
    <row r="1194" spans="1:1" x14ac:dyDescent="0.25">
      <c r="A1194" s="3" t="s">
        <v>11</v>
      </c>
    </row>
    <row r="1195" spans="1:1" x14ac:dyDescent="0.25">
      <c r="A1195" s="3" t="s">
        <v>10</v>
      </c>
    </row>
    <row r="1196" spans="1:1" x14ac:dyDescent="0.25">
      <c r="A1196" s="3" t="s">
        <v>9</v>
      </c>
    </row>
    <row r="1197" spans="1:1" x14ac:dyDescent="0.25">
      <c r="A1197" s="3" t="s">
        <v>11</v>
      </c>
    </row>
    <row r="1198" spans="1:1" x14ac:dyDescent="0.25">
      <c r="A1198" s="3" t="s">
        <v>10</v>
      </c>
    </row>
    <row r="1199" spans="1:1" x14ac:dyDescent="0.25">
      <c r="A1199" s="3" t="s">
        <v>10</v>
      </c>
    </row>
    <row r="1200" spans="1:1" x14ac:dyDescent="0.25">
      <c r="A1200" s="3" t="s">
        <v>11</v>
      </c>
    </row>
    <row r="1201" spans="1:1" x14ac:dyDescent="0.25">
      <c r="A1201" s="3" t="s">
        <v>7</v>
      </c>
    </row>
    <row r="1202" spans="1:1" x14ac:dyDescent="0.25">
      <c r="A1202" s="3" t="s">
        <v>9</v>
      </c>
    </row>
    <row r="1203" spans="1:1" x14ac:dyDescent="0.25">
      <c r="A1203" s="3" t="s">
        <v>11</v>
      </c>
    </row>
    <row r="1204" spans="1:1" x14ac:dyDescent="0.25">
      <c r="A1204" s="3" t="s">
        <v>11</v>
      </c>
    </row>
    <row r="1205" spans="1:1" x14ac:dyDescent="0.25">
      <c r="A1205" s="3" t="s">
        <v>8</v>
      </c>
    </row>
    <row r="1206" spans="1:1" x14ac:dyDescent="0.25">
      <c r="A1206" s="3" t="s">
        <v>5</v>
      </c>
    </row>
    <row r="1207" spans="1:1" x14ac:dyDescent="0.25">
      <c r="A1207" s="3" t="s">
        <v>11</v>
      </c>
    </row>
    <row r="1208" spans="1:1" x14ac:dyDescent="0.25">
      <c r="A1208" s="3" t="s">
        <v>7</v>
      </c>
    </row>
    <row r="1209" spans="1:1" x14ac:dyDescent="0.25">
      <c r="A1209" s="3" t="s">
        <v>12</v>
      </c>
    </row>
    <row r="1210" spans="1:1" x14ac:dyDescent="0.25">
      <c r="A1210" s="3" t="s">
        <v>9</v>
      </c>
    </row>
    <row r="1211" spans="1:1" x14ac:dyDescent="0.25">
      <c r="A1211" s="3" t="s">
        <v>9</v>
      </c>
    </row>
    <row r="1212" spans="1:1" x14ac:dyDescent="0.25">
      <c r="A1212" s="3" t="s">
        <v>9</v>
      </c>
    </row>
    <row r="1213" spans="1:1" x14ac:dyDescent="0.25">
      <c r="A1213" s="3" t="s">
        <v>11</v>
      </c>
    </row>
    <row r="1214" spans="1:1" x14ac:dyDescent="0.25">
      <c r="A1214" s="3" t="s">
        <v>11</v>
      </c>
    </row>
    <row r="1215" spans="1:1" x14ac:dyDescent="0.25">
      <c r="A1215" s="3" t="s">
        <v>11</v>
      </c>
    </row>
    <row r="1216" spans="1:1" x14ac:dyDescent="0.25">
      <c r="A1216" s="3" t="s">
        <v>10</v>
      </c>
    </row>
    <row r="1217" spans="1:1" x14ac:dyDescent="0.25">
      <c r="A1217" s="3" t="s">
        <v>10</v>
      </c>
    </row>
    <row r="1218" spans="1:1" x14ac:dyDescent="0.25">
      <c r="A1218" s="3" t="s">
        <v>11</v>
      </c>
    </row>
    <row r="1219" spans="1:1" x14ac:dyDescent="0.25">
      <c r="A1219" s="3" t="s">
        <v>10</v>
      </c>
    </row>
    <row r="1220" spans="1:1" x14ac:dyDescent="0.25">
      <c r="A1220" s="3" t="s">
        <v>9</v>
      </c>
    </row>
    <row r="1221" spans="1:1" x14ac:dyDescent="0.25">
      <c r="A1221" s="3" t="s">
        <v>11</v>
      </c>
    </row>
    <row r="1222" spans="1:1" x14ac:dyDescent="0.25">
      <c r="A1222" s="3" t="s">
        <v>12</v>
      </c>
    </row>
    <row r="1223" spans="1:1" x14ac:dyDescent="0.25">
      <c r="A1223" s="3" t="s">
        <v>10</v>
      </c>
    </row>
    <row r="1224" spans="1:1" x14ac:dyDescent="0.25">
      <c r="A1224" s="3" t="s">
        <v>9</v>
      </c>
    </row>
    <row r="1225" spans="1:1" x14ac:dyDescent="0.25">
      <c r="A1225" s="3" t="s">
        <v>11</v>
      </c>
    </row>
    <row r="1226" spans="1:1" x14ac:dyDescent="0.25">
      <c r="A1226" s="3" t="s">
        <v>10</v>
      </c>
    </row>
    <row r="1227" spans="1:1" x14ac:dyDescent="0.25">
      <c r="A1227" s="3" t="s">
        <v>10</v>
      </c>
    </row>
    <row r="1228" spans="1:1" x14ac:dyDescent="0.25">
      <c r="A1228" s="3" t="s">
        <v>8</v>
      </c>
    </row>
    <row r="1229" spans="1:1" x14ac:dyDescent="0.25">
      <c r="A1229" s="3" t="s">
        <v>9</v>
      </c>
    </row>
    <row r="1230" spans="1:1" x14ac:dyDescent="0.25">
      <c r="A1230" s="3" t="s">
        <v>8</v>
      </c>
    </row>
    <row r="1231" spans="1:1" x14ac:dyDescent="0.25">
      <c r="A1231" s="3" t="s">
        <v>11</v>
      </c>
    </row>
    <row r="1232" spans="1:1" x14ac:dyDescent="0.25">
      <c r="A1232" s="3" t="s">
        <v>11</v>
      </c>
    </row>
    <row r="1233" spans="1:1" x14ac:dyDescent="0.25">
      <c r="A1233" s="3" t="s">
        <v>12</v>
      </c>
    </row>
    <row r="1234" spans="1:1" x14ac:dyDescent="0.25">
      <c r="A1234" s="3" t="s">
        <v>9</v>
      </c>
    </row>
    <row r="1235" spans="1:1" x14ac:dyDescent="0.25">
      <c r="A1235" s="3" t="s">
        <v>13</v>
      </c>
    </row>
    <row r="1236" spans="1:1" x14ac:dyDescent="0.25">
      <c r="A1236" s="3" t="s">
        <v>11</v>
      </c>
    </row>
    <row r="1237" spans="1:1" x14ac:dyDescent="0.25">
      <c r="A1237" s="3" t="s">
        <v>13</v>
      </c>
    </row>
    <row r="1238" spans="1:1" x14ac:dyDescent="0.25">
      <c r="A1238" s="3" t="s">
        <v>11</v>
      </c>
    </row>
    <row r="1239" spans="1:1" x14ac:dyDescent="0.25">
      <c r="A1239" s="3" t="s">
        <v>10</v>
      </c>
    </row>
    <row r="1240" spans="1:1" x14ac:dyDescent="0.25">
      <c r="A1240" s="3" t="s">
        <v>5</v>
      </c>
    </row>
    <row r="1241" spans="1:1" x14ac:dyDescent="0.25">
      <c r="A1241" s="3" t="s">
        <v>12</v>
      </c>
    </row>
    <row r="1242" spans="1:1" x14ac:dyDescent="0.25">
      <c r="A1242" s="3" t="s">
        <v>10</v>
      </c>
    </row>
    <row r="1243" spans="1:1" x14ac:dyDescent="0.25">
      <c r="A1243" s="3" t="s">
        <v>9</v>
      </c>
    </row>
    <row r="1244" spans="1:1" x14ac:dyDescent="0.25">
      <c r="A1244" s="3" t="s">
        <v>9</v>
      </c>
    </row>
    <row r="1245" spans="1:1" x14ac:dyDescent="0.25">
      <c r="A1245" s="3" t="s">
        <v>8</v>
      </c>
    </row>
    <row r="1246" spans="1:1" x14ac:dyDescent="0.25">
      <c r="A1246" s="3" t="s">
        <v>12</v>
      </c>
    </row>
    <row r="1247" spans="1:1" x14ac:dyDescent="0.25">
      <c r="A1247" s="3" t="s">
        <v>8</v>
      </c>
    </row>
    <row r="1248" spans="1:1" x14ac:dyDescent="0.25">
      <c r="A1248" s="3" t="s">
        <v>11</v>
      </c>
    </row>
    <row r="1249" spans="1:1" x14ac:dyDescent="0.25">
      <c r="A1249" s="3" t="s">
        <v>7</v>
      </c>
    </row>
    <row r="1250" spans="1:1" x14ac:dyDescent="0.25">
      <c r="A1250" s="3" t="s">
        <v>8</v>
      </c>
    </row>
    <row r="1251" spans="1:1" x14ac:dyDescent="0.25">
      <c r="A1251" s="3" t="s">
        <v>14</v>
      </c>
    </row>
    <row r="1252" spans="1:1" x14ac:dyDescent="0.25">
      <c r="A1252" s="3" t="s">
        <v>6</v>
      </c>
    </row>
    <row r="1253" spans="1:1" x14ac:dyDescent="0.25">
      <c r="A1253" s="3" t="s">
        <v>11</v>
      </c>
    </row>
    <row r="1254" spans="1:1" x14ac:dyDescent="0.25">
      <c r="A1254" s="3" t="s">
        <v>11</v>
      </c>
    </row>
    <row r="1255" spans="1:1" x14ac:dyDescent="0.25">
      <c r="A1255" s="3" t="s">
        <v>12</v>
      </c>
    </row>
    <row r="1256" spans="1:1" x14ac:dyDescent="0.25">
      <c r="A1256" s="3" t="s">
        <v>8</v>
      </c>
    </row>
    <row r="1257" spans="1:1" x14ac:dyDescent="0.25">
      <c r="A1257" s="3" t="s">
        <v>12</v>
      </c>
    </row>
    <row r="1258" spans="1:1" x14ac:dyDescent="0.25">
      <c r="A1258" s="3" t="s">
        <v>7</v>
      </c>
    </row>
    <row r="1259" spans="1:1" x14ac:dyDescent="0.25">
      <c r="A1259" s="3" t="s">
        <v>7</v>
      </c>
    </row>
    <row r="1260" spans="1:1" x14ac:dyDescent="0.25">
      <c r="A1260" s="3" t="s">
        <v>14</v>
      </c>
    </row>
    <row r="1261" spans="1:1" x14ac:dyDescent="0.25">
      <c r="A1261" s="3" t="s">
        <v>6</v>
      </c>
    </row>
    <row r="1262" spans="1:1" x14ac:dyDescent="0.25">
      <c r="A1262" s="3" t="s">
        <v>8</v>
      </c>
    </row>
    <row r="1263" spans="1:1" x14ac:dyDescent="0.25">
      <c r="A1263" s="3" t="s">
        <v>4</v>
      </c>
    </row>
    <row r="1264" spans="1:1" x14ac:dyDescent="0.25">
      <c r="A1264" s="3" t="s">
        <v>13</v>
      </c>
    </row>
    <row r="1265" spans="1:1" x14ac:dyDescent="0.25">
      <c r="A1265" s="3" t="s">
        <v>9</v>
      </c>
    </row>
    <row r="1266" spans="1:1" x14ac:dyDescent="0.25">
      <c r="A1266" s="3" t="s">
        <v>8</v>
      </c>
    </row>
    <row r="1267" spans="1:1" x14ac:dyDescent="0.25">
      <c r="A1267" s="3" t="s">
        <v>6</v>
      </c>
    </row>
    <row r="1268" spans="1:1" x14ac:dyDescent="0.25">
      <c r="A1268" s="3" t="s">
        <v>11</v>
      </c>
    </row>
    <row r="1269" spans="1:1" x14ac:dyDescent="0.25">
      <c r="A1269" s="3" t="s">
        <v>14</v>
      </c>
    </row>
    <row r="1270" spans="1:1" x14ac:dyDescent="0.25">
      <c r="A1270" s="3" t="s">
        <v>9</v>
      </c>
    </row>
    <row r="1271" spans="1:1" x14ac:dyDescent="0.25">
      <c r="A1271" s="3" t="s">
        <v>13</v>
      </c>
    </row>
    <row r="1272" spans="1:1" x14ac:dyDescent="0.25">
      <c r="A1272" s="3" t="s">
        <v>11</v>
      </c>
    </row>
    <row r="1273" spans="1:1" x14ac:dyDescent="0.25">
      <c r="A1273" s="3" t="s">
        <v>4</v>
      </c>
    </row>
    <row r="1274" spans="1:1" x14ac:dyDescent="0.25">
      <c r="A1274" s="3" t="s">
        <v>14</v>
      </c>
    </row>
    <row r="1275" spans="1:1" x14ac:dyDescent="0.25">
      <c r="A1275" s="3" t="s">
        <v>5</v>
      </c>
    </row>
    <row r="1276" spans="1:1" x14ac:dyDescent="0.25">
      <c r="A1276" s="3" t="s">
        <v>15</v>
      </c>
    </row>
    <row r="1277" spans="1:1" x14ac:dyDescent="0.25">
      <c r="A1277" s="3" t="s">
        <v>2</v>
      </c>
    </row>
    <row r="1278" spans="1:1" x14ac:dyDescent="0.25">
      <c r="A1278" s="3" t="s">
        <v>6</v>
      </c>
    </row>
    <row r="1279" spans="1:1" x14ac:dyDescent="0.25">
      <c r="A1279" s="3" t="s">
        <v>4</v>
      </c>
    </row>
    <row r="1280" spans="1:1" x14ac:dyDescent="0.25">
      <c r="A1280" s="3" t="s">
        <v>4</v>
      </c>
    </row>
    <row r="1281" spans="1:1" x14ac:dyDescent="0.25">
      <c r="A1281" s="3" t="s">
        <v>9</v>
      </c>
    </row>
    <row r="1282" spans="1:1" x14ac:dyDescent="0.25">
      <c r="A1282" s="3" t="s">
        <v>8</v>
      </c>
    </row>
    <row r="1283" spans="1:1" x14ac:dyDescent="0.25">
      <c r="A1283" s="3" t="s">
        <v>11</v>
      </c>
    </row>
    <row r="1284" spans="1:1" x14ac:dyDescent="0.25">
      <c r="A1284" s="3" t="s">
        <v>2</v>
      </c>
    </row>
    <row r="1285" spans="1:1" x14ac:dyDescent="0.25">
      <c r="A1285" s="3" t="s">
        <v>14</v>
      </c>
    </row>
    <row r="1286" spans="1:1" x14ac:dyDescent="0.25">
      <c r="A1286" s="3" t="s">
        <v>15</v>
      </c>
    </row>
    <row r="1287" spans="1:1" x14ac:dyDescent="0.25">
      <c r="A1287" s="3" t="s">
        <v>0</v>
      </c>
    </row>
    <row r="1288" spans="1:1" x14ac:dyDescent="0.25">
      <c r="A1288" s="3" t="s">
        <v>12</v>
      </c>
    </row>
    <row r="1289" spans="1:1" x14ac:dyDescent="0.25">
      <c r="A1289" s="3" t="s">
        <v>0</v>
      </c>
    </row>
    <row r="1290" spans="1:1" x14ac:dyDescent="0.25">
      <c r="A1290" s="3" t="s">
        <v>15</v>
      </c>
    </row>
    <row r="1291" spans="1:1" x14ac:dyDescent="0.25">
      <c r="A1291" s="3" t="s">
        <v>10</v>
      </c>
    </row>
    <row r="1292" spans="1:1" x14ac:dyDescent="0.25">
      <c r="A1292" s="3" t="s">
        <v>6</v>
      </c>
    </row>
    <row r="1293" spans="1:1" x14ac:dyDescent="0.25">
      <c r="A1293" s="3" t="s">
        <v>8</v>
      </c>
    </row>
    <row r="1294" spans="1:1" x14ac:dyDescent="0.25">
      <c r="A1294" s="3" t="s">
        <v>4</v>
      </c>
    </row>
    <row r="1295" spans="1:1" x14ac:dyDescent="0.25">
      <c r="A1295" s="3" t="s">
        <v>1</v>
      </c>
    </row>
    <row r="1296" spans="1:1" x14ac:dyDescent="0.25">
      <c r="A1296" s="3" t="s">
        <v>0</v>
      </c>
    </row>
    <row r="1297" spans="1:1" x14ac:dyDescent="0.25">
      <c r="A1297" s="3" t="s">
        <v>7</v>
      </c>
    </row>
    <row r="1298" spans="1:1" x14ac:dyDescent="0.25">
      <c r="A1298" s="3" t="s">
        <v>6</v>
      </c>
    </row>
    <row r="1299" spans="1:1" x14ac:dyDescent="0.25">
      <c r="A1299" s="3" t="s">
        <v>15</v>
      </c>
    </row>
    <row r="1300" spans="1:1" x14ac:dyDescent="0.25">
      <c r="A1300" s="3" t="s">
        <v>0</v>
      </c>
    </row>
    <row r="1301" spans="1:1" x14ac:dyDescent="0.25">
      <c r="A1301" s="3" t="s">
        <v>3</v>
      </c>
    </row>
    <row r="1302" spans="1:1" x14ac:dyDescent="0.25">
      <c r="A1302" s="3" t="s">
        <v>1</v>
      </c>
    </row>
    <row r="1303" spans="1:1" x14ac:dyDescent="0.25">
      <c r="A1303" s="3" t="s">
        <v>3</v>
      </c>
    </row>
    <row r="1304" spans="1:1" x14ac:dyDescent="0.25">
      <c r="A1304" s="3" t="s">
        <v>5</v>
      </c>
    </row>
    <row r="1305" spans="1:1" x14ac:dyDescent="0.25">
      <c r="A1305" s="3" t="s">
        <v>13</v>
      </c>
    </row>
    <row r="1306" spans="1:1" x14ac:dyDescent="0.25">
      <c r="A1306" s="3" t="s">
        <v>4</v>
      </c>
    </row>
    <row r="1307" spans="1:1" x14ac:dyDescent="0.25">
      <c r="A1307" s="3" t="s">
        <v>11</v>
      </c>
    </row>
    <row r="1308" spans="1:1" x14ac:dyDescent="0.25">
      <c r="A1308" s="3" t="s">
        <v>2</v>
      </c>
    </row>
    <row r="1309" spans="1:1" x14ac:dyDescent="0.25">
      <c r="A1309" s="3" t="s">
        <v>13</v>
      </c>
    </row>
    <row r="1310" spans="1:1" x14ac:dyDescent="0.25">
      <c r="A1310" s="3" t="s">
        <v>7</v>
      </c>
    </row>
    <row r="1311" spans="1:1" x14ac:dyDescent="0.25">
      <c r="A1311" s="3" t="s">
        <v>14</v>
      </c>
    </row>
    <row r="1312" spans="1:1" x14ac:dyDescent="0.25">
      <c r="A1312" s="3" t="s">
        <v>3</v>
      </c>
    </row>
    <row r="1313" spans="1:1" x14ac:dyDescent="0.25">
      <c r="A1313" s="3" t="s">
        <v>2</v>
      </c>
    </row>
    <row r="1314" spans="1:1" x14ac:dyDescent="0.25">
      <c r="A1314" s="3" t="s">
        <v>14</v>
      </c>
    </row>
    <row r="1315" spans="1:1" x14ac:dyDescent="0.25">
      <c r="A1315" s="3" t="s">
        <v>2</v>
      </c>
    </row>
    <row r="1316" spans="1:1" x14ac:dyDescent="0.25">
      <c r="A1316" s="3" t="s">
        <v>3</v>
      </c>
    </row>
    <row r="1317" spans="1:1" x14ac:dyDescent="0.25">
      <c r="A1317" s="3" t="s">
        <v>15</v>
      </c>
    </row>
    <row r="1318" spans="1:1" x14ac:dyDescent="0.25">
      <c r="A1318" s="3" t="s">
        <v>7</v>
      </c>
    </row>
    <row r="1319" spans="1:1" x14ac:dyDescent="0.25">
      <c r="A1319" s="3" t="s">
        <v>4</v>
      </c>
    </row>
    <row r="1320" spans="1:1" x14ac:dyDescent="0.25">
      <c r="A1320" s="3" t="s">
        <v>0</v>
      </c>
    </row>
    <row r="1321" spans="1:1" x14ac:dyDescent="0.25">
      <c r="A1321" s="3" t="s">
        <v>4</v>
      </c>
    </row>
    <row r="1322" spans="1:1" x14ac:dyDescent="0.25">
      <c r="A1322" s="3" t="s">
        <v>1</v>
      </c>
    </row>
    <row r="1323" spans="1:1" x14ac:dyDescent="0.25">
      <c r="A1323" s="3" t="s">
        <v>3</v>
      </c>
    </row>
    <row r="1324" spans="1:1" x14ac:dyDescent="0.25">
      <c r="A1324" s="3" t="s">
        <v>15</v>
      </c>
    </row>
    <row r="1325" spans="1:1" x14ac:dyDescent="0.25">
      <c r="A1325" s="3" t="s">
        <v>0</v>
      </c>
    </row>
    <row r="1326" spans="1:1" x14ac:dyDescent="0.25">
      <c r="A1326" s="3" t="s">
        <v>3</v>
      </c>
    </row>
    <row r="1327" spans="1:1" x14ac:dyDescent="0.25">
      <c r="A1327" s="3" t="s">
        <v>0</v>
      </c>
    </row>
    <row r="1328" spans="1:1" x14ac:dyDescent="0.25">
      <c r="A1328" s="3" t="s">
        <v>0</v>
      </c>
    </row>
    <row r="1329" spans="1:1" x14ac:dyDescent="0.25">
      <c r="A1329" s="3" t="s">
        <v>15</v>
      </c>
    </row>
    <row r="1330" spans="1:1" x14ac:dyDescent="0.25">
      <c r="A1330" s="3" t="s">
        <v>14</v>
      </c>
    </row>
    <row r="1331" spans="1:1" x14ac:dyDescent="0.25">
      <c r="A1331" s="3" t="s">
        <v>2</v>
      </c>
    </row>
    <row r="1332" spans="1:1" x14ac:dyDescent="0.25">
      <c r="A1332" s="3" t="s">
        <v>0</v>
      </c>
    </row>
    <row r="1333" spans="1:1" x14ac:dyDescent="0.25">
      <c r="A1333" s="3" t="s">
        <v>11</v>
      </c>
    </row>
    <row r="1334" spans="1:1" x14ac:dyDescent="0.25">
      <c r="A1334" s="3" t="s">
        <v>0</v>
      </c>
    </row>
    <row r="1335" spans="1:1" x14ac:dyDescent="0.25">
      <c r="A1335" s="3" t="s">
        <v>14</v>
      </c>
    </row>
    <row r="1336" spans="1:1" x14ac:dyDescent="0.25">
      <c r="A1336" s="3" t="s">
        <v>3</v>
      </c>
    </row>
    <row r="1337" spans="1:1" x14ac:dyDescent="0.25">
      <c r="A1337" s="3" t="s">
        <v>4</v>
      </c>
    </row>
    <row r="1338" spans="1:1" x14ac:dyDescent="0.25">
      <c r="A1338" s="3" t="s">
        <v>1</v>
      </c>
    </row>
    <row r="1339" spans="1:1" x14ac:dyDescent="0.25">
      <c r="A1339" s="3" t="s">
        <v>3</v>
      </c>
    </row>
    <row r="1340" spans="1:1" x14ac:dyDescent="0.25">
      <c r="A1340" s="3" t="s">
        <v>15</v>
      </c>
    </row>
    <row r="1341" spans="1:1" x14ac:dyDescent="0.25">
      <c r="A1341" s="3" t="s">
        <v>15</v>
      </c>
    </row>
    <row r="1342" spans="1:1" x14ac:dyDescent="0.25">
      <c r="A1342" s="3" t="s">
        <v>2</v>
      </c>
    </row>
    <row r="1343" spans="1:1" x14ac:dyDescent="0.25">
      <c r="A1343" s="3" t="s">
        <v>1</v>
      </c>
    </row>
    <row r="1344" spans="1:1" x14ac:dyDescent="0.25">
      <c r="A1344" s="3" t="s">
        <v>15</v>
      </c>
    </row>
    <row r="1345" spans="1:1" x14ac:dyDescent="0.25">
      <c r="A1345" s="3" t="s">
        <v>14</v>
      </c>
    </row>
    <row r="1346" spans="1:1" x14ac:dyDescent="0.25">
      <c r="A1346" s="3" t="s">
        <v>1</v>
      </c>
    </row>
    <row r="1347" spans="1:1" x14ac:dyDescent="0.25">
      <c r="A1347" s="3" t="s">
        <v>1</v>
      </c>
    </row>
    <row r="1348" spans="1:1" x14ac:dyDescent="0.25">
      <c r="A1348" s="3" t="s">
        <v>4</v>
      </c>
    </row>
    <row r="1349" spans="1:1" x14ac:dyDescent="0.25">
      <c r="A1349" s="3" t="s">
        <v>2</v>
      </c>
    </row>
    <row r="1350" spans="1:1" x14ac:dyDescent="0.25">
      <c r="A1350" s="3" t="s">
        <v>15</v>
      </c>
    </row>
    <row r="1351" spans="1:1" x14ac:dyDescent="0.25">
      <c r="A1351" s="3" t="s">
        <v>11</v>
      </c>
    </row>
    <row r="1352" spans="1:1" x14ac:dyDescent="0.25">
      <c r="A1352" s="3" t="s">
        <v>2</v>
      </c>
    </row>
    <row r="1353" spans="1:1" x14ac:dyDescent="0.25">
      <c r="A1353" s="3" t="s">
        <v>0</v>
      </c>
    </row>
    <row r="1354" spans="1:1" x14ac:dyDescent="0.25">
      <c r="A1354" s="3" t="s">
        <v>2</v>
      </c>
    </row>
    <row r="1355" spans="1:1" x14ac:dyDescent="0.25">
      <c r="A1355" s="3" t="s">
        <v>14</v>
      </c>
    </row>
    <row r="1356" spans="1:1" x14ac:dyDescent="0.25">
      <c r="A1356" s="3" t="s">
        <v>1</v>
      </c>
    </row>
    <row r="1357" spans="1:1" x14ac:dyDescent="0.25">
      <c r="A1357" s="3" t="s">
        <v>3</v>
      </c>
    </row>
    <row r="1358" spans="1:1" x14ac:dyDescent="0.25">
      <c r="A1358" s="3" t="s">
        <v>3</v>
      </c>
    </row>
    <row r="1359" spans="1:1" x14ac:dyDescent="0.25">
      <c r="A1359" s="3" t="s">
        <v>10</v>
      </c>
    </row>
    <row r="1360" spans="1:1" x14ac:dyDescent="0.25">
      <c r="A1360" s="3" t="s">
        <v>10</v>
      </c>
    </row>
    <row r="1361" spans="1:1" x14ac:dyDescent="0.25">
      <c r="A1361" s="3" t="s">
        <v>11</v>
      </c>
    </row>
    <row r="1362" spans="1:1" x14ac:dyDescent="0.25">
      <c r="A1362" s="3" t="s">
        <v>13</v>
      </c>
    </row>
    <row r="1363" spans="1:1" x14ac:dyDescent="0.25">
      <c r="A1363" s="3" t="s">
        <v>14</v>
      </c>
    </row>
    <row r="1364" spans="1:1" x14ac:dyDescent="0.25">
      <c r="A1364" s="3" t="s">
        <v>13</v>
      </c>
    </row>
    <row r="1365" spans="1:1" x14ac:dyDescent="0.25">
      <c r="A1365" s="3" t="s">
        <v>9</v>
      </c>
    </row>
    <row r="1366" spans="1:1" x14ac:dyDescent="0.25">
      <c r="A1366" s="3" t="s">
        <v>13</v>
      </c>
    </row>
    <row r="1367" spans="1:1" x14ac:dyDescent="0.25">
      <c r="A1367" s="3" t="s">
        <v>10</v>
      </c>
    </row>
    <row r="1368" spans="1:1" x14ac:dyDescent="0.25">
      <c r="A1368" s="3" t="s">
        <v>13</v>
      </c>
    </row>
    <row r="1369" spans="1:1" x14ac:dyDescent="0.25">
      <c r="A1369" s="3" t="s">
        <v>10</v>
      </c>
    </row>
    <row r="1370" spans="1:1" x14ac:dyDescent="0.25">
      <c r="A1370" s="3" t="s">
        <v>10</v>
      </c>
    </row>
    <row r="1371" spans="1:1" x14ac:dyDescent="0.25">
      <c r="A1371" s="3" t="s">
        <v>15</v>
      </c>
    </row>
    <row r="1372" spans="1:1" x14ac:dyDescent="0.25">
      <c r="A1372" s="3" t="s">
        <v>13</v>
      </c>
    </row>
    <row r="1373" spans="1:1" x14ac:dyDescent="0.25">
      <c r="A1373" s="3" t="s">
        <v>13</v>
      </c>
    </row>
    <row r="1374" spans="1:1" x14ac:dyDescent="0.25">
      <c r="A1374" s="3" t="s">
        <v>12</v>
      </c>
    </row>
    <row r="1375" spans="1:1" x14ac:dyDescent="0.25">
      <c r="A1375" s="3" t="s">
        <v>11</v>
      </c>
    </row>
    <row r="1376" spans="1:1" x14ac:dyDescent="0.25">
      <c r="A1376" s="3" t="s">
        <v>10</v>
      </c>
    </row>
    <row r="1377" spans="1:1" x14ac:dyDescent="0.25">
      <c r="A1377" s="3" t="s">
        <v>11</v>
      </c>
    </row>
    <row r="1378" spans="1:1" x14ac:dyDescent="0.25">
      <c r="A1378" s="3" t="s">
        <v>8</v>
      </c>
    </row>
    <row r="1379" spans="1:1" x14ac:dyDescent="0.25">
      <c r="A1379" s="3" t="s">
        <v>12</v>
      </c>
    </row>
    <row r="1380" spans="1:1" x14ac:dyDescent="0.25">
      <c r="A1380" s="3" t="s">
        <v>4</v>
      </c>
    </row>
    <row r="1381" spans="1:1" x14ac:dyDescent="0.25">
      <c r="A1381" s="3" t="s">
        <v>3</v>
      </c>
    </row>
    <row r="1382" spans="1:1" x14ac:dyDescent="0.25">
      <c r="A1382" s="3" t="s">
        <v>5</v>
      </c>
    </row>
    <row r="1383" spans="1:1" x14ac:dyDescent="0.25">
      <c r="A1383" s="3" t="s">
        <v>3</v>
      </c>
    </row>
    <row r="1384" spans="1:1" x14ac:dyDescent="0.25">
      <c r="A1384" s="3" t="s">
        <v>11</v>
      </c>
    </row>
    <row r="1385" spans="1:1" x14ac:dyDescent="0.25">
      <c r="A1385" s="3" t="s">
        <v>13</v>
      </c>
    </row>
    <row r="1386" spans="1:1" x14ac:dyDescent="0.25">
      <c r="A1386" s="3" t="s">
        <v>9</v>
      </c>
    </row>
    <row r="1387" spans="1:1" x14ac:dyDescent="0.25">
      <c r="A1387" s="3" t="s">
        <v>6</v>
      </c>
    </row>
    <row r="1388" spans="1:1" x14ac:dyDescent="0.25">
      <c r="A1388" s="3" t="s">
        <v>14</v>
      </c>
    </row>
    <row r="1389" spans="1:1" x14ac:dyDescent="0.25">
      <c r="A1389" s="3" t="s">
        <v>6</v>
      </c>
    </row>
    <row r="1390" spans="1:1" x14ac:dyDescent="0.25">
      <c r="A1390" s="3" t="s">
        <v>14</v>
      </c>
    </row>
    <row r="1391" spans="1:1" x14ac:dyDescent="0.25">
      <c r="A1391" s="3" t="s">
        <v>8</v>
      </c>
    </row>
    <row r="1392" spans="1:1" x14ac:dyDescent="0.25">
      <c r="A1392" s="3" t="s">
        <v>15</v>
      </c>
    </row>
    <row r="1393" spans="1:1" x14ac:dyDescent="0.25">
      <c r="A1393" s="3" t="s">
        <v>6</v>
      </c>
    </row>
    <row r="1394" spans="1:1" x14ac:dyDescent="0.25">
      <c r="A1394" s="3" t="s">
        <v>11</v>
      </c>
    </row>
    <row r="1395" spans="1:1" x14ac:dyDescent="0.25">
      <c r="A1395" s="3" t="s">
        <v>12</v>
      </c>
    </row>
    <row r="1396" spans="1:1" x14ac:dyDescent="0.25">
      <c r="A1396" s="3" t="s">
        <v>12</v>
      </c>
    </row>
    <row r="1397" spans="1:1" x14ac:dyDescent="0.25">
      <c r="A1397" s="3" t="s">
        <v>11</v>
      </c>
    </row>
    <row r="1398" spans="1:1" x14ac:dyDescent="0.25">
      <c r="A1398" s="3" t="s">
        <v>13</v>
      </c>
    </row>
    <row r="1399" spans="1:1" x14ac:dyDescent="0.25">
      <c r="A1399" s="3" t="s">
        <v>11</v>
      </c>
    </row>
    <row r="1400" spans="1:1" x14ac:dyDescent="0.25">
      <c r="A1400" s="3" t="s">
        <v>12</v>
      </c>
    </row>
    <row r="1401" spans="1:1" x14ac:dyDescent="0.25">
      <c r="A1401" s="3" t="s">
        <v>1</v>
      </c>
    </row>
    <row r="1402" spans="1:1" x14ac:dyDescent="0.25">
      <c r="A1402" s="3" t="s">
        <v>11</v>
      </c>
    </row>
    <row r="1403" spans="1:1" x14ac:dyDescent="0.25">
      <c r="A1403" s="3" t="s">
        <v>10</v>
      </c>
    </row>
    <row r="1404" spans="1:1" x14ac:dyDescent="0.25">
      <c r="A1404" s="3" t="s">
        <v>12</v>
      </c>
    </row>
    <row r="1405" spans="1:1" x14ac:dyDescent="0.25">
      <c r="A1405" s="3" t="s">
        <v>12</v>
      </c>
    </row>
    <row r="1406" spans="1:1" x14ac:dyDescent="0.25">
      <c r="A1406" s="3" t="s">
        <v>1</v>
      </c>
    </row>
    <row r="1407" spans="1:1" x14ac:dyDescent="0.25">
      <c r="A1407" s="3" t="s">
        <v>4</v>
      </c>
    </row>
    <row r="1408" spans="1:1" x14ac:dyDescent="0.25">
      <c r="A1408" s="3" t="s">
        <v>14</v>
      </c>
    </row>
    <row r="1409" spans="1:1" x14ac:dyDescent="0.25">
      <c r="A1409" s="3" t="s">
        <v>10</v>
      </c>
    </row>
    <row r="1410" spans="1:1" x14ac:dyDescent="0.25">
      <c r="A1410" s="3" t="s">
        <v>9</v>
      </c>
    </row>
    <row r="1411" spans="1:1" x14ac:dyDescent="0.25">
      <c r="A1411" s="3" t="s">
        <v>11</v>
      </c>
    </row>
    <row r="1412" spans="1:1" x14ac:dyDescent="0.25">
      <c r="A1412" s="3" t="s">
        <v>6</v>
      </c>
    </row>
    <row r="1413" spans="1:1" x14ac:dyDescent="0.25">
      <c r="A1413" s="3" t="s">
        <v>4</v>
      </c>
    </row>
    <row r="1414" spans="1:1" x14ac:dyDescent="0.25">
      <c r="A1414" s="3" t="s">
        <v>13</v>
      </c>
    </row>
    <row r="1415" spans="1:1" x14ac:dyDescent="0.25">
      <c r="A1415" s="3" t="s">
        <v>12</v>
      </c>
    </row>
    <row r="1416" spans="1:1" x14ac:dyDescent="0.25">
      <c r="A1416" s="3" t="s">
        <v>3</v>
      </c>
    </row>
    <row r="1417" spans="1:1" x14ac:dyDescent="0.25">
      <c r="A1417" s="3" t="s">
        <v>6</v>
      </c>
    </row>
    <row r="1418" spans="1:1" x14ac:dyDescent="0.25">
      <c r="A1418" s="3" t="s">
        <v>7</v>
      </c>
    </row>
    <row r="1419" spans="1:1" x14ac:dyDescent="0.25">
      <c r="A1419" s="3" t="s">
        <v>13</v>
      </c>
    </row>
    <row r="1420" spans="1:1" x14ac:dyDescent="0.25">
      <c r="A1420" s="3" t="s">
        <v>5</v>
      </c>
    </row>
    <row r="1421" spans="1:1" x14ac:dyDescent="0.25">
      <c r="A1421" s="3" t="s">
        <v>13</v>
      </c>
    </row>
    <row r="1422" spans="1:1" x14ac:dyDescent="0.25">
      <c r="A1422" s="3" t="s">
        <v>8</v>
      </c>
    </row>
    <row r="1423" spans="1:1" x14ac:dyDescent="0.25">
      <c r="A1423" s="3" t="s">
        <v>4</v>
      </c>
    </row>
    <row r="1424" spans="1:1" x14ac:dyDescent="0.25">
      <c r="A1424" s="3" t="s">
        <v>8</v>
      </c>
    </row>
    <row r="1425" spans="1:1" x14ac:dyDescent="0.25">
      <c r="A1425" s="3" t="s">
        <v>2</v>
      </c>
    </row>
    <row r="1426" spans="1:1" x14ac:dyDescent="0.25">
      <c r="A1426" s="3" t="s">
        <v>2</v>
      </c>
    </row>
    <row r="1427" spans="1:1" x14ac:dyDescent="0.25">
      <c r="A1427" s="3" t="s">
        <v>6</v>
      </c>
    </row>
    <row r="1428" spans="1:1" x14ac:dyDescent="0.25">
      <c r="A1428" s="3" t="s">
        <v>6</v>
      </c>
    </row>
    <row r="1429" spans="1:1" x14ac:dyDescent="0.25">
      <c r="A1429" s="3" t="s">
        <v>6</v>
      </c>
    </row>
    <row r="1430" spans="1:1" x14ac:dyDescent="0.25">
      <c r="A1430" s="3" t="s">
        <v>5</v>
      </c>
    </row>
    <row r="1431" spans="1:1" x14ac:dyDescent="0.25">
      <c r="A1431" s="3" t="s">
        <v>4</v>
      </c>
    </row>
    <row r="1432" spans="1:1" x14ac:dyDescent="0.25">
      <c r="A1432" s="3" t="s">
        <v>4</v>
      </c>
    </row>
    <row r="1433" spans="1:1" x14ac:dyDescent="0.25">
      <c r="A1433" s="3" t="s">
        <v>8</v>
      </c>
    </row>
    <row r="1434" spans="1:1" x14ac:dyDescent="0.25">
      <c r="A1434" s="3" t="s">
        <v>5</v>
      </c>
    </row>
    <row r="1435" spans="1:1" x14ac:dyDescent="0.25">
      <c r="A1435" s="3" t="s">
        <v>5</v>
      </c>
    </row>
    <row r="1436" spans="1:1" x14ac:dyDescent="0.25">
      <c r="A1436" s="3" t="s">
        <v>6</v>
      </c>
    </row>
    <row r="1437" spans="1:1" x14ac:dyDescent="0.25">
      <c r="A1437" s="3" t="s">
        <v>4</v>
      </c>
    </row>
    <row r="1438" spans="1:1" x14ac:dyDescent="0.25">
      <c r="A1438" s="3" t="s">
        <v>4</v>
      </c>
    </row>
    <row r="1439" spans="1:1" x14ac:dyDescent="0.25">
      <c r="A1439" s="3" t="s">
        <v>4</v>
      </c>
    </row>
    <row r="1440" spans="1:1" x14ac:dyDescent="0.25">
      <c r="A1440" s="3" t="s">
        <v>9</v>
      </c>
    </row>
    <row r="1441" spans="1:1" x14ac:dyDescent="0.25">
      <c r="A1441" s="3" t="s">
        <v>4</v>
      </c>
    </row>
    <row r="1442" spans="1:1" x14ac:dyDescent="0.25">
      <c r="A1442" s="3" t="s">
        <v>11</v>
      </c>
    </row>
    <row r="1443" spans="1:1" x14ac:dyDescent="0.25">
      <c r="A1443" s="3" t="s">
        <v>9</v>
      </c>
    </row>
    <row r="1444" spans="1:1" x14ac:dyDescent="0.25">
      <c r="A1444" s="3" t="s">
        <v>12</v>
      </c>
    </row>
    <row r="1445" spans="1:1" x14ac:dyDescent="0.25">
      <c r="A1445" s="3" t="s">
        <v>4</v>
      </c>
    </row>
    <row r="1446" spans="1:1" x14ac:dyDescent="0.25">
      <c r="A1446" s="3" t="s">
        <v>13</v>
      </c>
    </row>
    <row r="1447" spans="1:1" x14ac:dyDescent="0.25">
      <c r="A1447" s="3" t="s">
        <v>11</v>
      </c>
    </row>
    <row r="1448" spans="1:1" x14ac:dyDescent="0.25">
      <c r="A1448" s="3" t="s">
        <v>12</v>
      </c>
    </row>
    <row r="1449" spans="1:1" x14ac:dyDescent="0.25">
      <c r="A1449" s="3" t="s">
        <v>13</v>
      </c>
    </row>
    <row r="1450" spans="1:1" x14ac:dyDescent="0.25">
      <c r="A1450" s="3" t="s">
        <v>14</v>
      </c>
    </row>
    <row r="1451" spans="1:1" x14ac:dyDescent="0.25">
      <c r="A1451" s="3" t="s">
        <v>12</v>
      </c>
    </row>
    <row r="1452" spans="1:1" x14ac:dyDescent="0.25">
      <c r="A1452" s="3" t="s">
        <v>13</v>
      </c>
    </row>
    <row r="1453" spans="1:1" x14ac:dyDescent="0.25">
      <c r="A1453" s="3" t="s">
        <v>1</v>
      </c>
    </row>
    <row r="1454" spans="1:1" x14ac:dyDescent="0.25">
      <c r="A1454" s="3" t="s">
        <v>11</v>
      </c>
    </row>
    <row r="1455" spans="1:1" x14ac:dyDescent="0.25">
      <c r="A1455" s="3" t="s">
        <v>14</v>
      </c>
    </row>
    <row r="1456" spans="1:1" x14ac:dyDescent="0.25">
      <c r="A1456" s="3" t="s">
        <v>12</v>
      </c>
    </row>
    <row r="1457" spans="1:1" x14ac:dyDescent="0.25">
      <c r="A1457" s="3" t="s">
        <v>11</v>
      </c>
    </row>
    <row r="1458" spans="1:1" x14ac:dyDescent="0.25">
      <c r="A1458" s="3" t="s">
        <v>12</v>
      </c>
    </row>
    <row r="1459" spans="1:1" x14ac:dyDescent="0.25">
      <c r="A1459" s="3" t="s">
        <v>11</v>
      </c>
    </row>
    <row r="1460" spans="1:1" x14ac:dyDescent="0.25">
      <c r="A1460" s="3" t="s">
        <v>15</v>
      </c>
    </row>
    <row r="1461" spans="1:1" x14ac:dyDescent="0.25">
      <c r="A1461" s="3" t="s">
        <v>12</v>
      </c>
    </row>
    <row r="1462" spans="1:1" x14ac:dyDescent="0.25">
      <c r="A1462" s="3" t="s">
        <v>12</v>
      </c>
    </row>
    <row r="1463" spans="1:1" x14ac:dyDescent="0.25">
      <c r="A1463" s="3" t="s">
        <v>11</v>
      </c>
    </row>
    <row r="1464" spans="1:1" x14ac:dyDescent="0.25">
      <c r="A1464" s="3" t="s">
        <v>11</v>
      </c>
    </row>
    <row r="1465" spans="1:1" x14ac:dyDescent="0.25">
      <c r="A1465" s="3" t="s">
        <v>11</v>
      </c>
    </row>
    <row r="1466" spans="1:1" x14ac:dyDescent="0.25">
      <c r="A1466" s="3" t="s">
        <v>1</v>
      </c>
    </row>
    <row r="1467" spans="1:1" x14ac:dyDescent="0.25">
      <c r="A1467" s="3" t="s">
        <v>4</v>
      </c>
    </row>
    <row r="1468" spans="1:1" x14ac:dyDescent="0.25">
      <c r="A1468" s="3" t="s">
        <v>13</v>
      </c>
    </row>
    <row r="1469" spans="1:1" x14ac:dyDescent="0.25">
      <c r="A1469" s="3" t="s">
        <v>12</v>
      </c>
    </row>
    <row r="1470" spans="1:1" x14ac:dyDescent="0.25">
      <c r="A1470" s="3" t="s">
        <v>7</v>
      </c>
    </row>
    <row r="1471" spans="1:1" x14ac:dyDescent="0.25">
      <c r="A1471" s="3" t="s">
        <v>13</v>
      </c>
    </row>
    <row r="1472" spans="1:1" x14ac:dyDescent="0.25">
      <c r="A1472" s="3" t="s">
        <v>12</v>
      </c>
    </row>
    <row r="1473" spans="1:1" x14ac:dyDescent="0.25">
      <c r="A1473" s="3" t="s">
        <v>2</v>
      </c>
    </row>
    <row r="1474" spans="1:1" x14ac:dyDescent="0.25">
      <c r="A1474" s="3" t="s">
        <v>13</v>
      </c>
    </row>
    <row r="1475" spans="1:1" x14ac:dyDescent="0.25">
      <c r="A1475" s="3" t="s">
        <v>15</v>
      </c>
    </row>
    <row r="1476" spans="1:1" x14ac:dyDescent="0.25">
      <c r="A1476" s="3" t="s">
        <v>1</v>
      </c>
    </row>
    <row r="1477" spans="1:1" x14ac:dyDescent="0.25">
      <c r="A1477" s="3" t="s">
        <v>15</v>
      </c>
    </row>
    <row r="1478" spans="1:1" x14ac:dyDescent="0.25">
      <c r="A1478" s="3" t="s">
        <v>10</v>
      </c>
    </row>
    <row r="1479" spans="1:1" x14ac:dyDescent="0.25">
      <c r="A1479" s="3" t="s">
        <v>12</v>
      </c>
    </row>
    <row r="1480" spans="1:1" x14ac:dyDescent="0.25">
      <c r="A1480" s="3" t="s">
        <v>15</v>
      </c>
    </row>
    <row r="1481" spans="1:1" x14ac:dyDescent="0.25">
      <c r="A1481" s="3" t="s">
        <v>13</v>
      </c>
    </row>
    <row r="1482" spans="1:1" x14ac:dyDescent="0.25">
      <c r="A1482" s="3" t="s">
        <v>12</v>
      </c>
    </row>
    <row r="1483" spans="1:1" x14ac:dyDescent="0.25">
      <c r="A1483" s="3" t="s">
        <v>12</v>
      </c>
    </row>
    <row r="1484" spans="1:1" x14ac:dyDescent="0.25">
      <c r="A1484" s="3" t="s">
        <v>12</v>
      </c>
    </row>
    <row r="1485" spans="1:1" x14ac:dyDescent="0.25">
      <c r="A1485" s="3" t="s">
        <v>10</v>
      </c>
    </row>
    <row r="1486" spans="1:1" x14ac:dyDescent="0.25">
      <c r="A1486" s="3" t="s">
        <v>11</v>
      </c>
    </row>
    <row r="1487" spans="1:1" x14ac:dyDescent="0.25">
      <c r="A1487" s="3" t="s">
        <v>11</v>
      </c>
    </row>
    <row r="1488" spans="1:1" x14ac:dyDescent="0.25">
      <c r="A1488" s="3" t="s">
        <v>11</v>
      </c>
    </row>
    <row r="1489" spans="1:1" x14ac:dyDescent="0.25">
      <c r="A1489" s="3" t="s">
        <v>0</v>
      </c>
    </row>
    <row r="1490" spans="1:1" x14ac:dyDescent="0.25">
      <c r="A1490" s="3" t="s">
        <v>8</v>
      </c>
    </row>
    <row r="1491" spans="1:1" x14ac:dyDescent="0.25">
      <c r="A1491" s="3" t="s">
        <v>5</v>
      </c>
    </row>
    <row r="1492" spans="1:1" x14ac:dyDescent="0.25">
      <c r="A1492" s="3" t="s">
        <v>6</v>
      </c>
    </row>
    <row r="1493" spans="1:1" x14ac:dyDescent="0.25">
      <c r="A1493" s="3" t="s">
        <v>12</v>
      </c>
    </row>
    <row r="1494" spans="1:1" x14ac:dyDescent="0.25">
      <c r="A1494" s="3" t="s">
        <v>12</v>
      </c>
    </row>
    <row r="1495" spans="1:1" x14ac:dyDescent="0.25">
      <c r="A1495" s="3" t="s">
        <v>15</v>
      </c>
    </row>
    <row r="1496" spans="1:1" x14ac:dyDescent="0.25">
      <c r="A1496" s="3" t="s">
        <v>14</v>
      </c>
    </row>
    <row r="1497" spans="1:1" x14ac:dyDescent="0.25">
      <c r="A1497" s="3" t="s">
        <v>12</v>
      </c>
    </row>
    <row r="1498" spans="1:1" x14ac:dyDescent="0.25">
      <c r="A1498" s="3" t="s">
        <v>8</v>
      </c>
    </row>
    <row r="1499" spans="1:1" x14ac:dyDescent="0.25">
      <c r="A1499" s="3" t="s">
        <v>8</v>
      </c>
    </row>
    <row r="1500" spans="1:1" x14ac:dyDescent="0.25">
      <c r="A1500" s="3" t="s">
        <v>5</v>
      </c>
    </row>
    <row r="1501" spans="1:1" x14ac:dyDescent="0.25">
      <c r="A1501" s="3" t="s">
        <v>15</v>
      </c>
    </row>
    <row r="1502" spans="1:1" x14ac:dyDescent="0.25">
      <c r="A1502" s="3" t="s">
        <v>11</v>
      </c>
    </row>
    <row r="1503" spans="1:1" x14ac:dyDescent="0.25">
      <c r="A1503" s="3" t="s">
        <v>0</v>
      </c>
    </row>
    <row r="1504" spans="1:1" x14ac:dyDescent="0.25">
      <c r="A1504" s="3" t="s">
        <v>6</v>
      </c>
    </row>
    <row r="1505" spans="1:1" x14ac:dyDescent="0.25">
      <c r="A1505" s="3" t="s">
        <v>4</v>
      </c>
    </row>
    <row r="1506" spans="1:1" x14ac:dyDescent="0.25">
      <c r="A1506" s="3" t="s">
        <v>8</v>
      </c>
    </row>
    <row r="1507" spans="1:1" x14ac:dyDescent="0.25">
      <c r="A1507" s="3" t="s">
        <v>2</v>
      </c>
    </row>
    <row r="1508" spans="1:1" x14ac:dyDescent="0.25">
      <c r="A1508" s="3" t="s">
        <v>9</v>
      </c>
    </row>
    <row r="1509" spans="1:1" x14ac:dyDescent="0.25">
      <c r="A1509" s="3" t="s">
        <v>1</v>
      </c>
    </row>
    <row r="1510" spans="1:1" x14ac:dyDescent="0.25">
      <c r="A1510" s="3" t="s">
        <v>1</v>
      </c>
    </row>
    <row r="1511" spans="1:1" x14ac:dyDescent="0.25">
      <c r="A1511" s="3" t="s">
        <v>11</v>
      </c>
    </row>
    <row r="1512" spans="1:1" x14ac:dyDescent="0.25">
      <c r="A1512" s="3" t="s">
        <v>4</v>
      </c>
    </row>
    <row r="1513" spans="1:1" x14ac:dyDescent="0.25">
      <c r="A1513" s="3" t="s">
        <v>6</v>
      </c>
    </row>
    <row r="1514" spans="1:1" x14ac:dyDescent="0.25">
      <c r="A1514" s="3" t="s">
        <v>3</v>
      </c>
    </row>
    <row r="1515" spans="1:1" x14ac:dyDescent="0.25">
      <c r="A1515" s="3" t="s">
        <v>4</v>
      </c>
    </row>
    <row r="1516" spans="1:1" x14ac:dyDescent="0.25">
      <c r="A1516" s="3" t="s">
        <v>11</v>
      </c>
    </row>
    <row r="1517" spans="1:1" x14ac:dyDescent="0.25">
      <c r="A1517" s="3" t="s">
        <v>6</v>
      </c>
    </row>
    <row r="1518" spans="1:1" x14ac:dyDescent="0.25">
      <c r="A1518" s="3" t="s">
        <v>2</v>
      </c>
    </row>
    <row r="1519" spans="1:1" x14ac:dyDescent="0.25">
      <c r="A1519" s="3" t="s">
        <v>0</v>
      </c>
    </row>
    <row r="1520" spans="1:1" x14ac:dyDescent="0.25">
      <c r="A1520" s="3" t="s">
        <v>11</v>
      </c>
    </row>
    <row r="1521" spans="1:1" x14ac:dyDescent="0.25">
      <c r="A1521" s="3" t="s">
        <v>6</v>
      </c>
    </row>
    <row r="1522" spans="1:1" x14ac:dyDescent="0.25">
      <c r="A1522" s="3" t="s">
        <v>4</v>
      </c>
    </row>
    <row r="1523" spans="1:1" x14ac:dyDescent="0.25">
      <c r="A1523" s="3" t="s">
        <v>7</v>
      </c>
    </row>
    <row r="1524" spans="1:1" x14ac:dyDescent="0.25">
      <c r="A1524" s="3" t="s">
        <v>2</v>
      </c>
    </row>
    <row r="1525" spans="1:1" x14ac:dyDescent="0.25">
      <c r="A1525" s="3" t="s">
        <v>4</v>
      </c>
    </row>
    <row r="1526" spans="1:1" x14ac:dyDescent="0.25">
      <c r="A1526" s="3" t="s">
        <v>12</v>
      </c>
    </row>
    <row r="1527" spans="1:1" x14ac:dyDescent="0.25">
      <c r="A1527" s="3" t="s">
        <v>3</v>
      </c>
    </row>
    <row r="1528" spans="1:1" x14ac:dyDescent="0.25">
      <c r="A1528" s="3" t="s">
        <v>15</v>
      </c>
    </row>
    <row r="1529" spans="1:1" x14ac:dyDescent="0.25">
      <c r="A1529" s="3" t="s">
        <v>7</v>
      </c>
    </row>
    <row r="1530" spans="1:1" x14ac:dyDescent="0.25">
      <c r="A1530" s="3" t="s">
        <v>7</v>
      </c>
    </row>
    <row r="1531" spans="1:1" x14ac:dyDescent="0.25">
      <c r="A1531" s="3" t="s">
        <v>4</v>
      </c>
    </row>
    <row r="1532" spans="1:1" x14ac:dyDescent="0.25">
      <c r="A1532" s="3" t="s">
        <v>4</v>
      </c>
    </row>
    <row r="1533" spans="1:1" x14ac:dyDescent="0.25">
      <c r="A1533" s="3" t="s">
        <v>4</v>
      </c>
    </row>
    <row r="1534" spans="1:1" x14ac:dyDescent="0.25">
      <c r="A1534" s="3" t="s">
        <v>10</v>
      </c>
    </row>
    <row r="1535" spans="1:1" x14ac:dyDescent="0.25">
      <c r="A1535" s="3" t="s">
        <v>4</v>
      </c>
    </row>
    <row r="1536" spans="1:1" x14ac:dyDescent="0.25">
      <c r="A1536" s="3" t="s">
        <v>12</v>
      </c>
    </row>
    <row r="1537" spans="1:1" x14ac:dyDescent="0.25">
      <c r="A1537" s="3" t="s">
        <v>10</v>
      </c>
    </row>
    <row r="1538" spans="1:1" x14ac:dyDescent="0.25">
      <c r="A1538" s="3" t="s">
        <v>4</v>
      </c>
    </row>
    <row r="1539" spans="1:1" x14ac:dyDescent="0.25">
      <c r="A1539" s="3" t="s">
        <v>4</v>
      </c>
    </row>
    <row r="1540" spans="1:1" x14ac:dyDescent="0.25">
      <c r="A1540" s="3" t="s">
        <v>10</v>
      </c>
    </row>
    <row r="1541" spans="1:1" x14ac:dyDescent="0.25">
      <c r="A1541" s="3" t="s">
        <v>5</v>
      </c>
    </row>
    <row r="1542" spans="1:1" x14ac:dyDescent="0.25">
      <c r="A1542" s="3" t="s">
        <v>13</v>
      </c>
    </row>
    <row r="1543" spans="1:1" x14ac:dyDescent="0.25">
      <c r="A1543" s="3" t="s">
        <v>11</v>
      </c>
    </row>
    <row r="1544" spans="1:1" x14ac:dyDescent="0.25">
      <c r="A1544" s="3" t="s">
        <v>12</v>
      </c>
    </row>
    <row r="1545" spans="1:1" x14ac:dyDescent="0.25">
      <c r="A1545" s="3" t="s">
        <v>6</v>
      </c>
    </row>
    <row r="1546" spans="1:1" x14ac:dyDescent="0.25">
      <c r="A1546" s="3" t="s">
        <v>4</v>
      </c>
    </row>
    <row r="1547" spans="1:1" x14ac:dyDescent="0.25">
      <c r="A1547" s="3" t="s">
        <v>4</v>
      </c>
    </row>
    <row r="1548" spans="1:1" x14ac:dyDescent="0.25">
      <c r="A1548" s="3" t="s">
        <v>2</v>
      </c>
    </row>
    <row r="1549" spans="1:1" x14ac:dyDescent="0.25">
      <c r="A1549" s="3" t="s">
        <v>5</v>
      </c>
    </row>
    <row r="1550" spans="1:1" x14ac:dyDescent="0.25">
      <c r="A1550" s="3" t="s">
        <v>1</v>
      </c>
    </row>
    <row r="1551" spans="1:1" x14ac:dyDescent="0.25">
      <c r="A1551" s="3" t="s">
        <v>8</v>
      </c>
    </row>
    <row r="1552" spans="1:1" x14ac:dyDescent="0.25">
      <c r="A1552" s="3" t="s">
        <v>2</v>
      </c>
    </row>
    <row r="1553" spans="1:1" x14ac:dyDescent="0.25">
      <c r="A1553" s="3" t="s">
        <v>7</v>
      </c>
    </row>
    <row r="1554" spans="1:1" x14ac:dyDescent="0.25">
      <c r="A1554" s="3" t="s">
        <v>8</v>
      </c>
    </row>
    <row r="1555" spans="1:1" x14ac:dyDescent="0.25">
      <c r="A1555" s="3" t="s">
        <v>10</v>
      </c>
    </row>
    <row r="1556" spans="1:1" x14ac:dyDescent="0.25">
      <c r="A1556" s="3" t="s">
        <v>12</v>
      </c>
    </row>
    <row r="1557" spans="1:1" x14ac:dyDescent="0.25">
      <c r="A1557" s="3" t="s">
        <v>3</v>
      </c>
    </row>
    <row r="1558" spans="1:1" x14ac:dyDescent="0.25">
      <c r="A1558" s="3" t="s">
        <v>8</v>
      </c>
    </row>
    <row r="1559" spans="1:1" x14ac:dyDescent="0.25">
      <c r="A1559" s="3" t="s">
        <v>2</v>
      </c>
    </row>
    <row r="1560" spans="1:1" x14ac:dyDescent="0.25">
      <c r="A1560" s="3" t="s">
        <v>8</v>
      </c>
    </row>
    <row r="1561" spans="1:1" x14ac:dyDescent="0.25">
      <c r="A1561" s="3" t="s">
        <v>5</v>
      </c>
    </row>
    <row r="1562" spans="1:1" x14ac:dyDescent="0.25">
      <c r="A1562" s="3" t="s">
        <v>4</v>
      </c>
    </row>
    <row r="1563" spans="1:1" x14ac:dyDescent="0.25">
      <c r="A1563" s="3" t="s">
        <v>2</v>
      </c>
    </row>
    <row r="1564" spans="1:1" x14ac:dyDescent="0.25">
      <c r="A1564" s="3" t="s">
        <v>4</v>
      </c>
    </row>
    <row r="1565" spans="1:1" x14ac:dyDescent="0.25">
      <c r="A1565" s="3" t="s">
        <v>3</v>
      </c>
    </row>
    <row r="1566" spans="1:1" x14ac:dyDescent="0.25">
      <c r="A1566" s="3" t="s">
        <v>6</v>
      </c>
    </row>
    <row r="1567" spans="1:1" x14ac:dyDescent="0.25">
      <c r="A1567" s="3" t="s">
        <v>4</v>
      </c>
    </row>
    <row r="1568" spans="1:1" x14ac:dyDescent="0.25">
      <c r="A1568" s="3" t="s">
        <v>0</v>
      </c>
    </row>
    <row r="1569" spans="1:1" x14ac:dyDescent="0.25">
      <c r="A1569" s="3" t="s">
        <v>14</v>
      </c>
    </row>
    <row r="1570" spans="1:1" x14ac:dyDescent="0.25">
      <c r="A1570" s="3" t="s">
        <v>1</v>
      </c>
    </row>
    <row r="1571" spans="1:1" x14ac:dyDescent="0.25">
      <c r="A1571" s="3" t="s">
        <v>5</v>
      </c>
    </row>
    <row r="1572" spans="1:1" x14ac:dyDescent="0.25">
      <c r="A1572" s="3" t="s">
        <v>0</v>
      </c>
    </row>
    <row r="1573" spans="1:1" x14ac:dyDescent="0.25">
      <c r="A1573" s="3" t="s">
        <v>1</v>
      </c>
    </row>
    <row r="1574" spans="1:1" x14ac:dyDescent="0.25">
      <c r="A1574" s="3" t="s">
        <v>6</v>
      </c>
    </row>
    <row r="1575" spans="1:1" x14ac:dyDescent="0.25">
      <c r="A1575" s="3" t="s">
        <v>15</v>
      </c>
    </row>
    <row r="1576" spans="1:1" x14ac:dyDescent="0.25">
      <c r="A1576" s="3" t="s">
        <v>6</v>
      </c>
    </row>
    <row r="1577" spans="1:1" x14ac:dyDescent="0.25">
      <c r="A1577" s="3" t="s">
        <v>11</v>
      </c>
    </row>
    <row r="1578" spans="1:1" x14ac:dyDescent="0.25">
      <c r="A1578" s="3" t="s">
        <v>8</v>
      </c>
    </row>
    <row r="1579" spans="1:1" x14ac:dyDescent="0.25">
      <c r="A1579" s="3" t="s">
        <v>11</v>
      </c>
    </row>
    <row r="1580" spans="1:1" x14ac:dyDescent="0.25">
      <c r="A1580" s="3" t="s">
        <v>10</v>
      </c>
    </row>
    <row r="1581" spans="1:1" x14ac:dyDescent="0.25">
      <c r="A1581" s="3" t="s">
        <v>7</v>
      </c>
    </row>
    <row r="1582" spans="1:1" x14ac:dyDescent="0.25">
      <c r="A1582" s="3" t="s">
        <v>12</v>
      </c>
    </row>
    <row r="1583" spans="1:1" x14ac:dyDescent="0.25">
      <c r="A1583" s="3" t="s">
        <v>9</v>
      </c>
    </row>
    <row r="1584" spans="1:1" x14ac:dyDescent="0.25">
      <c r="A1584" s="3" t="s">
        <v>7</v>
      </c>
    </row>
    <row r="1585" spans="1:1" x14ac:dyDescent="0.25">
      <c r="A1585" s="3" t="s">
        <v>14</v>
      </c>
    </row>
    <row r="1586" spans="1:1" x14ac:dyDescent="0.25">
      <c r="A1586" s="3" t="s">
        <v>0</v>
      </c>
    </row>
    <row r="1587" spans="1:1" x14ac:dyDescent="0.25">
      <c r="A1587" s="3" t="s">
        <v>13</v>
      </c>
    </row>
    <row r="1588" spans="1:1" x14ac:dyDescent="0.25">
      <c r="A1588" s="3" t="s">
        <v>10</v>
      </c>
    </row>
    <row r="1589" spans="1:1" x14ac:dyDescent="0.25">
      <c r="A1589" s="3" t="s">
        <v>12</v>
      </c>
    </row>
    <row r="1590" spans="1:1" x14ac:dyDescent="0.25">
      <c r="A1590" s="3" t="s">
        <v>13</v>
      </c>
    </row>
    <row r="1591" spans="1:1" x14ac:dyDescent="0.25">
      <c r="A1591" s="3" t="s">
        <v>4</v>
      </c>
    </row>
    <row r="1592" spans="1:1" x14ac:dyDescent="0.25">
      <c r="A1592" s="3" t="s">
        <v>3</v>
      </c>
    </row>
    <row r="1593" spans="1:1" x14ac:dyDescent="0.25">
      <c r="A1593" s="3" t="s">
        <v>0</v>
      </c>
    </row>
    <row r="1594" spans="1:1" x14ac:dyDescent="0.25">
      <c r="A1594" s="3" t="s">
        <v>0</v>
      </c>
    </row>
    <row r="1595" spans="1:1" x14ac:dyDescent="0.25">
      <c r="A1595" s="3" t="s">
        <v>0</v>
      </c>
    </row>
    <row r="1596" spans="1:1" x14ac:dyDescent="0.25">
      <c r="A1596" s="3" t="s">
        <v>4</v>
      </c>
    </row>
    <row r="1597" spans="1:1" x14ac:dyDescent="0.25">
      <c r="A1597" s="3" t="s">
        <v>5</v>
      </c>
    </row>
    <row r="1598" spans="1:1" x14ac:dyDescent="0.25">
      <c r="A1598" s="3" t="s">
        <v>15</v>
      </c>
    </row>
    <row r="1599" spans="1:1" x14ac:dyDescent="0.25">
      <c r="A1599" s="3" t="s">
        <v>14</v>
      </c>
    </row>
    <row r="1600" spans="1:1" x14ac:dyDescent="0.25">
      <c r="A1600" s="3" t="s">
        <v>15</v>
      </c>
    </row>
    <row r="1601" spans="1:1" x14ac:dyDescent="0.25">
      <c r="A1601" s="3" t="s">
        <v>1</v>
      </c>
    </row>
    <row r="1602" spans="1:1" x14ac:dyDescent="0.25">
      <c r="A1602" s="3" t="s">
        <v>3</v>
      </c>
    </row>
    <row r="1603" spans="1:1" x14ac:dyDescent="0.25">
      <c r="A1603" s="3" t="s">
        <v>0</v>
      </c>
    </row>
    <row r="1604" spans="1:1" x14ac:dyDescent="0.25">
      <c r="A1604" s="3" t="s">
        <v>5</v>
      </c>
    </row>
    <row r="1605" spans="1:1" x14ac:dyDescent="0.25">
      <c r="A1605" s="3" t="s">
        <v>2</v>
      </c>
    </row>
    <row r="1606" spans="1:1" x14ac:dyDescent="0.25">
      <c r="A1606" s="3" t="s">
        <v>14</v>
      </c>
    </row>
    <row r="1607" spans="1:1" x14ac:dyDescent="0.25">
      <c r="A1607" s="3" t="s">
        <v>0</v>
      </c>
    </row>
    <row r="1608" spans="1:1" x14ac:dyDescent="0.25">
      <c r="A1608" s="3" t="s">
        <v>1</v>
      </c>
    </row>
    <row r="1609" spans="1:1" x14ac:dyDescent="0.25">
      <c r="A1609" s="3" t="s">
        <v>4</v>
      </c>
    </row>
    <row r="1610" spans="1:1" x14ac:dyDescent="0.25">
      <c r="A1610" s="3" t="s">
        <v>0</v>
      </c>
    </row>
    <row r="1611" spans="1:1" x14ac:dyDescent="0.25">
      <c r="A1611" s="3" t="s">
        <v>14</v>
      </c>
    </row>
    <row r="1612" spans="1:1" x14ac:dyDescent="0.25">
      <c r="A1612" s="3" t="s">
        <v>15</v>
      </c>
    </row>
    <row r="1613" spans="1:1" x14ac:dyDescent="0.25">
      <c r="A1613" s="3" t="s">
        <v>14</v>
      </c>
    </row>
    <row r="1614" spans="1:1" x14ac:dyDescent="0.25">
      <c r="A1614" s="3" t="s">
        <v>12</v>
      </c>
    </row>
    <row r="1615" spans="1:1" x14ac:dyDescent="0.25">
      <c r="A1615" s="3" t="s">
        <v>14</v>
      </c>
    </row>
    <row r="1616" spans="1:1" x14ac:dyDescent="0.25">
      <c r="A1616" s="3" t="s">
        <v>2</v>
      </c>
    </row>
    <row r="1617" spans="1:1" x14ac:dyDescent="0.25">
      <c r="A1617" s="3" t="s">
        <v>14</v>
      </c>
    </row>
    <row r="1618" spans="1:1" x14ac:dyDescent="0.25">
      <c r="A1618" s="3" t="s">
        <v>14</v>
      </c>
    </row>
    <row r="1619" spans="1:1" x14ac:dyDescent="0.25">
      <c r="A1619" s="3" t="s">
        <v>14</v>
      </c>
    </row>
    <row r="1620" spans="1:1" x14ac:dyDescent="0.25">
      <c r="A1620" s="3" t="s">
        <v>4</v>
      </c>
    </row>
    <row r="1621" spans="1:1" x14ac:dyDescent="0.25">
      <c r="A1621" s="3" t="s">
        <v>12</v>
      </c>
    </row>
    <row r="1622" spans="1:1" x14ac:dyDescent="0.25">
      <c r="A1622" s="3" t="s">
        <v>0</v>
      </c>
    </row>
    <row r="1623" spans="1:1" x14ac:dyDescent="0.25">
      <c r="A1623" s="3" t="s">
        <v>15</v>
      </c>
    </row>
    <row r="1624" spans="1:1" x14ac:dyDescent="0.25">
      <c r="A1624" s="3" t="s">
        <v>4</v>
      </c>
    </row>
    <row r="1625" spans="1:1" x14ac:dyDescent="0.25">
      <c r="A1625" s="3" t="s">
        <v>12</v>
      </c>
    </row>
    <row r="1626" spans="1:1" x14ac:dyDescent="0.25">
      <c r="A1626" s="3" t="s">
        <v>4</v>
      </c>
    </row>
    <row r="1627" spans="1:1" x14ac:dyDescent="0.25">
      <c r="A1627" s="3" t="s">
        <v>15</v>
      </c>
    </row>
    <row r="1628" spans="1:1" x14ac:dyDescent="0.25">
      <c r="A1628" s="3" t="s">
        <v>1</v>
      </c>
    </row>
    <row r="1629" spans="1:1" x14ac:dyDescent="0.25">
      <c r="A1629" s="3" t="s">
        <v>2</v>
      </c>
    </row>
    <row r="1630" spans="1:1" x14ac:dyDescent="0.25">
      <c r="A1630" s="3" t="s">
        <v>15</v>
      </c>
    </row>
    <row r="1631" spans="1:1" x14ac:dyDescent="0.25">
      <c r="A1631" s="3" t="s">
        <v>1</v>
      </c>
    </row>
    <row r="1632" spans="1:1" x14ac:dyDescent="0.25">
      <c r="A1632" s="3" t="s">
        <v>4</v>
      </c>
    </row>
    <row r="1633" spans="1:1" x14ac:dyDescent="0.25">
      <c r="A1633" s="3" t="s">
        <v>5</v>
      </c>
    </row>
    <row r="1634" spans="1:1" x14ac:dyDescent="0.25">
      <c r="A1634" s="3" t="s">
        <v>2</v>
      </c>
    </row>
    <row r="1635" spans="1:1" x14ac:dyDescent="0.25">
      <c r="A1635" s="3" t="s">
        <v>9</v>
      </c>
    </row>
    <row r="1636" spans="1:1" x14ac:dyDescent="0.25">
      <c r="A1636" s="3" t="s">
        <v>15</v>
      </c>
    </row>
    <row r="1637" spans="1:1" x14ac:dyDescent="0.25">
      <c r="A1637" s="3" t="s">
        <v>14</v>
      </c>
    </row>
    <row r="1638" spans="1:1" x14ac:dyDescent="0.25">
      <c r="A1638" s="3" t="s">
        <v>15</v>
      </c>
    </row>
    <row r="1639" spans="1:1" x14ac:dyDescent="0.25">
      <c r="A1639" s="3" t="s">
        <v>3</v>
      </c>
    </row>
    <row r="1640" spans="1:1" x14ac:dyDescent="0.25">
      <c r="A1640" s="3" t="s">
        <v>3</v>
      </c>
    </row>
    <row r="1641" spans="1:1" x14ac:dyDescent="0.25">
      <c r="A1641" s="3" t="s">
        <v>3</v>
      </c>
    </row>
    <row r="1642" spans="1:1" x14ac:dyDescent="0.25">
      <c r="A1642" s="3" t="s">
        <v>4</v>
      </c>
    </row>
    <row r="1643" spans="1:1" x14ac:dyDescent="0.25">
      <c r="A1643" s="3" t="s">
        <v>4</v>
      </c>
    </row>
    <row r="1644" spans="1:1" x14ac:dyDescent="0.25">
      <c r="A1644" s="3" t="s">
        <v>13</v>
      </c>
    </row>
    <row r="1645" spans="1:1" x14ac:dyDescent="0.25">
      <c r="A1645" s="3" t="s">
        <v>3</v>
      </c>
    </row>
    <row r="1646" spans="1:1" x14ac:dyDescent="0.25">
      <c r="A1646" s="3" t="s">
        <v>2</v>
      </c>
    </row>
    <row r="1647" spans="1:1" x14ac:dyDescent="0.25">
      <c r="A1647" s="3" t="s">
        <v>4</v>
      </c>
    </row>
    <row r="1648" spans="1:1" x14ac:dyDescent="0.25">
      <c r="A1648" s="3" t="s">
        <v>4</v>
      </c>
    </row>
    <row r="1649" spans="1:1" x14ac:dyDescent="0.25">
      <c r="A1649" s="3" t="s">
        <v>12</v>
      </c>
    </row>
    <row r="1650" spans="1:1" x14ac:dyDescent="0.25">
      <c r="A1650" s="3" t="s">
        <v>8</v>
      </c>
    </row>
    <row r="1651" spans="1:1" x14ac:dyDescent="0.25">
      <c r="A1651" s="3" t="s">
        <v>13</v>
      </c>
    </row>
    <row r="1652" spans="1:1" x14ac:dyDescent="0.25">
      <c r="A1652" s="3" t="s">
        <v>0</v>
      </c>
    </row>
    <row r="1653" spans="1:1" x14ac:dyDescent="0.25">
      <c r="A1653" s="3" t="s">
        <v>6</v>
      </c>
    </row>
    <row r="1654" spans="1:1" x14ac:dyDescent="0.25">
      <c r="A1654" s="3" t="s">
        <v>2</v>
      </c>
    </row>
    <row r="1655" spans="1:1" x14ac:dyDescent="0.25">
      <c r="A1655" s="3" t="s">
        <v>12</v>
      </c>
    </row>
    <row r="1656" spans="1:1" x14ac:dyDescent="0.25">
      <c r="A1656" s="3" t="s">
        <v>14</v>
      </c>
    </row>
    <row r="1657" spans="1:1" x14ac:dyDescent="0.25">
      <c r="A1657" s="3" t="s">
        <v>11</v>
      </c>
    </row>
    <row r="1658" spans="1:1" x14ac:dyDescent="0.25">
      <c r="A1658" s="3" t="s">
        <v>12</v>
      </c>
    </row>
    <row r="1659" spans="1:1" x14ac:dyDescent="0.25">
      <c r="A1659" s="3" t="s">
        <v>6</v>
      </c>
    </row>
    <row r="1660" spans="1:1" x14ac:dyDescent="0.25">
      <c r="A1660" s="3" t="s">
        <v>11</v>
      </c>
    </row>
    <row r="1661" spans="1:1" x14ac:dyDescent="0.25">
      <c r="A1661" s="3" t="s">
        <v>8</v>
      </c>
    </row>
    <row r="1662" spans="1:1" x14ac:dyDescent="0.25">
      <c r="A1662" s="3" t="s">
        <v>4</v>
      </c>
    </row>
    <row r="1663" spans="1:1" x14ac:dyDescent="0.25">
      <c r="A1663" s="3" t="s">
        <v>12</v>
      </c>
    </row>
    <row r="1664" spans="1:1" x14ac:dyDescent="0.25">
      <c r="A1664" s="3" t="s">
        <v>9</v>
      </c>
    </row>
    <row r="1665" spans="1:1" x14ac:dyDescent="0.25">
      <c r="A1665" s="3" t="s">
        <v>11</v>
      </c>
    </row>
    <row r="1666" spans="1:1" x14ac:dyDescent="0.25">
      <c r="A1666" s="3" t="s">
        <v>11</v>
      </c>
    </row>
    <row r="1667" spans="1:1" x14ac:dyDescent="0.25">
      <c r="A1667" s="3" t="s">
        <v>10</v>
      </c>
    </row>
    <row r="1668" spans="1:1" x14ac:dyDescent="0.25">
      <c r="A1668" s="3" t="s">
        <v>10</v>
      </c>
    </row>
    <row r="1669" spans="1:1" x14ac:dyDescent="0.25">
      <c r="A1669" s="3" t="s">
        <v>10</v>
      </c>
    </row>
    <row r="1670" spans="1:1" x14ac:dyDescent="0.25">
      <c r="A1670" s="3" t="s">
        <v>12</v>
      </c>
    </row>
    <row r="1671" spans="1:1" x14ac:dyDescent="0.25">
      <c r="A1671" s="3" t="s">
        <v>4</v>
      </c>
    </row>
    <row r="1672" spans="1:1" x14ac:dyDescent="0.25">
      <c r="A1672" s="3" t="s">
        <v>12</v>
      </c>
    </row>
    <row r="1673" spans="1:1" x14ac:dyDescent="0.25">
      <c r="A1673" s="3" t="s">
        <v>12</v>
      </c>
    </row>
    <row r="1674" spans="1:1" x14ac:dyDescent="0.25">
      <c r="A1674" s="3" t="s">
        <v>12</v>
      </c>
    </row>
    <row r="1675" spans="1:1" x14ac:dyDescent="0.25">
      <c r="A1675" s="3" t="s">
        <v>12</v>
      </c>
    </row>
    <row r="1676" spans="1:1" x14ac:dyDescent="0.25">
      <c r="A1676" s="3" t="s">
        <v>12</v>
      </c>
    </row>
    <row r="1677" spans="1:1" x14ac:dyDescent="0.25">
      <c r="A1677" s="3" t="s">
        <v>10</v>
      </c>
    </row>
    <row r="1678" spans="1:1" x14ac:dyDescent="0.25">
      <c r="A1678" s="3" t="s">
        <v>11</v>
      </c>
    </row>
    <row r="1679" spans="1:1" x14ac:dyDescent="0.25">
      <c r="A1679" s="3" t="s">
        <v>12</v>
      </c>
    </row>
    <row r="1680" spans="1:1" x14ac:dyDescent="0.25">
      <c r="A1680" s="3" t="s">
        <v>11</v>
      </c>
    </row>
    <row r="1681" spans="1:1" x14ac:dyDescent="0.25">
      <c r="A1681" s="3" t="s">
        <v>0</v>
      </c>
    </row>
    <row r="1682" spans="1:1" x14ac:dyDescent="0.25">
      <c r="A1682" s="3" t="s">
        <v>12</v>
      </c>
    </row>
    <row r="1683" spans="1:1" x14ac:dyDescent="0.25">
      <c r="A1683" s="3" t="s">
        <v>11</v>
      </c>
    </row>
    <row r="1684" spans="1:1" x14ac:dyDescent="0.25">
      <c r="A1684" s="3" t="s">
        <v>2</v>
      </c>
    </row>
    <row r="1685" spans="1:1" x14ac:dyDescent="0.25">
      <c r="A1685" s="3" t="s">
        <v>10</v>
      </c>
    </row>
    <row r="1686" spans="1:1" x14ac:dyDescent="0.25">
      <c r="A1686" s="3" t="s">
        <v>9</v>
      </c>
    </row>
    <row r="1687" spans="1:1" x14ac:dyDescent="0.25">
      <c r="A1687" s="3" t="s">
        <v>11</v>
      </c>
    </row>
    <row r="1688" spans="1:1" x14ac:dyDescent="0.25">
      <c r="A1688" s="3" t="s">
        <v>10</v>
      </c>
    </row>
    <row r="1689" spans="1:1" x14ac:dyDescent="0.25">
      <c r="A1689" s="3" t="s">
        <v>13</v>
      </c>
    </row>
    <row r="1690" spans="1:1" x14ac:dyDescent="0.25">
      <c r="A1690" s="3" t="s">
        <v>12</v>
      </c>
    </row>
    <row r="1691" spans="1:1" x14ac:dyDescent="0.25">
      <c r="A1691" s="3" t="s">
        <v>12</v>
      </c>
    </row>
    <row r="1692" spans="1:1" x14ac:dyDescent="0.25">
      <c r="A1692" s="3" t="s">
        <v>11</v>
      </c>
    </row>
    <row r="1693" spans="1:1" x14ac:dyDescent="0.25">
      <c r="A1693" s="3" t="s">
        <v>4</v>
      </c>
    </row>
    <row r="1694" spans="1:1" x14ac:dyDescent="0.25">
      <c r="A1694" s="3" t="s">
        <v>4</v>
      </c>
    </row>
    <row r="1695" spans="1:1" x14ac:dyDescent="0.25">
      <c r="A1695" s="3" t="s">
        <v>4</v>
      </c>
    </row>
    <row r="1696" spans="1:1" x14ac:dyDescent="0.25">
      <c r="A1696" s="3" t="s">
        <v>13</v>
      </c>
    </row>
    <row r="1697" spans="1:1" x14ac:dyDescent="0.25">
      <c r="A1697" s="3" t="s">
        <v>12</v>
      </c>
    </row>
    <row r="1698" spans="1:1" x14ac:dyDescent="0.25">
      <c r="A1698" s="3" t="s">
        <v>10</v>
      </c>
    </row>
    <row r="1699" spans="1:1" x14ac:dyDescent="0.25">
      <c r="A1699" s="3" t="s">
        <v>12</v>
      </c>
    </row>
    <row r="1700" spans="1:1" x14ac:dyDescent="0.25">
      <c r="A1700" s="3" t="s">
        <v>9</v>
      </c>
    </row>
    <row r="1701" spans="1:1" x14ac:dyDescent="0.25">
      <c r="A1701" s="3" t="s">
        <v>7</v>
      </c>
    </row>
    <row r="1702" spans="1:1" x14ac:dyDescent="0.25">
      <c r="A1702" s="3" t="s">
        <v>14</v>
      </c>
    </row>
    <row r="1703" spans="1:1" x14ac:dyDescent="0.25">
      <c r="A1703" s="3" t="s">
        <v>9</v>
      </c>
    </row>
    <row r="1704" spans="1:1" x14ac:dyDescent="0.25">
      <c r="A1704" s="3" t="s">
        <v>10</v>
      </c>
    </row>
    <row r="1705" spans="1:1" x14ac:dyDescent="0.25">
      <c r="A1705" s="3" t="s">
        <v>10</v>
      </c>
    </row>
    <row r="1706" spans="1:1" x14ac:dyDescent="0.25">
      <c r="A1706" s="3" t="s">
        <v>8</v>
      </c>
    </row>
    <row r="1707" spans="1:1" x14ac:dyDescent="0.25">
      <c r="A1707" s="3" t="s">
        <v>9</v>
      </c>
    </row>
    <row r="1708" spans="1:1" x14ac:dyDescent="0.25">
      <c r="A1708" s="3" t="s">
        <v>9</v>
      </c>
    </row>
    <row r="1709" spans="1:1" x14ac:dyDescent="0.25">
      <c r="A1709" s="3" t="s">
        <v>12</v>
      </c>
    </row>
    <row r="1710" spans="1:1" x14ac:dyDescent="0.25">
      <c r="A1710" s="3" t="s">
        <v>9</v>
      </c>
    </row>
    <row r="1711" spans="1:1" x14ac:dyDescent="0.25">
      <c r="A1711" s="3" t="s">
        <v>7</v>
      </c>
    </row>
    <row r="1712" spans="1:1" x14ac:dyDescent="0.25">
      <c r="A1712" s="3" t="s">
        <v>11</v>
      </c>
    </row>
    <row r="1713" spans="1:1" x14ac:dyDescent="0.25">
      <c r="A1713" s="3" t="s">
        <v>11</v>
      </c>
    </row>
    <row r="1714" spans="1:1" x14ac:dyDescent="0.25">
      <c r="A1714" s="3" t="s">
        <v>3</v>
      </c>
    </row>
    <row r="1715" spans="1:1" x14ac:dyDescent="0.25">
      <c r="A1715" s="3" t="s">
        <v>14</v>
      </c>
    </row>
    <row r="1716" spans="1:1" x14ac:dyDescent="0.25">
      <c r="A1716" s="3" t="s">
        <v>13</v>
      </c>
    </row>
    <row r="1717" spans="1:1" x14ac:dyDescent="0.25">
      <c r="A1717" s="3" t="s">
        <v>11</v>
      </c>
    </row>
    <row r="1718" spans="1:1" x14ac:dyDescent="0.25">
      <c r="A1718" s="3" t="s">
        <v>12</v>
      </c>
    </row>
    <row r="1719" spans="1:1" x14ac:dyDescent="0.25">
      <c r="A1719" s="3" t="s">
        <v>12</v>
      </c>
    </row>
    <row r="1720" spans="1:1" x14ac:dyDescent="0.25">
      <c r="A1720" s="3" t="s">
        <v>12</v>
      </c>
    </row>
    <row r="1721" spans="1:1" x14ac:dyDescent="0.25">
      <c r="A1721" s="3" t="s">
        <v>11</v>
      </c>
    </row>
    <row r="1722" spans="1:1" x14ac:dyDescent="0.25">
      <c r="A1722" s="3" t="s">
        <v>11</v>
      </c>
    </row>
    <row r="1723" spans="1:1" x14ac:dyDescent="0.25">
      <c r="A1723" s="3" t="s">
        <v>9</v>
      </c>
    </row>
    <row r="1724" spans="1:1" x14ac:dyDescent="0.25">
      <c r="A1724" s="3" t="s">
        <v>9</v>
      </c>
    </row>
    <row r="1725" spans="1:1" x14ac:dyDescent="0.25">
      <c r="A1725" s="3" t="s">
        <v>9</v>
      </c>
    </row>
    <row r="1726" spans="1:1" x14ac:dyDescent="0.25">
      <c r="A1726" s="3" t="s">
        <v>9</v>
      </c>
    </row>
    <row r="1727" spans="1:1" x14ac:dyDescent="0.25">
      <c r="A1727" s="3" t="s">
        <v>9</v>
      </c>
    </row>
    <row r="1728" spans="1:1" x14ac:dyDescent="0.25">
      <c r="A1728" s="3" t="s">
        <v>10</v>
      </c>
    </row>
    <row r="1729" spans="1:1" x14ac:dyDescent="0.25">
      <c r="A1729" s="3" t="s">
        <v>11</v>
      </c>
    </row>
    <row r="1730" spans="1:1" x14ac:dyDescent="0.25">
      <c r="A1730" s="3" t="s">
        <v>11</v>
      </c>
    </row>
    <row r="1731" spans="1:1" x14ac:dyDescent="0.25">
      <c r="A1731" s="3" t="s">
        <v>11</v>
      </c>
    </row>
    <row r="1732" spans="1:1" x14ac:dyDescent="0.25">
      <c r="A1732" s="3" t="s">
        <v>11</v>
      </c>
    </row>
    <row r="1733" spans="1:1" x14ac:dyDescent="0.25">
      <c r="A1733" s="3" t="s">
        <v>11</v>
      </c>
    </row>
    <row r="1734" spans="1:1" x14ac:dyDescent="0.25">
      <c r="A1734" s="3" t="s">
        <v>12</v>
      </c>
    </row>
    <row r="1735" spans="1:1" x14ac:dyDescent="0.25">
      <c r="A1735" s="3" t="s">
        <v>12</v>
      </c>
    </row>
    <row r="1736" spans="1:1" x14ac:dyDescent="0.25">
      <c r="A1736" s="3" t="s">
        <v>12</v>
      </c>
    </row>
    <row r="1737" spans="1:1" x14ac:dyDescent="0.25">
      <c r="A1737" s="3" t="s">
        <v>7</v>
      </c>
    </row>
    <row r="1738" spans="1:1" x14ac:dyDescent="0.25">
      <c r="A1738" s="3" t="s">
        <v>9</v>
      </c>
    </row>
    <row r="1739" spans="1:1" x14ac:dyDescent="0.25">
      <c r="A1739" s="3" t="s">
        <v>14</v>
      </c>
    </row>
    <row r="1740" spans="1:1" x14ac:dyDescent="0.25">
      <c r="A1740" s="3" t="s">
        <v>11</v>
      </c>
    </row>
    <row r="1741" spans="1:1" x14ac:dyDescent="0.25">
      <c r="A1741" s="3" t="s">
        <v>10</v>
      </c>
    </row>
    <row r="1742" spans="1:1" x14ac:dyDescent="0.25">
      <c r="A1742" s="3" t="s">
        <v>14</v>
      </c>
    </row>
    <row r="1743" spans="1:1" x14ac:dyDescent="0.25">
      <c r="A1743" s="3" t="s">
        <v>1</v>
      </c>
    </row>
    <row r="1744" spans="1:1" x14ac:dyDescent="0.25">
      <c r="A1744" s="3" t="s">
        <v>5</v>
      </c>
    </row>
    <row r="1745" spans="1:1" x14ac:dyDescent="0.25">
      <c r="A1745" s="3" t="s">
        <v>5</v>
      </c>
    </row>
    <row r="1746" spans="1:1" x14ac:dyDescent="0.25">
      <c r="A1746" s="3" t="s">
        <v>9</v>
      </c>
    </row>
    <row r="1747" spans="1:1" x14ac:dyDescent="0.25">
      <c r="A1747" s="3" t="s">
        <v>9</v>
      </c>
    </row>
    <row r="1748" spans="1:1" x14ac:dyDescent="0.25">
      <c r="A1748" s="3" t="s">
        <v>11</v>
      </c>
    </row>
    <row r="1749" spans="1:1" x14ac:dyDescent="0.25">
      <c r="A1749" s="3" t="s">
        <v>15</v>
      </c>
    </row>
    <row r="1750" spans="1:1" x14ac:dyDescent="0.25">
      <c r="A1750" s="3" t="s">
        <v>4</v>
      </c>
    </row>
    <row r="1751" spans="1:1" x14ac:dyDescent="0.25">
      <c r="A1751" s="3" t="s">
        <v>4</v>
      </c>
    </row>
    <row r="1752" spans="1:1" x14ac:dyDescent="0.25">
      <c r="A1752" s="3" t="s">
        <v>2</v>
      </c>
    </row>
    <row r="1753" spans="1:1" x14ac:dyDescent="0.25">
      <c r="A1753" s="3" t="s">
        <v>3</v>
      </c>
    </row>
    <row r="1754" spans="1:1" x14ac:dyDescent="0.25">
      <c r="A1754" s="3" t="s">
        <v>13</v>
      </c>
    </row>
    <row r="1755" spans="1:1" x14ac:dyDescent="0.25">
      <c r="A1755" s="3" t="s">
        <v>1</v>
      </c>
    </row>
    <row r="1756" spans="1:1" x14ac:dyDescent="0.25">
      <c r="A1756" s="3" t="s">
        <v>10</v>
      </c>
    </row>
    <row r="1757" spans="1:1" x14ac:dyDescent="0.25">
      <c r="A1757" s="3" t="s">
        <v>2</v>
      </c>
    </row>
    <row r="1758" spans="1:1" x14ac:dyDescent="0.25">
      <c r="A1758" s="3" t="s">
        <v>13</v>
      </c>
    </row>
    <row r="1759" spans="1:1" x14ac:dyDescent="0.25">
      <c r="A1759" s="3" t="s">
        <v>2</v>
      </c>
    </row>
    <row r="1760" spans="1:1" x14ac:dyDescent="0.25">
      <c r="A1760" s="3" t="s">
        <v>8</v>
      </c>
    </row>
    <row r="1761" spans="1:1" x14ac:dyDescent="0.25">
      <c r="A1761" s="3" t="s">
        <v>13</v>
      </c>
    </row>
    <row r="1762" spans="1:1" x14ac:dyDescent="0.25">
      <c r="A1762" s="3" t="s">
        <v>11</v>
      </c>
    </row>
    <row r="1763" spans="1:1" x14ac:dyDescent="0.25">
      <c r="A1763" s="3" t="s">
        <v>12</v>
      </c>
    </row>
    <row r="1764" spans="1:1" x14ac:dyDescent="0.25">
      <c r="A1764" s="3" t="s">
        <v>10</v>
      </c>
    </row>
    <row r="1765" spans="1:1" x14ac:dyDescent="0.25">
      <c r="A1765" s="3" t="s">
        <v>12</v>
      </c>
    </row>
    <row r="1766" spans="1:1" x14ac:dyDescent="0.25">
      <c r="A1766" s="3" t="s">
        <v>1</v>
      </c>
    </row>
    <row r="1767" spans="1:1" x14ac:dyDescent="0.25">
      <c r="A1767" s="3" t="s">
        <v>3</v>
      </c>
    </row>
    <row r="1768" spans="1:1" x14ac:dyDescent="0.25">
      <c r="A1768" s="3" t="s">
        <v>8</v>
      </c>
    </row>
    <row r="1769" spans="1:1" x14ac:dyDescent="0.25">
      <c r="A1769" s="3" t="s">
        <v>12</v>
      </c>
    </row>
    <row r="1770" spans="1:1" x14ac:dyDescent="0.25">
      <c r="A1770" s="3" t="s">
        <v>10</v>
      </c>
    </row>
    <row r="1771" spans="1:1" x14ac:dyDescent="0.25">
      <c r="A1771" s="3" t="s">
        <v>10</v>
      </c>
    </row>
    <row r="1772" spans="1:1" x14ac:dyDescent="0.25">
      <c r="A1772" s="3" t="s">
        <v>13</v>
      </c>
    </row>
    <row r="1773" spans="1:1" x14ac:dyDescent="0.25">
      <c r="A1773" s="3" t="s">
        <v>3</v>
      </c>
    </row>
    <row r="1774" spans="1:1" x14ac:dyDescent="0.25">
      <c r="A1774" s="3" t="s">
        <v>8</v>
      </c>
    </row>
    <row r="1775" spans="1:1" x14ac:dyDescent="0.25">
      <c r="A1775" s="3" t="s">
        <v>0</v>
      </c>
    </row>
    <row r="1776" spans="1:1" x14ac:dyDescent="0.25">
      <c r="A1776" s="3" t="s">
        <v>2</v>
      </c>
    </row>
    <row r="1777" spans="1:1" x14ac:dyDescent="0.25">
      <c r="A1777" s="3" t="s">
        <v>7</v>
      </c>
    </row>
    <row r="1778" spans="1:1" x14ac:dyDescent="0.25">
      <c r="A1778" s="3" t="s">
        <v>12</v>
      </c>
    </row>
    <row r="1779" spans="1:1" x14ac:dyDescent="0.25">
      <c r="A1779" s="3" t="s">
        <v>12</v>
      </c>
    </row>
    <row r="1780" spans="1:1" x14ac:dyDescent="0.25">
      <c r="A1780" s="3" t="s">
        <v>5</v>
      </c>
    </row>
    <row r="1781" spans="1:1" x14ac:dyDescent="0.25">
      <c r="A1781" s="3" t="s">
        <v>6</v>
      </c>
    </row>
    <row r="1782" spans="1:1" x14ac:dyDescent="0.25">
      <c r="A1782" s="3" t="s">
        <v>11</v>
      </c>
    </row>
    <row r="1783" spans="1:1" x14ac:dyDescent="0.25">
      <c r="A1783" s="3" t="s">
        <v>12</v>
      </c>
    </row>
    <row r="1784" spans="1:1" x14ac:dyDescent="0.25">
      <c r="A1784" s="3" t="s">
        <v>11</v>
      </c>
    </row>
    <row r="1785" spans="1:1" x14ac:dyDescent="0.25">
      <c r="A1785" s="3" t="s">
        <v>0</v>
      </c>
    </row>
    <row r="1786" spans="1:1" x14ac:dyDescent="0.25">
      <c r="A1786" s="3" t="s">
        <v>10</v>
      </c>
    </row>
    <row r="1787" spans="1:1" x14ac:dyDescent="0.25">
      <c r="A1787" s="3" t="s">
        <v>7</v>
      </c>
    </row>
    <row r="1788" spans="1:1" x14ac:dyDescent="0.25">
      <c r="A1788" s="3" t="s">
        <v>0</v>
      </c>
    </row>
    <row r="1789" spans="1:1" x14ac:dyDescent="0.25">
      <c r="A1789" s="3" t="s">
        <v>10</v>
      </c>
    </row>
    <row r="1790" spans="1:1" x14ac:dyDescent="0.25">
      <c r="A1790" s="3" t="s">
        <v>10</v>
      </c>
    </row>
    <row r="1791" spans="1:1" x14ac:dyDescent="0.25">
      <c r="A1791" s="3" t="s">
        <v>11</v>
      </c>
    </row>
    <row r="1792" spans="1:1" x14ac:dyDescent="0.25">
      <c r="A1792" s="3" t="s">
        <v>11</v>
      </c>
    </row>
    <row r="1793" spans="1:1" x14ac:dyDescent="0.25">
      <c r="A1793" s="3" t="s">
        <v>12</v>
      </c>
    </row>
    <row r="1794" spans="1:1" x14ac:dyDescent="0.25">
      <c r="A1794" s="3" t="s">
        <v>0</v>
      </c>
    </row>
    <row r="1795" spans="1:1" x14ac:dyDescent="0.25">
      <c r="A1795" s="3" t="s">
        <v>7</v>
      </c>
    </row>
    <row r="1796" spans="1:1" x14ac:dyDescent="0.25">
      <c r="A1796" s="3" t="s">
        <v>4</v>
      </c>
    </row>
    <row r="1797" spans="1:1" x14ac:dyDescent="0.25">
      <c r="A1797" s="3" t="s">
        <v>14</v>
      </c>
    </row>
    <row r="1798" spans="1:1" x14ac:dyDescent="0.25">
      <c r="A1798" s="3" t="s">
        <v>0</v>
      </c>
    </row>
    <row r="1799" spans="1:1" x14ac:dyDescent="0.25">
      <c r="A1799" s="3" t="s">
        <v>4</v>
      </c>
    </row>
    <row r="1800" spans="1:1" x14ac:dyDescent="0.25">
      <c r="A1800" s="3" t="s">
        <v>7</v>
      </c>
    </row>
    <row r="1801" spans="1:1" x14ac:dyDescent="0.25">
      <c r="A1801" s="3" t="s">
        <v>13</v>
      </c>
    </row>
    <row r="1802" spans="1:1" x14ac:dyDescent="0.25">
      <c r="A1802" s="3" t="s">
        <v>3</v>
      </c>
    </row>
    <row r="1803" spans="1:1" x14ac:dyDescent="0.25">
      <c r="A1803" s="3" t="s">
        <v>12</v>
      </c>
    </row>
    <row r="1804" spans="1:1" x14ac:dyDescent="0.25">
      <c r="A1804" s="3" t="s">
        <v>13</v>
      </c>
    </row>
    <row r="1805" spans="1:1" x14ac:dyDescent="0.25">
      <c r="A1805" s="3" t="s">
        <v>0</v>
      </c>
    </row>
    <row r="1806" spans="1:1" x14ac:dyDescent="0.25">
      <c r="A1806" s="3" t="s">
        <v>4</v>
      </c>
    </row>
    <row r="1807" spans="1:1" x14ac:dyDescent="0.25">
      <c r="A1807" s="3" t="s">
        <v>5</v>
      </c>
    </row>
    <row r="1808" spans="1:1" x14ac:dyDescent="0.25">
      <c r="A1808" s="3" t="s">
        <v>11</v>
      </c>
    </row>
    <row r="1809" spans="1:1" x14ac:dyDescent="0.25">
      <c r="A1809" s="3" t="s">
        <v>1</v>
      </c>
    </row>
    <row r="1810" spans="1:1" x14ac:dyDescent="0.25">
      <c r="A1810" s="3" t="s">
        <v>9</v>
      </c>
    </row>
    <row r="1811" spans="1:1" x14ac:dyDescent="0.25">
      <c r="A1811" s="3" t="s">
        <v>13</v>
      </c>
    </row>
    <row r="1812" spans="1:1" x14ac:dyDescent="0.25">
      <c r="A1812" s="3" t="s">
        <v>0</v>
      </c>
    </row>
    <row r="1813" spans="1:1" x14ac:dyDescent="0.25">
      <c r="A1813" s="3" t="s">
        <v>0</v>
      </c>
    </row>
    <row r="1814" spans="1:1" x14ac:dyDescent="0.25">
      <c r="A1814" s="3" t="s">
        <v>11</v>
      </c>
    </row>
    <row r="1815" spans="1:1" x14ac:dyDescent="0.25">
      <c r="A1815" s="3" t="s">
        <v>14</v>
      </c>
    </row>
    <row r="1816" spans="1:1" x14ac:dyDescent="0.25">
      <c r="A1816" s="3" t="s">
        <v>12</v>
      </c>
    </row>
    <row r="1817" spans="1:1" x14ac:dyDescent="0.25">
      <c r="A1817" s="3" t="s">
        <v>15</v>
      </c>
    </row>
    <row r="1818" spans="1:1" x14ac:dyDescent="0.25">
      <c r="A1818" s="3" t="s">
        <v>11</v>
      </c>
    </row>
    <row r="1819" spans="1:1" x14ac:dyDescent="0.25">
      <c r="A1819" s="3" t="s">
        <v>6</v>
      </c>
    </row>
    <row r="1820" spans="1:1" x14ac:dyDescent="0.25">
      <c r="A1820" s="3" t="s">
        <v>3</v>
      </c>
    </row>
    <row r="1821" spans="1:1" x14ac:dyDescent="0.25">
      <c r="A1821" s="3" t="s">
        <v>8</v>
      </c>
    </row>
    <row r="1822" spans="1:1" x14ac:dyDescent="0.25">
      <c r="A1822" s="3" t="s">
        <v>12</v>
      </c>
    </row>
    <row r="1823" spans="1:1" x14ac:dyDescent="0.25">
      <c r="A1823" s="3" t="s">
        <v>7</v>
      </c>
    </row>
    <row r="1824" spans="1:1" x14ac:dyDescent="0.25">
      <c r="A1824" s="3" t="s">
        <v>14</v>
      </c>
    </row>
    <row r="1825" spans="1:1" x14ac:dyDescent="0.25">
      <c r="A1825" s="3" t="s">
        <v>12</v>
      </c>
    </row>
    <row r="1826" spans="1:1" x14ac:dyDescent="0.25">
      <c r="A1826" s="3" t="s">
        <v>11</v>
      </c>
    </row>
    <row r="1827" spans="1:1" x14ac:dyDescent="0.25">
      <c r="A1827" s="3" t="s">
        <v>12</v>
      </c>
    </row>
    <row r="1828" spans="1:1" x14ac:dyDescent="0.25">
      <c r="A1828" s="3" t="s">
        <v>11</v>
      </c>
    </row>
    <row r="1829" spans="1:1" x14ac:dyDescent="0.25">
      <c r="A1829" s="3" t="s">
        <v>6</v>
      </c>
    </row>
    <row r="1830" spans="1:1" x14ac:dyDescent="0.25">
      <c r="A1830" s="3" t="s">
        <v>12</v>
      </c>
    </row>
    <row r="1831" spans="1:1" x14ac:dyDescent="0.25">
      <c r="A1831" s="3" t="s">
        <v>11</v>
      </c>
    </row>
    <row r="1832" spans="1:1" x14ac:dyDescent="0.25">
      <c r="A1832" s="3" t="s">
        <v>14</v>
      </c>
    </row>
    <row r="1833" spans="1:1" x14ac:dyDescent="0.25">
      <c r="A1833" s="3" t="s">
        <v>8</v>
      </c>
    </row>
    <row r="1834" spans="1:1" x14ac:dyDescent="0.25">
      <c r="A1834" s="3" t="s">
        <v>10</v>
      </c>
    </row>
    <row r="1835" spans="1:1" x14ac:dyDescent="0.25">
      <c r="A1835" s="3" t="s">
        <v>15</v>
      </c>
    </row>
    <row r="1836" spans="1:1" x14ac:dyDescent="0.25">
      <c r="A1836" s="3" t="s">
        <v>11</v>
      </c>
    </row>
    <row r="1837" spans="1:1" x14ac:dyDescent="0.25">
      <c r="A1837" s="3" t="s">
        <v>11</v>
      </c>
    </row>
    <row r="1838" spans="1:1" x14ac:dyDescent="0.25">
      <c r="A1838" s="3" t="s">
        <v>15</v>
      </c>
    </row>
    <row r="1839" spans="1:1" x14ac:dyDescent="0.25">
      <c r="A1839" s="3" t="s">
        <v>1</v>
      </c>
    </row>
    <row r="1840" spans="1:1" x14ac:dyDescent="0.25">
      <c r="A1840" s="3" t="s">
        <v>2</v>
      </c>
    </row>
    <row r="1841" spans="1:1" x14ac:dyDescent="0.25">
      <c r="A1841" s="3" t="s">
        <v>6</v>
      </c>
    </row>
    <row r="1842" spans="1:1" x14ac:dyDescent="0.25">
      <c r="A1842" s="3" t="s">
        <v>4</v>
      </c>
    </row>
    <row r="1843" spans="1:1" x14ac:dyDescent="0.25">
      <c r="A1843" s="3" t="s">
        <v>4</v>
      </c>
    </row>
    <row r="1844" spans="1:1" x14ac:dyDescent="0.25">
      <c r="A1844" s="3" t="s">
        <v>7</v>
      </c>
    </row>
    <row r="1845" spans="1:1" x14ac:dyDescent="0.25">
      <c r="A1845" s="3" t="s">
        <v>12</v>
      </c>
    </row>
    <row r="1846" spans="1:1" x14ac:dyDescent="0.25">
      <c r="A1846" s="3" t="s">
        <v>4</v>
      </c>
    </row>
    <row r="1847" spans="1:1" x14ac:dyDescent="0.25">
      <c r="A1847" s="3" t="s">
        <v>2</v>
      </c>
    </row>
    <row r="1848" spans="1:1" x14ac:dyDescent="0.25">
      <c r="A1848" s="3" t="s">
        <v>15</v>
      </c>
    </row>
    <row r="1849" spans="1:1" x14ac:dyDescent="0.25">
      <c r="A1849" s="3" t="s">
        <v>15</v>
      </c>
    </row>
    <row r="1850" spans="1:1" x14ac:dyDescent="0.25">
      <c r="A1850" s="3" t="s">
        <v>15</v>
      </c>
    </row>
    <row r="1851" spans="1:1" x14ac:dyDescent="0.25">
      <c r="A1851" s="3" t="s">
        <v>4</v>
      </c>
    </row>
    <row r="1852" spans="1:1" x14ac:dyDescent="0.25">
      <c r="A1852" s="3" t="s">
        <v>0</v>
      </c>
    </row>
    <row r="1853" spans="1:1" x14ac:dyDescent="0.25">
      <c r="A1853" s="3" t="s">
        <v>1</v>
      </c>
    </row>
    <row r="1854" spans="1:1" x14ac:dyDescent="0.25">
      <c r="A1854" s="3" t="s">
        <v>0</v>
      </c>
    </row>
    <row r="1855" spans="1:1" x14ac:dyDescent="0.25">
      <c r="A1855" s="3" t="s">
        <v>13</v>
      </c>
    </row>
    <row r="1856" spans="1:1" x14ac:dyDescent="0.25">
      <c r="A1856" s="3" t="s">
        <v>4</v>
      </c>
    </row>
    <row r="1857" spans="1:1" x14ac:dyDescent="0.25">
      <c r="A1857" s="3" t="s">
        <v>5</v>
      </c>
    </row>
    <row r="1858" spans="1:1" x14ac:dyDescent="0.25">
      <c r="A1858" s="3" t="s">
        <v>8</v>
      </c>
    </row>
    <row r="1859" spans="1:1" x14ac:dyDescent="0.25">
      <c r="A1859" s="3" t="s">
        <v>3</v>
      </c>
    </row>
    <row r="1860" spans="1:1" x14ac:dyDescent="0.25">
      <c r="A1860" s="3" t="s">
        <v>3</v>
      </c>
    </row>
    <row r="1861" spans="1:1" x14ac:dyDescent="0.25">
      <c r="A1861" s="3" t="s">
        <v>13</v>
      </c>
    </row>
    <row r="1862" spans="1:1" x14ac:dyDescent="0.25">
      <c r="A1862" s="3" t="s">
        <v>2</v>
      </c>
    </row>
    <row r="1863" spans="1:1" x14ac:dyDescent="0.25">
      <c r="A1863" s="3" t="s">
        <v>5</v>
      </c>
    </row>
    <row r="1864" spans="1:1" x14ac:dyDescent="0.25">
      <c r="A1864" s="3" t="s">
        <v>2</v>
      </c>
    </row>
    <row r="1865" spans="1:1" x14ac:dyDescent="0.25">
      <c r="A1865" s="3" t="s">
        <v>1</v>
      </c>
    </row>
    <row r="1866" spans="1:1" x14ac:dyDescent="0.25">
      <c r="A1866" s="3" t="s">
        <v>1</v>
      </c>
    </row>
    <row r="1867" spans="1:1" x14ac:dyDescent="0.25">
      <c r="A1867" s="3" t="s">
        <v>7</v>
      </c>
    </row>
    <row r="1868" spans="1:1" x14ac:dyDescent="0.25">
      <c r="A1868" s="3" t="s">
        <v>4</v>
      </c>
    </row>
    <row r="1869" spans="1:1" x14ac:dyDescent="0.25">
      <c r="A1869" s="3" t="s">
        <v>2</v>
      </c>
    </row>
    <row r="1870" spans="1:1" x14ac:dyDescent="0.25">
      <c r="A1870" s="3" t="s">
        <v>1</v>
      </c>
    </row>
    <row r="1871" spans="1:1" x14ac:dyDescent="0.25">
      <c r="A1871" s="3" t="s">
        <v>5</v>
      </c>
    </row>
    <row r="1872" spans="1:1" x14ac:dyDescent="0.25">
      <c r="A1872" s="3" t="s">
        <v>3</v>
      </c>
    </row>
    <row r="1873" spans="1:1" x14ac:dyDescent="0.25">
      <c r="A1873" s="3" t="s">
        <v>6</v>
      </c>
    </row>
    <row r="1874" spans="1:1" x14ac:dyDescent="0.25">
      <c r="A1874" s="3" t="s">
        <v>11</v>
      </c>
    </row>
    <row r="1875" spans="1:1" x14ac:dyDescent="0.25">
      <c r="A1875" s="3" t="s">
        <v>7</v>
      </c>
    </row>
    <row r="1876" spans="1:1" x14ac:dyDescent="0.25">
      <c r="A1876" s="3" t="s">
        <v>5</v>
      </c>
    </row>
    <row r="1877" spans="1:1" x14ac:dyDescent="0.25">
      <c r="A1877" s="3" t="s">
        <v>7</v>
      </c>
    </row>
    <row r="1878" spans="1:1" x14ac:dyDescent="0.25">
      <c r="A1878" s="3" t="s">
        <v>1</v>
      </c>
    </row>
    <row r="1879" spans="1:1" x14ac:dyDescent="0.25">
      <c r="A1879" s="3" t="s">
        <v>3</v>
      </c>
    </row>
    <row r="1880" spans="1:1" x14ac:dyDescent="0.25">
      <c r="A1880" s="3" t="s">
        <v>6</v>
      </c>
    </row>
    <row r="1881" spans="1:1" x14ac:dyDescent="0.25">
      <c r="A1881" s="3" t="s">
        <v>10</v>
      </c>
    </row>
    <row r="1882" spans="1:1" x14ac:dyDescent="0.25">
      <c r="A1882" s="3" t="s">
        <v>14</v>
      </c>
    </row>
    <row r="1883" spans="1:1" x14ac:dyDescent="0.25">
      <c r="A1883" s="3" t="s">
        <v>5</v>
      </c>
    </row>
    <row r="1884" spans="1:1" x14ac:dyDescent="0.25">
      <c r="A1884" s="3" t="s">
        <v>11</v>
      </c>
    </row>
    <row r="1885" spans="1:1" x14ac:dyDescent="0.25">
      <c r="A1885" s="3" t="s">
        <v>4</v>
      </c>
    </row>
    <row r="1886" spans="1:1" x14ac:dyDescent="0.25">
      <c r="A1886" s="3" t="s">
        <v>3</v>
      </c>
    </row>
    <row r="1887" spans="1:1" x14ac:dyDescent="0.25">
      <c r="A1887" s="3" t="s">
        <v>9</v>
      </c>
    </row>
    <row r="1888" spans="1:1" x14ac:dyDescent="0.25">
      <c r="A1888" s="3" t="s">
        <v>5</v>
      </c>
    </row>
    <row r="1889" spans="1:1" x14ac:dyDescent="0.25">
      <c r="A1889" s="3" t="s">
        <v>5</v>
      </c>
    </row>
    <row r="1890" spans="1:1" x14ac:dyDescent="0.25">
      <c r="A1890" s="3" t="s">
        <v>8</v>
      </c>
    </row>
    <row r="1891" spans="1:1" x14ac:dyDescent="0.25">
      <c r="A1891" s="3" t="s">
        <v>0</v>
      </c>
    </row>
    <row r="1892" spans="1:1" x14ac:dyDescent="0.25">
      <c r="A1892" s="3" t="s">
        <v>1</v>
      </c>
    </row>
    <row r="1893" spans="1:1" x14ac:dyDescent="0.25">
      <c r="A1893" s="3" t="s">
        <v>4</v>
      </c>
    </row>
    <row r="1894" spans="1:1" x14ac:dyDescent="0.25">
      <c r="A1894" s="3" t="s">
        <v>4</v>
      </c>
    </row>
    <row r="1895" spans="1:1" x14ac:dyDescent="0.25">
      <c r="A1895" s="3" t="s">
        <v>6</v>
      </c>
    </row>
    <row r="1896" spans="1:1" x14ac:dyDescent="0.25">
      <c r="A1896" s="3" t="s">
        <v>11</v>
      </c>
    </row>
    <row r="1897" spans="1:1" x14ac:dyDescent="0.25">
      <c r="A1897" s="3" t="s">
        <v>8</v>
      </c>
    </row>
    <row r="1898" spans="1:1" x14ac:dyDescent="0.25">
      <c r="A1898" s="3" t="s">
        <v>5</v>
      </c>
    </row>
    <row r="1899" spans="1:1" x14ac:dyDescent="0.25">
      <c r="A1899" s="3" t="s">
        <v>12</v>
      </c>
    </row>
    <row r="1900" spans="1:1" x14ac:dyDescent="0.25">
      <c r="A1900" s="3" t="s">
        <v>5</v>
      </c>
    </row>
    <row r="1901" spans="1:1" x14ac:dyDescent="0.25">
      <c r="A1901" s="3" t="s">
        <v>8</v>
      </c>
    </row>
    <row r="1902" spans="1:1" x14ac:dyDescent="0.25">
      <c r="A1902" s="3" t="s">
        <v>12</v>
      </c>
    </row>
    <row r="1903" spans="1:1" x14ac:dyDescent="0.25">
      <c r="A1903" s="3" t="s">
        <v>13</v>
      </c>
    </row>
    <row r="1904" spans="1:1" x14ac:dyDescent="0.25">
      <c r="A1904" s="3" t="s">
        <v>10</v>
      </c>
    </row>
    <row r="1905" spans="1:1" x14ac:dyDescent="0.25">
      <c r="A1905" s="3" t="s">
        <v>2</v>
      </c>
    </row>
    <row r="1906" spans="1:1" x14ac:dyDescent="0.25">
      <c r="A1906" s="3" t="s">
        <v>5</v>
      </c>
    </row>
    <row r="1907" spans="1:1" x14ac:dyDescent="0.25">
      <c r="A1907" s="3" t="s">
        <v>6</v>
      </c>
    </row>
    <row r="1908" spans="1:1" x14ac:dyDescent="0.25">
      <c r="A1908" s="3" t="s">
        <v>0</v>
      </c>
    </row>
    <row r="1909" spans="1:1" x14ac:dyDescent="0.25">
      <c r="A1909" s="3" t="s">
        <v>2</v>
      </c>
    </row>
    <row r="1910" spans="1:1" x14ac:dyDescent="0.25">
      <c r="A1910" s="3" t="s">
        <v>5</v>
      </c>
    </row>
    <row r="1911" spans="1:1" x14ac:dyDescent="0.25">
      <c r="A1911" s="3" t="s">
        <v>12</v>
      </c>
    </row>
    <row r="1912" spans="1:1" x14ac:dyDescent="0.25">
      <c r="A1912" s="3" t="s">
        <v>2</v>
      </c>
    </row>
    <row r="1913" spans="1:1" x14ac:dyDescent="0.25">
      <c r="A1913" s="3" t="s">
        <v>3</v>
      </c>
    </row>
    <row r="1914" spans="1:1" x14ac:dyDescent="0.25">
      <c r="A1914" s="3" t="s">
        <v>4</v>
      </c>
    </row>
    <row r="1915" spans="1:1" x14ac:dyDescent="0.25">
      <c r="A1915" s="3" t="s">
        <v>5</v>
      </c>
    </row>
    <row r="1916" spans="1:1" x14ac:dyDescent="0.25">
      <c r="A1916" s="3" t="s">
        <v>10</v>
      </c>
    </row>
    <row r="1917" spans="1:1" x14ac:dyDescent="0.25">
      <c r="A1917" s="3" t="s">
        <v>15</v>
      </c>
    </row>
    <row r="1918" spans="1:1" x14ac:dyDescent="0.25">
      <c r="A1918" s="3" t="s">
        <v>2</v>
      </c>
    </row>
    <row r="1919" spans="1:1" x14ac:dyDescent="0.25">
      <c r="A1919" s="3" t="s">
        <v>7</v>
      </c>
    </row>
    <row r="1920" spans="1:1" x14ac:dyDescent="0.25">
      <c r="A1920" s="3" t="s">
        <v>1</v>
      </c>
    </row>
    <row r="1921" spans="1:1" x14ac:dyDescent="0.25">
      <c r="A1921" s="3" t="s">
        <v>15</v>
      </c>
    </row>
    <row r="1922" spans="1:1" x14ac:dyDescent="0.25">
      <c r="A1922" s="3" t="s">
        <v>3</v>
      </c>
    </row>
    <row r="1923" spans="1:1" x14ac:dyDescent="0.25">
      <c r="A1923" s="3" t="s">
        <v>3</v>
      </c>
    </row>
    <row r="1924" spans="1:1" x14ac:dyDescent="0.25">
      <c r="A1924" s="3" t="s">
        <v>4</v>
      </c>
    </row>
    <row r="1925" spans="1:1" x14ac:dyDescent="0.25">
      <c r="A1925" s="3" t="s">
        <v>1</v>
      </c>
    </row>
    <row r="1926" spans="1:1" x14ac:dyDescent="0.25">
      <c r="A1926" s="3" t="s">
        <v>15</v>
      </c>
    </row>
    <row r="1927" spans="1:1" x14ac:dyDescent="0.25">
      <c r="A1927" s="3" t="s">
        <v>0</v>
      </c>
    </row>
    <row r="1928" spans="1:1" x14ac:dyDescent="0.25">
      <c r="A1928" s="3" t="s">
        <v>0</v>
      </c>
    </row>
    <row r="1929" spans="1:1" x14ac:dyDescent="0.25">
      <c r="A1929" s="3" t="s">
        <v>14</v>
      </c>
    </row>
    <row r="1930" spans="1:1" x14ac:dyDescent="0.25">
      <c r="A1930" s="3" t="s">
        <v>14</v>
      </c>
    </row>
    <row r="1931" spans="1:1" x14ac:dyDescent="0.25">
      <c r="A1931" s="3" t="s">
        <v>4</v>
      </c>
    </row>
    <row r="1932" spans="1:1" x14ac:dyDescent="0.25">
      <c r="A1932" s="3" t="s">
        <v>5</v>
      </c>
    </row>
    <row r="1933" spans="1:1" x14ac:dyDescent="0.25">
      <c r="A1933" s="3" t="s">
        <v>2</v>
      </c>
    </row>
    <row r="1934" spans="1:1" x14ac:dyDescent="0.25">
      <c r="A1934" s="3" t="s">
        <v>15</v>
      </c>
    </row>
    <row r="1935" spans="1:1" x14ac:dyDescent="0.25">
      <c r="A1935" s="3" t="s">
        <v>15</v>
      </c>
    </row>
    <row r="1936" spans="1:1" x14ac:dyDescent="0.25">
      <c r="A1936" s="3" t="s">
        <v>1</v>
      </c>
    </row>
    <row r="1937" spans="1:1" x14ac:dyDescent="0.25">
      <c r="A1937" s="3" t="s">
        <v>7</v>
      </c>
    </row>
    <row r="1938" spans="1:1" x14ac:dyDescent="0.25">
      <c r="A1938" s="3" t="s">
        <v>1</v>
      </c>
    </row>
    <row r="1939" spans="1:1" x14ac:dyDescent="0.25">
      <c r="A1939" s="3" t="s">
        <v>15</v>
      </c>
    </row>
    <row r="1940" spans="1:1" x14ac:dyDescent="0.25">
      <c r="A1940" s="3" t="s">
        <v>0</v>
      </c>
    </row>
    <row r="1941" spans="1:1" x14ac:dyDescent="0.25">
      <c r="A1941" s="3" t="s">
        <v>0</v>
      </c>
    </row>
    <row r="1942" spans="1:1" x14ac:dyDescent="0.25">
      <c r="A1942" s="3" t="s">
        <v>2</v>
      </c>
    </row>
    <row r="1943" spans="1:1" x14ac:dyDescent="0.25">
      <c r="A1943" s="3" t="s">
        <v>0</v>
      </c>
    </row>
    <row r="1944" spans="1:1" x14ac:dyDescent="0.25">
      <c r="A1944" s="3" t="s">
        <v>3</v>
      </c>
    </row>
    <row r="1945" spans="1:1" x14ac:dyDescent="0.25">
      <c r="A1945" s="3" t="s">
        <v>11</v>
      </c>
    </row>
    <row r="1946" spans="1:1" x14ac:dyDescent="0.25">
      <c r="A1946" s="3" t="s">
        <v>1</v>
      </c>
    </row>
    <row r="1947" spans="1:1" x14ac:dyDescent="0.25">
      <c r="A1947" s="3" t="s">
        <v>0</v>
      </c>
    </row>
    <row r="1948" spans="1:1" x14ac:dyDescent="0.25">
      <c r="A1948" s="3" t="s">
        <v>14</v>
      </c>
    </row>
    <row r="1949" spans="1:1" x14ac:dyDescent="0.25">
      <c r="A1949" s="3" t="s">
        <v>0</v>
      </c>
    </row>
    <row r="1950" spans="1:1" x14ac:dyDescent="0.25">
      <c r="A1950" s="3" t="s">
        <v>12</v>
      </c>
    </row>
    <row r="1951" spans="1:1" x14ac:dyDescent="0.25">
      <c r="A1951" s="3" t="s">
        <v>2</v>
      </c>
    </row>
    <row r="1952" spans="1:1" x14ac:dyDescent="0.25">
      <c r="A1952" s="3" t="s">
        <v>0</v>
      </c>
    </row>
    <row r="1953" spans="1:1" x14ac:dyDescent="0.25">
      <c r="A1953" s="3" t="s">
        <v>13</v>
      </c>
    </row>
    <row r="1954" spans="1:1" x14ac:dyDescent="0.25">
      <c r="A1954" s="3" t="s">
        <v>0</v>
      </c>
    </row>
    <row r="1955" spans="1:1" x14ac:dyDescent="0.25">
      <c r="A1955" s="3" t="s">
        <v>15</v>
      </c>
    </row>
    <row r="1956" spans="1:1" x14ac:dyDescent="0.25">
      <c r="A1956" s="3" t="s">
        <v>0</v>
      </c>
    </row>
    <row r="1957" spans="1:1" x14ac:dyDescent="0.25">
      <c r="A1957" s="3" t="s">
        <v>15</v>
      </c>
    </row>
    <row r="1958" spans="1:1" x14ac:dyDescent="0.25">
      <c r="A1958" s="3" t="s">
        <v>15</v>
      </c>
    </row>
    <row r="1959" spans="1:1" x14ac:dyDescent="0.25">
      <c r="A1959" s="3" t="s">
        <v>0</v>
      </c>
    </row>
    <row r="1960" spans="1:1" x14ac:dyDescent="0.25">
      <c r="A1960" s="3" t="s">
        <v>14</v>
      </c>
    </row>
    <row r="1961" spans="1:1" x14ac:dyDescent="0.25">
      <c r="A1961" s="3" t="s">
        <v>12</v>
      </c>
    </row>
    <row r="1962" spans="1:1" x14ac:dyDescent="0.25">
      <c r="A1962" s="3" t="s">
        <v>14</v>
      </c>
    </row>
    <row r="1963" spans="1:1" x14ac:dyDescent="0.25">
      <c r="A1963" s="3" t="s">
        <v>0</v>
      </c>
    </row>
    <row r="1964" spans="1:1" x14ac:dyDescent="0.25">
      <c r="A1964" s="3" t="s">
        <v>1</v>
      </c>
    </row>
    <row r="1965" spans="1:1" x14ac:dyDescent="0.25">
      <c r="A1965" s="3" t="s">
        <v>14</v>
      </c>
    </row>
    <row r="1966" spans="1:1" x14ac:dyDescent="0.25">
      <c r="A1966" s="3" t="s">
        <v>2</v>
      </c>
    </row>
    <row r="1967" spans="1:1" x14ac:dyDescent="0.25">
      <c r="A1967" s="3" t="s">
        <v>2</v>
      </c>
    </row>
    <row r="1968" spans="1:1" x14ac:dyDescent="0.25">
      <c r="A1968" s="3" t="s">
        <v>3</v>
      </c>
    </row>
    <row r="1969" spans="1:1" x14ac:dyDescent="0.25">
      <c r="A1969" s="3" t="s">
        <v>9</v>
      </c>
    </row>
    <row r="1970" spans="1:1" x14ac:dyDescent="0.25">
      <c r="A1970" s="3" t="s">
        <v>15</v>
      </c>
    </row>
    <row r="1971" spans="1:1" x14ac:dyDescent="0.25">
      <c r="A1971" s="3" t="s">
        <v>0</v>
      </c>
    </row>
    <row r="1972" spans="1:1" x14ac:dyDescent="0.25">
      <c r="A1972" s="3" t="s">
        <v>3</v>
      </c>
    </row>
    <row r="1973" spans="1:1" x14ac:dyDescent="0.25">
      <c r="A1973" s="3" t="s">
        <v>4</v>
      </c>
    </row>
    <row r="1974" spans="1:1" x14ac:dyDescent="0.25">
      <c r="A1974" s="3" t="s">
        <v>12</v>
      </c>
    </row>
    <row r="1975" spans="1:1" x14ac:dyDescent="0.25">
      <c r="A1975" s="3" t="s">
        <v>4</v>
      </c>
    </row>
    <row r="1976" spans="1:1" x14ac:dyDescent="0.25">
      <c r="A1976" s="3" t="s">
        <v>0</v>
      </c>
    </row>
    <row r="1977" spans="1:1" x14ac:dyDescent="0.25">
      <c r="A1977" s="3" t="s">
        <v>4</v>
      </c>
    </row>
    <row r="1978" spans="1:1" x14ac:dyDescent="0.25">
      <c r="A1978" s="3" t="s">
        <v>15</v>
      </c>
    </row>
    <row r="1979" spans="1:1" x14ac:dyDescent="0.25">
      <c r="A1979" s="3" t="s">
        <v>12</v>
      </c>
    </row>
    <row r="1980" spans="1:1" x14ac:dyDescent="0.25">
      <c r="A1980" s="3" t="s">
        <v>10</v>
      </c>
    </row>
    <row r="1981" spans="1:1" x14ac:dyDescent="0.25">
      <c r="A1981" s="3" t="s">
        <v>0</v>
      </c>
    </row>
    <row r="1982" spans="1:1" x14ac:dyDescent="0.25">
      <c r="A1982" s="3" t="s">
        <v>11</v>
      </c>
    </row>
    <row r="1983" spans="1:1" x14ac:dyDescent="0.25">
      <c r="A1983" s="3" t="s">
        <v>6</v>
      </c>
    </row>
    <row r="1984" spans="1:1" x14ac:dyDescent="0.25">
      <c r="A1984" s="3" t="s">
        <v>15</v>
      </c>
    </row>
    <row r="1985" spans="1:1" x14ac:dyDescent="0.25">
      <c r="A1985" s="3" t="s">
        <v>15</v>
      </c>
    </row>
    <row r="1986" spans="1:1" x14ac:dyDescent="0.25">
      <c r="A1986" s="3" t="s">
        <v>0</v>
      </c>
    </row>
    <row r="1987" spans="1:1" x14ac:dyDescent="0.25">
      <c r="A1987" s="3" t="s">
        <v>1</v>
      </c>
    </row>
    <row r="1988" spans="1:1" x14ac:dyDescent="0.25">
      <c r="A1988" s="3" t="s">
        <v>4</v>
      </c>
    </row>
    <row r="1989" spans="1:1" x14ac:dyDescent="0.25">
      <c r="A1989" s="3" t="s">
        <v>0</v>
      </c>
    </row>
    <row r="1990" spans="1:1" x14ac:dyDescent="0.25">
      <c r="A1990" s="3" t="s">
        <v>9</v>
      </c>
    </row>
    <row r="1991" spans="1:1" x14ac:dyDescent="0.25">
      <c r="A1991" s="3" t="s">
        <v>15</v>
      </c>
    </row>
    <row r="1992" spans="1:1" x14ac:dyDescent="0.25">
      <c r="A1992" s="3" t="s">
        <v>14</v>
      </c>
    </row>
    <row r="1993" spans="1:1" x14ac:dyDescent="0.25">
      <c r="A1993" s="3" t="s">
        <v>4</v>
      </c>
    </row>
    <row r="1994" spans="1:1" x14ac:dyDescent="0.25">
      <c r="A1994" s="3" t="s">
        <v>3</v>
      </c>
    </row>
    <row r="1995" spans="1:1" x14ac:dyDescent="0.25">
      <c r="A1995" s="3" t="s">
        <v>0</v>
      </c>
    </row>
    <row r="1996" spans="1:1" x14ac:dyDescent="0.25">
      <c r="A1996" s="3" t="s">
        <v>2</v>
      </c>
    </row>
    <row r="1997" spans="1:1" x14ac:dyDescent="0.25">
      <c r="A1997" s="3" t="s">
        <v>15</v>
      </c>
    </row>
    <row r="1998" spans="1:1" x14ac:dyDescent="0.25">
      <c r="A1998" s="3" t="s">
        <v>15</v>
      </c>
    </row>
    <row r="1999" spans="1:1" x14ac:dyDescent="0.25">
      <c r="A1999" s="3" t="s">
        <v>3</v>
      </c>
    </row>
    <row r="2000" spans="1:1" x14ac:dyDescent="0.25">
      <c r="A2000" s="3" t="s">
        <v>0</v>
      </c>
    </row>
    <row r="2001" spans="1:1" x14ac:dyDescent="0.25">
      <c r="A2001" s="3" t="s">
        <v>0</v>
      </c>
    </row>
    <row r="2002" spans="1:1" x14ac:dyDescent="0.25">
      <c r="A2002" s="3" t="s">
        <v>1</v>
      </c>
    </row>
    <row r="2003" spans="1:1" x14ac:dyDescent="0.25">
      <c r="A2003" s="3" t="s">
        <v>14</v>
      </c>
    </row>
    <row r="2004" spans="1:1" x14ac:dyDescent="0.25">
      <c r="A2004" s="3" t="s">
        <v>9</v>
      </c>
    </row>
    <row r="2005" spans="1:1" x14ac:dyDescent="0.25">
      <c r="A2005" s="3" t="s">
        <v>15</v>
      </c>
    </row>
    <row r="2006" spans="1:1" x14ac:dyDescent="0.25">
      <c r="A2006" s="3" t="s">
        <v>3</v>
      </c>
    </row>
    <row r="2007" spans="1:1" x14ac:dyDescent="0.25">
      <c r="A2007" s="3" t="s">
        <v>2</v>
      </c>
    </row>
    <row r="2008" spans="1:1" x14ac:dyDescent="0.25">
      <c r="A2008" s="3" t="s">
        <v>10</v>
      </c>
    </row>
    <row r="2009" spans="1:1" x14ac:dyDescent="0.25">
      <c r="A2009" s="3" t="s">
        <v>2</v>
      </c>
    </row>
    <row r="2010" spans="1:1" x14ac:dyDescent="0.25">
      <c r="A2010" s="3" t="s">
        <v>11</v>
      </c>
    </row>
    <row r="2011" spans="1:1" x14ac:dyDescent="0.25">
      <c r="A2011" s="3" t="s">
        <v>15</v>
      </c>
    </row>
    <row r="2012" spans="1:1" x14ac:dyDescent="0.25">
      <c r="A2012" s="3" t="s">
        <v>1</v>
      </c>
    </row>
    <row r="2013" spans="1:1" x14ac:dyDescent="0.25">
      <c r="A2013" s="3" t="s">
        <v>14</v>
      </c>
    </row>
    <row r="2014" spans="1:1" x14ac:dyDescent="0.25">
      <c r="A2014" s="3" t="s">
        <v>0</v>
      </c>
    </row>
    <row r="2015" spans="1:1" x14ac:dyDescent="0.25">
      <c r="A2015" s="3" t="s">
        <v>2</v>
      </c>
    </row>
    <row r="2016" spans="1:1" x14ac:dyDescent="0.25">
      <c r="A2016" s="3" t="s">
        <v>14</v>
      </c>
    </row>
    <row r="2017" spans="1:1" x14ac:dyDescent="0.25">
      <c r="A2017" s="3" t="s">
        <v>4</v>
      </c>
    </row>
    <row r="2018" spans="1:1" x14ac:dyDescent="0.25">
      <c r="A2018" s="3" t="s">
        <v>5</v>
      </c>
    </row>
    <row r="2019" spans="1:1" x14ac:dyDescent="0.25">
      <c r="A2019" s="3" t="s">
        <v>12</v>
      </c>
    </row>
    <row r="2020" spans="1:1" x14ac:dyDescent="0.25">
      <c r="A2020" s="3" t="s">
        <v>4</v>
      </c>
    </row>
    <row r="2021" spans="1:1" x14ac:dyDescent="0.25">
      <c r="A2021" s="3" t="s">
        <v>4</v>
      </c>
    </row>
    <row r="2022" spans="1:1" x14ac:dyDescent="0.25">
      <c r="A2022" s="3" t="s">
        <v>1</v>
      </c>
    </row>
    <row r="2023" spans="1:1" x14ac:dyDescent="0.25">
      <c r="A2023" s="3" t="s">
        <v>8</v>
      </c>
    </row>
    <row r="2024" spans="1:1" x14ac:dyDescent="0.25">
      <c r="A2024" s="3" t="s">
        <v>0</v>
      </c>
    </row>
    <row r="2025" spans="1:1" x14ac:dyDescent="0.25">
      <c r="A2025" s="3" t="s">
        <v>0</v>
      </c>
    </row>
    <row r="2026" spans="1:1" x14ac:dyDescent="0.25">
      <c r="A2026" s="3" t="s">
        <v>15</v>
      </c>
    </row>
    <row r="2027" spans="1:1" x14ac:dyDescent="0.25">
      <c r="A2027" s="3" t="s">
        <v>1</v>
      </c>
    </row>
    <row r="2028" spans="1:1" x14ac:dyDescent="0.25">
      <c r="A2028" s="3" t="s">
        <v>15</v>
      </c>
    </row>
    <row r="2029" spans="1:1" x14ac:dyDescent="0.25">
      <c r="A2029" s="3" t="s">
        <v>14</v>
      </c>
    </row>
    <row r="2030" spans="1:1" x14ac:dyDescent="0.25">
      <c r="A2030" s="3" t="s">
        <v>15</v>
      </c>
    </row>
    <row r="2031" spans="1:1" x14ac:dyDescent="0.25">
      <c r="A2031" s="3" t="s">
        <v>0</v>
      </c>
    </row>
    <row r="2032" spans="1:1" x14ac:dyDescent="0.25">
      <c r="A2032" s="3" t="s">
        <v>12</v>
      </c>
    </row>
    <row r="2033" spans="1:1" x14ac:dyDescent="0.25">
      <c r="A2033" s="3" t="s">
        <v>0</v>
      </c>
    </row>
    <row r="2034" spans="1:1" x14ac:dyDescent="0.25">
      <c r="A2034" s="3" t="s">
        <v>0</v>
      </c>
    </row>
    <row r="2035" spans="1:1" x14ac:dyDescent="0.25">
      <c r="A2035" s="3" t="s">
        <v>13</v>
      </c>
    </row>
    <row r="2036" spans="1:1" x14ac:dyDescent="0.25">
      <c r="A2036" s="3" t="s">
        <v>13</v>
      </c>
    </row>
    <row r="2037" spans="1:1" x14ac:dyDescent="0.25">
      <c r="A2037" s="3" t="s">
        <v>3</v>
      </c>
    </row>
    <row r="2038" spans="1:1" x14ac:dyDescent="0.25">
      <c r="A2038" s="3" t="s">
        <v>10</v>
      </c>
    </row>
    <row r="2039" spans="1:1" x14ac:dyDescent="0.25">
      <c r="A2039" s="3" t="s">
        <v>0</v>
      </c>
    </row>
    <row r="2040" spans="1:1" x14ac:dyDescent="0.25">
      <c r="A2040" s="3" t="s">
        <v>15</v>
      </c>
    </row>
    <row r="2041" spans="1:1" x14ac:dyDescent="0.25">
      <c r="A2041" s="3" t="s">
        <v>0</v>
      </c>
    </row>
    <row r="2042" spans="1:1" x14ac:dyDescent="0.25">
      <c r="A2042" s="3" t="s">
        <v>5</v>
      </c>
    </row>
    <row r="2043" spans="1:1" x14ac:dyDescent="0.25">
      <c r="A2043" s="3" t="s">
        <v>0</v>
      </c>
    </row>
    <row r="2044" spans="1:1" x14ac:dyDescent="0.25">
      <c r="A2044" s="3" t="s">
        <v>0</v>
      </c>
    </row>
    <row r="2045" spans="1:1" x14ac:dyDescent="0.25">
      <c r="A2045" s="3" t="s">
        <v>3</v>
      </c>
    </row>
    <row r="2046" spans="1:1" x14ac:dyDescent="0.25">
      <c r="A2046" s="3" t="s">
        <v>14</v>
      </c>
    </row>
    <row r="2047" spans="1:1" x14ac:dyDescent="0.25">
      <c r="A2047" s="3" t="s">
        <v>1</v>
      </c>
    </row>
    <row r="2048" spans="1:1" x14ac:dyDescent="0.25">
      <c r="A2048" s="3" t="s">
        <v>0</v>
      </c>
    </row>
    <row r="2049" spans="1:1" x14ac:dyDescent="0.25">
      <c r="A2049" s="3" t="s">
        <v>1</v>
      </c>
    </row>
    <row r="2050" spans="1:1" x14ac:dyDescent="0.25">
      <c r="A2050" s="3" t="s">
        <v>1</v>
      </c>
    </row>
    <row r="2051" spans="1:1" x14ac:dyDescent="0.25">
      <c r="A2051" s="3" t="s">
        <v>5</v>
      </c>
    </row>
    <row r="2052" spans="1:1" x14ac:dyDescent="0.25">
      <c r="A2052" s="3" t="s">
        <v>5</v>
      </c>
    </row>
    <row r="2053" spans="1:1" x14ac:dyDescent="0.25">
      <c r="A2053" s="3" t="s">
        <v>9</v>
      </c>
    </row>
    <row r="2054" spans="1:1" x14ac:dyDescent="0.25">
      <c r="A2054" s="3" t="s">
        <v>1</v>
      </c>
    </row>
    <row r="2055" spans="1:1" x14ac:dyDescent="0.25">
      <c r="A2055" s="3" t="s">
        <v>14</v>
      </c>
    </row>
    <row r="2056" spans="1:1" x14ac:dyDescent="0.25">
      <c r="A2056" s="3" t="s">
        <v>4</v>
      </c>
    </row>
    <row r="2057" spans="1:1" x14ac:dyDescent="0.25">
      <c r="A2057" s="3" t="s">
        <v>0</v>
      </c>
    </row>
    <row r="2058" spans="1:1" x14ac:dyDescent="0.25">
      <c r="A2058" s="3" t="s">
        <v>15</v>
      </c>
    </row>
    <row r="2059" spans="1:1" x14ac:dyDescent="0.25">
      <c r="A2059" s="3" t="s">
        <v>15</v>
      </c>
    </row>
    <row r="2060" spans="1:1" x14ac:dyDescent="0.25">
      <c r="A2060" s="3" t="s">
        <v>4</v>
      </c>
    </row>
    <row r="2061" spans="1:1" x14ac:dyDescent="0.25">
      <c r="A2061" s="3" t="s">
        <v>4</v>
      </c>
    </row>
    <row r="2062" spans="1:1" x14ac:dyDescent="0.25">
      <c r="A2062" s="3" t="s">
        <v>8</v>
      </c>
    </row>
    <row r="2063" spans="1:1" x14ac:dyDescent="0.25">
      <c r="A2063" s="3" t="s">
        <v>4</v>
      </c>
    </row>
    <row r="2064" spans="1:1" x14ac:dyDescent="0.25">
      <c r="A2064" s="3" t="s">
        <v>1</v>
      </c>
    </row>
    <row r="2065" spans="1:1" x14ac:dyDescent="0.25">
      <c r="A2065" s="3" t="s">
        <v>0</v>
      </c>
    </row>
    <row r="2066" spans="1:1" x14ac:dyDescent="0.25">
      <c r="A2066" s="3" t="s">
        <v>14</v>
      </c>
    </row>
    <row r="2067" spans="1:1" x14ac:dyDescent="0.25">
      <c r="A2067" s="3" t="s">
        <v>4</v>
      </c>
    </row>
    <row r="2068" spans="1:1" x14ac:dyDescent="0.25">
      <c r="A2068" s="3" t="s">
        <v>0</v>
      </c>
    </row>
    <row r="2069" spans="1:1" x14ac:dyDescent="0.25">
      <c r="A2069" s="3" t="s">
        <v>12</v>
      </c>
    </row>
    <row r="2070" spans="1:1" x14ac:dyDescent="0.25">
      <c r="A2070" s="3" t="s">
        <v>4</v>
      </c>
    </row>
    <row r="2071" spans="1:1" x14ac:dyDescent="0.25">
      <c r="A2071" s="3" t="s">
        <v>14</v>
      </c>
    </row>
    <row r="2072" spans="1:1" x14ac:dyDescent="0.25">
      <c r="A2072" s="3" t="s">
        <v>3</v>
      </c>
    </row>
    <row r="2073" spans="1:1" x14ac:dyDescent="0.25">
      <c r="A2073" s="3" t="s">
        <v>12</v>
      </c>
    </row>
    <row r="2074" spans="1:1" x14ac:dyDescent="0.25">
      <c r="A2074" s="3" t="s">
        <v>2</v>
      </c>
    </row>
    <row r="2075" spans="1:1" x14ac:dyDescent="0.25">
      <c r="A2075" s="3" t="s">
        <v>1</v>
      </c>
    </row>
    <row r="2076" spans="1:1" x14ac:dyDescent="0.25">
      <c r="A2076" s="3" t="s">
        <v>1</v>
      </c>
    </row>
    <row r="2077" spans="1:1" x14ac:dyDescent="0.25">
      <c r="A2077" s="3" t="s">
        <v>12</v>
      </c>
    </row>
    <row r="2078" spans="1:1" x14ac:dyDescent="0.25">
      <c r="A2078" s="3" t="s">
        <v>0</v>
      </c>
    </row>
    <row r="2079" spans="1:1" x14ac:dyDescent="0.25">
      <c r="A2079" s="3" t="s">
        <v>3</v>
      </c>
    </row>
    <row r="2080" spans="1:1" x14ac:dyDescent="0.25">
      <c r="A2080" s="3" t="s">
        <v>8</v>
      </c>
    </row>
    <row r="2081" spans="1:1" x14ac:dyDescent="0.25">
      <c r="A2081" s="3" t="s">
        <v>8</v>
      </c>
    </row>
    <row r="2082" spans="1:1" x14ac:dyDescent="0.25">
      <c r="A2082" s="3" t="s">
        <v>1</v>
      </c>
    </row>
    <row r="2083" spans="1:1" x14ac:dyDescent="0.25">
      <c r="A2083" s="3" t="s">
        <v>0</v>
      </c>
    </row>
    <row r="2084" spans="1:1" x14ac:dyDescent="0.25">
      <c r="A2084" s="3" t="s">
        <v>3</v>
      </c>
    </row>
    <row r="2085" spans="1:1" x14ac:dyDescent="0.25">
      <c r="A2085" s="3" t="s">
        <v>4</v>
      </c>
    </row>
    <row r="2086" spans="1:1" x14ac:dyDescent="0.25">
      <c r="A2086" s="3" t="s">
        <v>4</v>
      </c>
    </row>
    <row r="2087" spans="1:1" x14ac:dyDescent="0.25">
      <c r="A2087" s="3" t="s">
        <v>0</v>
      </c>
    </row>
    <row r="2088" spans="1:1" x14ac:dyDescent="0.25">
      <c r="A2088" s="3" t="s">
        <v>10</v>
      </c>
    </row>
    <row r="2089" spans="1:1" x14ac:dyDescent="0.25">
      <c r="A2089" s="3" t="s">
        <v>0</v>
      </c>
    </row>
    <row r="2090" spans="1:1" x14ac:dyDescent="0.25">
      <c r="A2090" s="3" t="s">
        <v>3</v>
      </c>
    </row>
    <row r="2091" spans="1:1" x14ac:dyDescent="0.25">
      <c r="A2091" s="3" t="s">
        <v>3</v>
      </c>
    </row>
    <row r="2092" spans="1:1" x14ac:dyDescent="0.25">
      <c r="A2092" s="3" t="s">
        <v>8</v>
      </c>
    </row>
    <row r="2093" spans="1:1" x14ac:dyDescent="0.25">
      <c r="A2093" s="3" t="s">
        <v>1</v>
      </c>
    </row>
    <row r="2094" spans="1:1" x14ac:dyDescent="0.25">
      <c r="A2094" s="3" t="s">
        <v>4</v>
      </c>
    </row>
    <row r="2095" spans="1:1" x14ac:dyDescent="0.25">
      <c r="A2095" s="3" t="s">
        <v>2</v>
      </c>
    </row>
    <row r="2096" spans="1:1" x14ac:dyDescent="0.25">
      <c r="A2096" s="3" t="s">
        <v>13</v>
      </c>
    </row>
    <row r="2097" spans="1:1" x14ac:dyDescent="0.25">
      <c r="A2097" s="3" t="s">
        <v>4</v>
      </c>
    </row>
    <row r="2098" spans="1:1" x14ac:dyDescent="0.25">
      <c r="A2098" s="3" t="s">
        <v>2</v>
      </c>
    </row>
    <row r="2099" spans="1:1" x14ac:dyDescent="0.25">
      <c r="A2099" s="3" t="s">
        <v>4</v>
      </c>
    </row>
    <row r="2100" spans="1:1" x14ac:dyDescent="0.25">
      <c r="A2100" s="3" t="s">
        <v>8</v>
      </c>
    </row>
    <row r="2101" spans="1:1" x14ac:dyDescent="0.25">
      <c r="A2101" s="3" t="s">
        <v>2</v>
      </c>
    </row>
    <row r="2102" spans="1:1" x14ac:dyDescent="0.25">
      <c r="A2102" s="3" t="s">
        <v>15</v>
      </c>
    </row>
    <row r="2103" spans="1:1" x14ac:dyDescent="0.25">
      <c r="A2103" s="3" t="s">
        <v>12</v>
      </c>
    </row>
    <row r="2104" spans="1:1" x14ac:dyDescent="0.25">
      <c r="A2104" s="3" t="s">
        <v>11</v>
      </c>
    </row>
    <row r="2105" spans="1:1" x14ac:dyDescent="0.25">
      <c r="A2105" s="3" t="s">
        <v>15</v>
      </c>
    </row>
    <row r="2106" spans="1:1" x14ac:dyDescent="0.25">
      <c r="A2106" s="3" t="s">
        <v>8</v>
      </c>
    </row>
    <row r="2107" spans="1:1" x14ac:dyDescent="0.25">
      <c r="A2107" s="3" t="s">
        <v>3</v>
      </c>
    </row>
    <row r="2108" spans="1:1" x14ac:dyDescent="0.25">
      <c r="A2108" s="3" t="s">
        <v>3</v>
      </c>
    </row>
    <row r="2109" spans="1:1" x14ac:dyDescent="0.25">
      <c r="A2109" s="3" t="s">
        <v>0</v>
      </c>
    </row>
    <row r="2110" spans="1:1" x14ac:dyDescent="0.25">
      <c r="A2110" s="3" t="s">
        <v>6</v>
      </c>
    </row>
    <row r="2111" spans="1:1" x14ac:dyDescent="0.25">
      <c r="A2111" s="3" t="s">
        <v>2</v>
      </c>
    </row>
    <row r="2112" spans="1:1" x14ac:dyDescent="0.25">
      <c r="A2112" s="3" t="s">
        <v>15</v>
      </c>
    </row>
    <row r="2113" spans="1:1" x14ac:dyDescent="0.25">
      <c r="A2113" s="3" t="s">
        <v>6</v>
      </c>
    </row>
    <row r="2114" spans="1:1" x14ac:dyDescent="0.25">
      <c r="A2114" s="3" t="s">
        <v>1</v>
      </c>
    </row>
    <row r="2115" spans="1:1" x14ac:dyDescent="0.25">
      <c r="A2115" s="3" t="s">
        <v>1</v>
      </c>
    </row>
    <row r="2116" spans="1:1" x14ac:dyDescent="0.25">
      <c r="A2116" s="3" t="s">
        <v>15</v>
      </c>
    </row>
    <row r="2117" spans="1:1" x14ac:dyDescent="0.25">
      <c r="A2117" s="3" t="s">
        <v>3</v>
      </c>
    </row>
    <row r="2118" spans="1:1" x14ac:dyDescent="0.25">
      <c r="A2118" s="3" t="s">
        <v>0</v>
      </c>
    </row>
    <row r="2119" spans="1:1" x14ac:dyDescent="0.25">
      <c r="A2119" s="3" t="s">
        <v>3</v>
      </c>
    </row>
    <row r="2120" spans="1:1" x14ac:dyDescent="0.25">
      <c r="A2120" s="3" t="s">
        <v>3</v>
      </c>
    </row>
    <row r="2121" spans="1:1" x14ac:dyDescent="0.25">
      <c r="A2121" s="3" t="s">
        <v>4</v>
      </c>
    </row>
    <row r="2122" spans="1:1" x14ac:dyDescent="0.25">
      <c r="A2122" s="3" t="s">
        <v>2</v>
      </c>
    </row>
    <row r="2123" spans="1:1" x14ac:dyDescent="0.25">
      <c r="A2123" s="3" t="s">
        <v>3</v>
      </c>
    </row>
    <row r="2124" spans="1:1" x14ac:dyDescent="0.25">
      <c r="A2124" s="3" t="s">
        <v>4</v>
      </c>
    </row>
    <row r="2125" spans="1:1" x14ac:dyDescent="0.25">
      <c r="A2125" s="3" t="s">
        <v>3</v>
      </c>
    </row>
    <row r="2126" spans="1:1" x14ac:dyDescent="0.25">
      <c r="A2126" s="3" t="s">
        <v>15</v>
      </c>
    </row>
    <row r="2127" spans="1:1" x14ac:dyDescent="0.25">
      <c r="A2127" s="3" t="s">
        <v>3</v>
      </c>
    </row>
    <row r="2128" spans="1:1" x14ac:dyDescent="0.25">
      <c r="A2128" s="3" t="s">
        <v>8</v>
      </c>
    </row>
    <row r="2129" spans="1:1" x14ac:dyDescent="0.25">
      <c r="A2129" s="3" t="s">
        <v>4</v>
      </c>
    </row>
    <row r="2130" spans="1:1" x14ac:dyDescent="0.25">
      <c r="A2130" s="3" t="s">
        <v>14</v>
      </c>
    </row>
    <row r="2131" spans="1:1" x14ac:dyDescent="0.25">
      <c r="A2131" s="3" t="s">
        <v>13</v>
      </c>
    </row>
    <row r="2132" spans="1:1" x14ac:dyDescent="0.25">
      <c r="A2132" s="3" t="s">
        <v>3</v>
      </c>
    </row>
    <row r="2133" spans="1:1" x14ac:dyDescent="0.25">
      <c r="A2133" s="3" t="s">
        <v>14</v>
      </c>
    </row>
    <row r="2134" spans="1:1" x14ac:dyDescent="0.25">
      <c r="A2134" s="3" t="s">
        <v>2</v>
      </c>
    </row>
    <row r="2135" spans="1:1" x14ac:dyDescent="0.25">
      <c r="A2135" s="3" t="s">
        <v>2</v>
      </c>
    </row>
    <row r="2136" spans="1:1" x14ac:dyDescent="0.25">
      <c r="A2136" s="3" t="s">
        <v>4</v>
      </c>
    </row>
    <row r="2137" spans="1:1" x14ac:dyDescent="0.25">
      <c r="A2137" s="3" t="s">
        <v>4</v>
      </c>
    </row>
    <row r="2138" spans="1:1" x14ac:dyDescent="0.25">
      <c r="A2138" s="3" t="s">
        <v>2</v>
      </c>
    </row>
    <row r="2139" spans="1:1" x14ac:dyDescent="0.25">
      <c r="A2139" s="3" t="s">
        <v>4</v>
      </c>
    </row>
    <row r="2140" spans="1:1" x14ac:dyDescent="0.25">
      <c r="A2140" s="3" t="s">
        <v>1</v>
      </c>
    </row>
    <row r="2141" spans="1:1" x14ac:dyDescent="0.25">
      <c r="A2141" s="3" t="s">
        <v>3</v>
      </c>
    </row>
    <row r="2142" spans="1:1" x14ac:dyDescent="0.25">
      <c r="A2142" s="3" t="s">
        <v>3</v>
      </c>
    </row>
    <row r="2143" spans="1:1" x14ac:dyDescent="0.25">
      <c r="A2143" s="3" t="s">
        <v>0</v>
      </c>
    </row>
    <row r="2144" spans="1:1" x14ac:dyDescent="0.25">
      <c r="A2144" s="3" t="s">
        <v>2</v>
      </c>
    </row>
    <row r="2145" spans="1:1" x14ac:dyDescent="0.25">
      <c r="A2145" s="3" t="s">
        <v>13</v>
      </c>
    </row>
    <row r="2146" spans="1:1" x14ac:dyDescent="0.25">
      <c r="A2146" s="3" t="s">
        <v>15</v>
      </c>
    </row>
    <row r="2147" spans="1:1" x14ac:dyDescent="0.25">
      <c r="A2147" s="3" t="s">
        <v>3</v>
      </c>
    </row>
    <row r="2148" spans="1:1" x14ac:dyDescent="0.25">
      <c r="A2148" s="3" t="s">
        <v>15</v>
      </c>
    </row>
    <row r="2149" spans="1:1" x14ac:dyDescent="0.25">
      <c r="A2149" s="3" t="s">
        <v>3</v>
      </c>
    </row>
    <row r="2150" spans="1:1" x14ac:dyDescent="0.25">
      <c r="A2150" s="3" t="s">
        <v>4</v>
      </c>
    </row>
    <row r="2151" spans="1:1" x14ac:dyDescent="0.25">
      <c r="A2151" s="3" t="s">
        <v>4</v>
      </c>
    </row>
    <row r="2152" spans="1:1" x14ac:dyDescent="0.25">
      <c r="A2152" s="3" t="s">
        <v>4</v>
      </c>
    </row>
    <row r="2153" spans="1:1" x14ac:dyDescent="0.25">
      <c r="A2153" s="3" t="s">
        <v>2</v>
      </c>
    </row>
    <row r="2154" spans="1:1" x14ac:dyDescent="0.25">
      <c r="A2154" s="3" t="s">
        <v>7</v>
      </c>
    </row>
    <row r="2155" spans="1:1" x14ac:dyDescent="0.25">
      <c r="A2155" s="3" t="s">
        <v>0</v>
      </c>
    </row>
    <row r="2156" spans="1:1" x14ac:dyDescent="0.25">
      <c r="A2156" s="3" t="s">
        <v>5</v>
      </c>
    </row>
    <row r="2157" spans="1:1" x14ac:dyDescent="0.25">
      <c r="A2157" s="3" t="s">
        <v>3</v>
      </c>
    </row>
    <row r="2158" spans="1:1" x14ac:dyDescent="0.25">
      <c r="A2158" s="3" t="s">
        <v>1</v>
      </c>
    </row>
    <row r="2159" spans="1:1" x14ac:dyDescent="0.25">
      <c r="A2159" s="3" t="s">
        <v>0</v>
      </c>
    </row>
    <row r="2160" spans="1:1" x14ac:dyDescent="0.25">
      <c r="A2160" s="3" t="s">
        <v>10</v>
      </c>
    </row>
    <row r="2161" spans="1:1" x14ac:dyDescent="0.25">
      <c r="A2161" s="3" t="s">
        <v>6</v>
      </c>
    </row>
    <row r="2162" spans="1:1" x14ac:dyDescent="0.25">
      <c r="A2162" s="3" t="s">
        <v>14</v>
      </c>
    </row>
    <row r="2163" spans="1:1" x14ac:dyDescent="0.25">
      <c r="A2163" s="3" t="s">
        <v>4</v>
      </c>
    </row>
    <row r="2164" spans="1:1" x14ac:dyDescent="0.25">
      <c r="A2164" s="3" t="s">
        <v>12</v>
      </c>
    </row>
    <row r="2165" spans="1:1" x14ac:dyDescent="0.25">
      <c r="A2165" s="3" t="s">
        <v>0</v>
      </c>
    </row>
    <row r="2166" spans="1:1" x14ac:dyDescent="0.25">
      <c r="A2166" s="3" t="s">
        <v>0</v>
      </c>
    </row>
    <row r="2167" spans="1:1" x14ac:dyDescent="0.25">
      <c r="A2167" s="3" t="s">
        <v>3</v>
      </c>
    </row>
    <row r="2168" spans="1:1" x14ac:dyDescent="0.25">
      <c r="A2168" s="3" t="s">
        <v>5</v>
      </c>
    </row>
    <row r="2169" spans="1:1" x14ac:dyDescent="0.25">
      <c r="A2169" s="3" t="s">
        <v>12</v>
      </c>
    </row>
    <row r="2170" spans="1:1" x14ac:dyDescent="0.25">
      <c r="A2170" s="3" t="s">
        <v>3</v>
      </c>
    </row>
    <row r="2171" spans="1:1" x14ac:dyDescent="0.25">
      <c r="A2171" s="3" t="s">
        <v>15</v>
      </c>
    </row>
    <row r="2172" spans="1:1" x14ac:dyDescent="0.25">
      <c r="A2172" s="3" t="s">
        <v>3</v>
      </c>
    </row>
    <row r="2173" spans="1:1" x14ac:dyDescent="0.25">
      <c r="A2173" s="3" t="s">
        <v>4</v>
      </c>
    </row>
    <row r="2174" spans="1:1" x14ac:dyDescent="0.25">
      <c r="A2174" s="3" t="s">
        <v>3</v>
      </c>
    </row>
    <row r="2175" spans="1:1" x14ac:dyDescent="0.25">
      <c r="A2175" s="3" t="s">
        <v>14</v>
      </c>
    </row>
    <row r="2176" spans="1:1" x14ac:dyDescent="0.25">
      <c r="A2176" s="3" t="s">
        <v>13</v>
      </c>
    </row>
    <row r="2177" spans="1:1" x14ac:dyDescent="0.25">
      <c r="A2177" s="3" t="s">
        <v>0</v>
      </c>
    </row>
    <row r="2178" spans="1:1" x14ac:dyDescent="0.25">
      <c r="A2178" s="3" t="s">
        <v>0</v>
      </c>
    </row>
    <row r="2179" spans="1:1" x14ac:dyDescent="0.25">
      <c r="A2179" s="3" t="s">
        <v>14</v>
      </c>
    </row>
    <row r="2180" spans="1:1" x14ac:dyDescent="0.25">
      <c r="A2180" s="3" t="s">
        <v>5</v>
      </c>
    </row>
    <row r="2181" spans="1:1" x14ac:dyDescent="0.25">
      <c r="A2181" s="3" t="s">
        <v>15</v>
      </c>
    </row>
    <row r="2182" spans="1:1" x14ac:dyDescent="0.25">
      <c r="A2182" s="3" t="s">
        <v>0</v>
      </c>
    </row>
    <row r="2183" spans="1:1" x14ac:dyDescent="0.25">
      <c r="A2183" s="3" t="s">
        <v>10</v>
      </c>
    </row>
    <row r="2184" spans="1:1" x14ac:dyDescent="0.25">
      <c r="A2184" s="3" t="s">
        <v>12</v>
      </c>
    </row>
    <row r="2185" spans="1:1" x14ac:dyDescent="0.25">
      <c r="A2185" s="3" t="s">
        <v>15</v>
      </c>
    </row>
    <row r="2186" spans="1:1" x14ac:dyDescent="0.25">
      <c r="A2186" s="3" t="s">
        <v>15</v>
      </c>
    </row>
    <row r="2187" spans="1:1" x14ac:dyDescent="0.25">
      <c r="A2187" s="3" t="s">
        <v>0</v>
      </c>
    </row>
    <row r="2188" spans="1:1" x14ac:dyDescent="0.25">
      <c r="A2188" s="3" t="s">
        <v>0</v>
      </c>
    </row>
    <row r="2189" spans="1:1" x14ac:dyDescent="0.25">
      <c r="A2189" s="3" t="s">
        <v>12</v>
      </c>
    </row>
    <row r="2190" spans="1:1" x14ac:dyDescent="0.25">
      <c r="A2190" s="3" t="s">
        <v>13</v>
      </c>
    </row>
    <row r="2191" spans="1:1" x14ac:dyDescent="0.25">
      <c r="A2191" s="3" t="s">
        <v>14</v>
      </c>
    </row>
    <row r="2192" spans="1:1" x14ac:dyDescent="0.25">
      <c r="A2192" s="3" t="s">
        <v>11</v>
      </c>
    </row>
    <row r="2193" spans="1:1" x14ac:dyDescent="0.25">
      <c r="A2193" s="3" t="s">
        <v>14</v>
      </c>
    </row>
    <row r="2194" spans="1:1" x14ac:dyDescent="0.25">
      <c r="A2194" s="3" t="s">
        <v>15</v>
      </c>
    </row>
    <row r="2195" spans="1:1" x14ac:dyDescent="0.25">
      <c r="A2195" s="3" t="s">
        <v>0</v>
      </c>
    </row>
    <row r="2196" spans="1:1" x14ac:dyDescent="0.25">
      <c r="A2196" s="3" t="s">
        <v>6</v>
      </c>
    </row>
    <row r="2197" spans="1:1" x14ac:dyDescent="0.25">
      <c r="A2197" s="3" t="s">
        <v>1</v>
      </c>
    </row>
    <row r="2198" spans="1:1" x14ac:dyDescent="0.25">
      <c r="A2198" s="3" t="s">
        <v>4</v>
      </c>
    </row>
    <row r="2199" spans="1:1" x14ac:dyDescent="0.25">
      <c r="A2199" s="3" t="s">
        <v>0</v>
      </c>
    </row>
    <row r="2200" spans="1:1" x14ac:dyDescent="0.25">
      <c r="A2200" s="3" t="s">
        <v>3</v>
      </c>
    </row>
    <row r="2201" spans="1:1" x14ac:dyDescent="0.25">
      <c r="A2201" s="3" t="s">
        <v>15</v>
      </c>
    </row>
    <row r="2202" spans="1:1" x14ac:dyDescent="0.25">
      <c r="A2202" s="3" t="s">
        <v>1</v>
      </c>
    </row>
    <row r="2203" spans="1:1" x14ac:dyDescent="0.25">
      <c r="A2203" s="3" t="s">
        <v>2</v>
      </c>
    </row>
    <row r="2204" spans="1:1" x14ac:dyDescent="0.25">
      <c r="A2204" s="3" t="s">
        <v>11</v>
      </c>
    </row>
    <row r="2205" spans="1:1" x14ac:dyDescent="0.25">
      <c r="A2205" s="3" t="s">
        <v>13</v>
      </c>
    </row>
    <row r="2206" spans="1:1" x14ac:dyDescent="0.25">
      <c r="A2206" s="3" t="s">
        <v>12</v>
      </c>
    </row>
    <row r="2207" spans="1:1" x14ac:dyDescent="0.25">
      <c r="A2207" s="3" t="s">
        <v>0</v>
      </c>
    </row>
    <row r="2208" spans="1:1" x14ac:dyDescent="0.25">
      <c r="A2208" s="3" t="s">
        <v>0</v>
      </c>
    </row>
    <row r="2209" spans="1:1" x14ac:dyDescent="0.25">
      <c r="A2209" s="3" t="s">
        <v>15</v>
      </c>
    </row>
    <row r="2210" spans="1:1" x14ac:dyDescent="0.25">
      <c r="A2210" s="3" t="s">
        <v>1</v>
      </c>
    </row>
    <row r="2211" spans="1:1" x14ac:dyDescent="0.25">
      <c r="A2211" s="3" t="s">
        <v>15</v>
      </c>
    </row>
    <row r="2212" spans="1:1" x14ac:dyDescent="0.25">
      <c r="A2212" s="3" t="s">
        <v>0</v>
      </c>
    </row>
    <row r="2213" spans="1:1" x14ac:dyDescent="0.25">
      <c r="A2213" s="3" t="s">
        <v>11</v>
      </c>
    </row>
    <row r="2214" spans="1:1" x14ac:dyDescent="0.25">
      <c r="A2214" s="3" t="s">
        <v>15</v>
      </c>
    </row>
    <row r="2215" spans="1:1" x14ac:dyDescent="0.25">
      <c r="A2215" s="3" t="s">
        <v>3</v>
      </c>
    </row>
    <row r="2216" spans="1:1" x14ac:dyDescent="0.25">
      <c r="A2216" s="3" t="s">
        <v>1</v>
      </c>
    </row>
    <row r="2217" spans="1:1" x14ac:dyDescent="0.25">
      <c r="A2217" s="3" t="s">
        <v>15</v>
      </c>
    </row>
    <row r="2218" spans="1:1" x14ac:dyDescent="0.25">
      <c r="A2218" s="3" t="s">
        <v>14</v>
      </c>
    </row>
    <row r="2219" spans="1:1" x14ac:dyDescent="0.25">
      <c r="A2219" s="3" t="s">
        <v>0</v>
      </c>
    </row>
    <row r="2220" spans="1:1" x14ac:dyDescent="0.25">
      <c r="A2220" s="3" t="s">
        <v>15</v>
      </c>
    </row>
    <row r="2221" spans="1:1" x14ac:dyDescent="0.25">
      <c r="A2221" s="3" t="s">
        <v>15</v>
      </c>
    </row>
    <row r="2222" spans="1:1" x14ac:dyDescent="0.25">
      <c r="A2222" s="3" t="s">
        <v>1</v>
      </c>
    </row>
    <row r="2223" spans="1:1" x14ac:dyDescent="0.25">
      <c r="A2223" s="3" t="s">
        <v>0</v>
      </c>
    </row>
    <row r="2224" spans="1:1" x14ac:dyDescent="0.25">
      <c r="A2224" s="3" t="s">
        <v>1</v>
      </c>
    </row>
    <row r="2225" spans="1:1" x14ac:dyDescent="0.25">
      <c r="A2225" s="3" t="s">
        <v>15</v>
      </c>
    </row>
    <row r="2226" spans="1:1" x14ac:dyDescent="0.25">
      <c r="A2226" s="3" t="s">
        <v>0</v>
      </c>
    </row>
    <row r="2227" spans="1:1" x14ac:dyDescent="0.25">
      <c r="A2227" s="3" t="s">
        <v>1</v>
      </c>
    </row>
    <row r="2228" spans="1:1" x14ac:dyDescent="0.25">
      <c r="A2228" s="3" t="s">
        <v>0</v>
      </c>
    </row>
    <row r="2229" spans="1:1" x14ac:dyDescent="0.25">
      <c r="A2229" s="3" t="s">
        <v>15</v>
      </c>
    </row>
    <row r="2230" spans="1:1" x14ac:dyDescent="0.25">
      <c r="A2230" s="3" t="s">
        <v>0</v>
      </c>
    </row>
    <row r="2231" spans="1:1" x14ac:dyDescent="0.25">
      <c r="A2231" s="3" t="s">
        <v>0</v>
      </c>
    </row>
    <row r="2232" spans="1:1" x14ac:dyDescent="0.25">
      <c r="A2232" s="3" t="s">
        <v>15</v>
      </c>
    </row>
    <row r="2233" spans="1:1" x14ac:dyDescent="0.25">
      <c r="A2233" s="3" t="s">
        <v>10</v>
      </c>
    </row>
    <row r="2234" spans="1:1" x14ac:dyDescent="0.25">
      <c r="A2234" s="3" t="s">
        <v>1</v>
      </c>
    </row>
    <row r="2235" spans="1:1" x14ac:dyDescent="0.25">
      <c r="A2235" s="3" t="s">
        <v>1</v>
      </c>
    </row>
    <row r="2236" spans="1:1" x14ac:dyDescent="0.25">
      <c r="A2236" s="3" t="s">
        <v>15</v>
      </c>
    </row>
    <row r="2237" spans="1:1" x14ac:dyDescent="0.25">
      <c r="A2237" s="3" t="s">
        <v>0</v>
      </c>
    </row>
    <row r="2238" spans="1:1" x14ac:dyDescent="0.25">
      <c r="A2238" s="3" t="s">
        <v>15</v>
      </c>
    </row>
    <row r="2239" spans="1:1" x14ac:dyDescent="0.25">
      <c r="A2239" s="3" t="s">
        <v>15</v>
      </c>
    </row>
    <row r="2240" spans="1:1" x14ac:dyDescent="0.25">
      <c r="A2240" s="3" t="s">
        <v>0</v>
      </c>
    </row>
    <row r="2241" spans="1:1" x14ac:dyDescent="0.25">
      <c r="A2241" s="3" t="s">
        <v>15</v>
      </c>
    </row>
    <row r="2242" spans="1:1" x14ac:dyDescent="0.25">
      <c r="A2242" s="3" t="s">
        <v>0</v>
      </c>
    </row>
    <row r="2243" spans="1:1" x14ac:dyDescent="0.25">
      <c r="A2243" s="3" t="s">
        <v>14</v>
      </c>
    </row>
    <row r="2244" spans="1:1" x14ac:dyDescent="0.25">
      <c r="A2244" s="3" t="s">
        <v>13</v>
      </c>
    </row>
    <row r="2245" spans="1:1" x14ac:dyDescent="0.25">
      <c r="A2245" s="3" t="s">
        <v>14</v>
      </c>
    </row>
    <row r="2246" spans="1:1" x14ac:dyDescent="0.25">
      <c r="A2246" s="3" t="s">
        <v>0</v>
      </c>
    </row>
    <row r="2247" spans="1:1" x14ac:dyDescent="0.25">
      <c r="A2247" s="3" t="s">
        <v>13</v>
      </c>
    </row>
    <row r="2248" spans="1:1" x14ac:dyDescent="0.25">
      <c r="A2248" s="3" t="s">
        <v>7</v>
      </c>
    </row>
    <row r="2249" spans="1:1" x14ac:dyDescent="0.25">
      <c r="A2249" s="3" t="s">
        <v>0</v>
      </c>
    </row>
    <row r="2250" spans="1:1" x14ac:dyDescent="0.25">
      <c r="A2250" s="3" t="s">
        <v>15</v>
      </c>
    </row>
    <row r="2251" spans="1:1" x14ac:dyDescent="0.25">
      <c r="A2251" s="3" t="s">
        <v>15</v>
      </c>
    </row>
    <row r="2252" spans="1:1" x14ac:dyDescent="0.25">
      <c r="A2252" s="3" t="s">
        <v>14</v>
      </c>
    </row>
    <row r="2253" spans="1:1" x14ac:dyDescent="0.25">
      <c r="A2253" s="3" t="s">
        <v>15</v>
      </c>
    </row>
    <row r="2254" spans="1:1" x14ac:dyDescent="0.25">
      <c r="A2254" s="3" t="s">
        <v>3</v>
      </c>
    </row>
    <row r="2255" spans="1:1" x14ac:dyDescent="0.25">
      <c r="A2255" s="3" t="s">
        <v>0</v>
      </c>
    </row>
    <row r="2256" spans="1:1" x14ac:dyDescent="0.25">
      <c r="A2256" s="3" t="s">
        <v>0</v>
      </c>
    </row>
    <row r="2257" spans="1:1" x14ac:dyDescent="0.25">
      <c r="A2257" s="3" t="s">
        <v>12</v>
      </c>
    </row>
    <row r="2258" spans="1:1" x14ac:dyDescent="0.25">
      <c r="A2258" s="3" t="s">
        <v>2</v>
      </c>
    </row>
    <row r="2259" spans="1:1" x14ac:dyDescent="0.25">
      <c r="A2259" s="3" t="s">
        <v>14</v>
      </c>
    </row>
    <row r="2260" spans="1:1" x14ac:dyDescent="0.25">
      <c r="A2260" s="3" t="s">
        <v>0</v>
      </c>
    </row>
    <row r="2261" spans="1:1" x14ac:dyDescent="0.25">
      <c r="A2261" s="3" t="s">
        <v>3</v>
      </c>
    </row>
    <row r="2262" spans="1:1" x14ac:dyDescent="0.25">
      <c r="A2262" s="3" t="s">
        <v>7</v>
      </c>
    </row>
    <row r="2263" spans="1:1" x14ac:dyDescent="0.25">
      <c r="A2263" s="3" t="s">
        <v>5</v>
      </c>
    </row>
    <row r="2264" spans="1:1" x14ac:dyDescent="0.25">
      <c r="A2264" s="3" t="s">
        <v>5</v>
      </c>
    </row>
    <row r="2265" spans="1:1" x14ac:dyDescent="0.25">
      <c r="A2265" s="3" t="s">
        <v>14</v>
      </c>
    </row>
    <row r="2266" spans="1:1" x14ac:dyDescent="0.25">
      <c r="A2266" s="3" t="s">
        <v>2</v>
      </c>
    </row>
    <row r="2267" spans="1:1" x14ac:dyDescent="0.25">
      <c r="A2267" s="3" t="s">
        <v>1</v>
      </c>
    </row>
    <row r="2268" spans="1:1" x14ac:dyDescent="0.25">
      <c r="A2268" s="3" t="s">
        <v>15</v>
      </c>
    </row>
    <row r="2269" spans="1:1" x14ac:dyDescent="0.25">
      <c r="A2269" s="3" t="s">
        <v>5</v>
      </c>
    </row>
    <row r="2270" spans="1:1" x14ac:dyDescent="0.25">
      <c r="A2270" s="3" t="s">
        <v>15</v>
      </c>
    </row>
    <row r="2271" spans="1:1" x14ac:dyDescent="0.25">
      <c r="A2271" s="3" t="s">
        <v>15</v>
      </c>
    </row>
    <row r="2272" spans="1:1" x14ac:dyDescent="0.25">
      <c r="A2272" s="3" t="s">
        <v>3</v>
      </c>
    </row>
    <row r="2273" spans="1:1" x14ac:dyDescent="0.25">
      <c r="A2273" s="3" t="s">
        <v>3</v>
      </c>
    </row>
    <row r="2274" spans="1:1" x14ac:dyDescent="0.25">
      <c r="A2274" s="3" t="s">
        <v>15</v>
      </c>
    </row>
    <row r="2275" spans="1:1" x14ac:dyDescent="0.25">
      <c r="A2275" s="3" t="s">
        <v>2</v>
      </c>
    </row>
    <row r="2276" spans="1:1" x14ac:dyDescent="0.25">
      <c r="A2276" s="3" t="s">
        <v>4</v>
      </c>
    </row>
    <row r="2277" spans="1:1" x14ac:dyDescent="0.25">
      <c r="A2277" s="3" t="s">
        <v>14</v>
      </c>
    </row>
    <row r="2278" spans="1:1" x14ac:dyDescent="0.25">
      <c r="A2278" s="3" t="s">
        <v>7</v>
      </c>
    </row>
    <row r="2279" spans="1:1" x14ac:dyDescent="0.25">
      <c r="A2279" s="3" t="s">
        <v>2</v>
      </c>
    </row>
    <row r="2280" spans="1:1" x14ac:dyDescent="0.25">
      <c r="A2280" s="3" t="s">
        <v>4</v>
      </c>
    </row>
    <row r="2281" spans="1:1" x14ac:dyDescent="0.25">
      <c r="A2281" s="3" t="s">
        <v>3</v>
      </c>
    </row>
    <row r="2282" spans="1:1" x14ac:dyDescent="0.25">
      <c r="A2282" s="3" t="s">
        <v>3</v>
      </c>
    </row>
    <row r="2283" spans="1:1" x14ac:dyDescent="0.25">
      <c r="A2283" s="3" t="s">
        <v>4</v>
      </c>
    </row>
    <row r="2284" spans="1:1" x14ac:dyDescent="0.25">
      <c r="A2284" s="3" t="s">
        <v>4</v>
      </c>
    </row>
    <row r="2285" spans="1:1" x14ac:dyDescent="0.25">
      <c r="A2285" s="3" t="s">
        <v>5</v>
      </c>
    </row>
    <row r="2286" spans="1:1" x14ac:dyDescent="0.25">
      <c r="A2286" s="3" t="s">
        <v>3</v>
      </c>
    </row>
    <row r="2287" spans="1:1" x14ac:dyDescent="0.25">
      <c r="A2287" s="3" t="s">
        <v>3</v>
      </c>
    </row>
    <row r="2288" spans="1:1" x14ac:dyDescent="0.25">
      <c r="A2288" s="3" t="s">
        <v>8</v>
      </c>
    </row>
    <row r="2289" spans="1:1" x14ac:dyDescent="0.25">
      <c r="A2289" s="3" t="s">
        <v>6</v>
      </c>
    </row>
    <row r="2290" spans="1:1" x14ac:dyDescent="0.25">
      <c r="A2290" s="3" t="s">
        <v>1</v>
      </c>
    </row>
    <row r="2291" spans="1:1" x14ac:dyDescent="0.25">
      <c r="A2291" s="3" t="s">
        <v>3</v>
      </c>
    </row>
    <row r="2292" spans="1:1" x14ac:dyDescent="0.25">
      <c r="A2292" s="3" t="s">
        <v>1</v>
      </c>
    </row>
    <row r="2293" spans="1:1" x14ac:dyDescent="0.25">
      <c r="A2293" s="3" t="s">
        <v>4</v>
      </c>
    </row>
    <row r="2294" spans="1:1" x14ac:dyDescent="0.25">
      <c r="A2294" s="3" t="s">
        <v>4</v>
      </c>
    </row>
    <row r="2295" spans="1:1" x14ac:dyDescent="0.25">
      <c r="A2295" s="3" t="s">
        <v>3</v>
      </c>
    </row>
    <row r="2296" spans="1:1" x14ac:dyDescent="0.25">
      <c r="A2296" s="3" t="s">
        <v>5</v>
      </c>
    </row>
    <row r="2297" spans="1:1" x14ac:dyDescent="0.25">
      <c r="A2297" s="3" t="s">
        <v>4</v>
      </c>
    </row>
    <row r="2298" spans="1:1" x14ac:dyDescent="0.25">
      <c r="A2298" s="3" t="s">
        <v>2</v>
      </c>
    </row>
    <row r="2299" spans="1:1" x14ac:dyDescent="0.25">
      <c r="A2299" s="3" t="s">
        <v>4</v>
      </c>
    </row>
    <row r="2300" spans="1:1" x14ac:dyDescent="0.25">
      <c r="A2300" s="3" t="s">
        <v>3</v>
      </c>
    </row>
    <row r="2301" spans="1:1" x14ac:dyDescent="0.25">
      <c r="A2301" s="3" t="s">
        <v>1</v>
      </c>
    </row>
    <row r="2302" spans="1:1" x14ac:dyDescent="0.25">
      <c r="A2302" s="3" t="s">
        <v>3</v>
      </c>
    </row>
    <row r="2303" spans="1:1" x14ac:dyDescent="0.25">
      <c r="A2303" s="3" t="s">
        <v>3</v>
      </c>
    </row>
    <row r="2304" spans="1:1" x14ac:dyDescent="0.25">
      <c r="A2304" s="3" t="s">
        <v>3</v>
      </c>
    </row>
    <row r="2305" spans="1:1" x14ac:dyDescent="0.25">
      <c r="A2305" s="3" t="s">
        <v>4</v>
      </c>
    </row>
    <row r="2306" spans="1:1" x14ac:dyDescent="0.25">
      <c r="A2306" s="3" t="s">
        <v>3</v>
      </c>
    </row>
    <row r="2307" spans="1:1" x14ac:dyDescent="0.25">
      <c r="A2307" s="3" t="s">
        <v>4</v>
      </c>
    </row>
    <row r="2308" spans="1:1" x14ac:dyDescent="0.25">
      <c r="A2308" s="3" t="s">
        <v>2</v>
      </c>
    </row>
    <row r="2309" spans="1:1" x14ac:dyDescent="0.25">
      <c r="A2309" s="3" t="s">
        <v>1</v>
      </c>
    </row>
    <row r="2310" spans="1:1" x14ac:dyDescent="0.25">
      <c r="A2310" s="3" t="s">
        <v>1</v>
      </c>
    </row>
    <row r="2311" spans="1:1" x14ac:dyDescent="0.25">
      <c r="A2311" s="3" t="s">
        <v>2</v>
      </c>
    </row>
    <row r="2312" spans="1:1" x14ac:dyDescent="0.25">
      <c r="A2312" s="3" t="s">
        <v>2</v>
      </c>
    </row>
    <row r="2313" spans="1:1" x14ac:dyDescent="0.25">
      <c r="A2313" s="3" t="s">
        <v>1</v>
      </c>
    </row>
    <row r="2314" spans="1:1" x14ac:dyDescent="0.25">
      <c r="A2314" s="3" t="s">
        <v>4</v>
      </c>
    </row>
    <row r="2315" spans="1:1" x14ac:dyDescent="0.25">
      <c r="A2315" s="3" t="s">
        <v>2</v>
      </c>
    </row>
    <row r="2316" spans="1:1" x14ac:dyDescent="0.25">
      <c r="A2316" s="3" t="s">
        <v>4</v>
      </c>
    </row>
    <row r="2317" spans="1:1" x14ac:dyDescent="0.25">
      <c r="A2317" s="3" t="s">
        <v>6</v>
      </c>
    </row>
    <row r="2318" spans="1:1" x14ac:dyDescent="0.25">
      <c r="A2318" s="3" t="s">
        <v>1</v>
      </c>
    </row>
    <row r="2319" spans="1:1" x14ac:dyDescent="0.25">
      <c r="A2319" s="3" t="s">
        <v>5</v>
      </c>
    </row>
    <row r="2320" spans="1:1" x14ac:dyDescent="0.25">
      <c r="A2320" s="3" t="s">
        <v>2</v>
      </c>
    </row>
    <row r="2321" spans="1:1" x14ac:dyDescent="0.25">
      <c r="A2321" s="3" t="s">
        <v>2</v>
      </c>
    </row>
    <row r="2322" spans="1:1" x14ac:dyDescent="0.25">
      <c r="A2322" s="3" t="s">
        <v>4</v>
      </c>
    </row>
    <row r="2323" spans="1:1" x14ac:dyDescent="0.25">
      <c r="A2323" s="3" t="s">
        <v>1</v>
      </c>
    </row>
    <row r="2324" spans="1:1" x14ac:dyDescent="0.25">
      <c r="A2324" s="3" t="s">
        <v>14</v>
      </c>
    </row>
    <row r="2325" spans="1:1" x14ac:dyDescent="0.25">
      <c r="A2325" s="3" t="s">
        <v>1</v>
      </c>
    </row>
    <row r="2326" spans="1:1" x14ac:dyDescent="0.25">
      <c r="A2326" s="3" t="s">
        <v>4</v>
      </c>
    </row>
    <row r="2327" spans="1:1" x14ac:dyDescent="0.25">
      <c r="A2327" s="3" t="s">
        <v>15</v>
      </c>
    </row>
    <row r="2328" spans="1:1" x14ac:dyDescent="0.25">
      <c r="A2328" s="3" t="s">
        <v>0</v>
      </c>
    </row>
    <row r="2329" spans="1:1" x14ac:dyDescent="0.25">
      <c r="A2329" s="3" t="s">
        <v>3</v>
      </c>
    </row>
    <row r="2330" spans="1:1" x14ac:dyDescent="0.25">
      <c r="A2330" s="3" t="s">
        <v>0</v>
      </c>
    </row>
    <row r="2331" spans="1:1" x14ac:dyDescent="0.25">
      <c r="A2331" s="3" t="s">
        <v>1</v>
      </c>
    </row>
    <row r="2332" spans="1:1" x14ac:dyDescent="0.25">
      <c r="A2332" s="3" t="s">
        <v>13</v>
      </c>
    </row>
    <row r="2333" spans="1:1" x14ac:dyDescent="0.25">
      <c r="A2333" s="3" t="s">
        <v>2</v>
      </c>
    </row>
    <row r="2334" spans="1:1" x14ac:dyDescent="0.25">
      <c r="A2334" s="3" t="s">
        <v>12</v>
      </c>
    </row>
    <row r="2335" spans="1:1" x14ac:dyDescent="0.25">
      <c r="A2335" s="3" t="s">
        <v>0</v>
      </c>
    </row>
    <row r="2336" spans="1:1" x14ac:dyDescent="0.25">
      <c r="A2336" s="3" t="s">
        <v>12</v>
      </c>
    </row>
    <row r="2337" spans="1:1" x14ac:dyDescent="0.25">
      <c r="A2337" s="3" t="s">
        <v>2</v>
      </c>
    </row>
    <row r="2338" spans="1:1" x14ac:dyDescent="0.25">
      <c r="A2338" s="3" t="s">
        <v>3</v>
      </c>
    </row>
    <row r="2339" spans="1:1" x14ac:dyDescent="0.25">
      <c r="A2339" s="3" t="s">
        <v>2</v>
      </c>
    </row>
    <row r="2340" spans="1:1" x14ac:dyDescent="0.25">
      <c r="A2340" s="3" t="s">
        <v>0</v>
      </c>
    </row>
    <row r="2341" spans="1:1" x14ac:dyDescent="0.25">
      <c r="A2341" s="3" t="s">
        <v>6</v>
      </c>
    </row>
    <row r="2342" spans="1:1" x14ac:dyDescent="0.25">
      <c r="A2342" s="3" t="s">
        <v>3</v>
      </c>
    </row>
    <row r="2343" spans="1:1" x14ac:dyDescent="0.25">
      <c r="A2343" s="3" t="s">
        <v>2</v>
      </c>
    </row>
    <row r="2344" spans="1:1" x14ac:dyDescent="0.25">
      <c r="A2344" s="3" t="s">
        <v>4</v>
      </c>
    </row>
    <row r="2345" spans="1:1" x14ac:dyDescent="0.25">
      <c r="A2345" s="3" t="s">
        <v>1</v>
      </c>
    </row>
    <row r="2346" spans="1:1" x14ac:dyDescent="0.25">
      <c r="A2346" s="3" t="s">
        <v>8</v>
      </c>
    </row>
    <row r="2347" spans="1:1" x14ac:dyDescent="0.25">
      <c r="A2347" s="3" t="s">
        <v>0</v>
      </c>
    </row>
    <row r="2348" spans="1:1" x14ac:dyDescent="0.25">
      <c r="A2348" s="3" t="s">
        <v>3</v>
      </c>
    </row>
    <row r="2349" spans="1:1" x14ac:dyDescent="0.25">
      <c r="A2349" s="3" t="s">
        <v>2</v>
      </c>
    </row>
    <row r="2350" spans="1:1" x14ac:dyDescent="0.25">
      <c r="A2350" s="3" t="s">
        <v>8</v>
      </c>
    </row>
    <row r="2351" spans="1:1" x14ac:dyDescent="0.25">
      <c r="A2351" s="3" t="s">
        <v>1</v>
      </c>
    </row>
    <row r="2352" spans="1:1" x14ac:dyDescent="0.25">
      <c r="A2352" s="3" t="s">
        <v>4</v>
      </c>
    </row>
    <row r="2353" spans="1:1" x14ac:dyDescent="0.25">
      <c r="A2353" s="3" t="s">
        <v>4</v>
      </c>
    </row>
    <row r="2354" spans="1:1" x14ac:dyDescent="0.25">
      <c r="A2354" s="3" t="s">
        <v>15</v>
      </c>
    </row>
    <row r="2355" spans="1:1" x14ac:dyDescent="0.25">
      <c r="A2355" s="3" t="s">
        <v>1</v>
      </c>
    </row>
    <row r="2356" spans="1:1" x14ac:dyDescent="0.25">
      <c r="A2356" s="3" t="s">
        <v>1</v>
      </c>
    </row>
    <row r="2357" spans="1:1" x14ac:dyDescent="0.25">
      <c r="A2357" s="3" t="s">
        <v>0</v>
      </c>
    </row>
    <row r="2358" spans="1:1" x14ac:dyDescent="0.25">
      <c r="A2358" s="3" t="s">
        <v>3</v>
      </c>
    </row>
    <row r="2359" spans="1:1" x14ac:dyDescent="0.25">
      <c r="A2359" s="3" t="s">
        <v>5</v>
      </c>
    </row>
    <row r="2360" spans="1:1" x14ac:dyDescent="0.25">
      <c r="A2360" s="3" t="s">
        <v>9</v>
      </c>
    </row>
    <row r="2361" spans="1:1" x14ac:dyDescent="0.25">
      <c r="A2361" s="3" t="s">
        <v>3</v>
      </c>
    </row>
    <row r="2362" spans="1:1" x14ac:dyDescent="0.25">
      <c r="A2362" s="3" t="s">
        <v>4</v>
      </c>
    </row>
    <row r="2363" spans="1:1" x14ac:dyDescent="0.25">
      <c r="A2363" s="3" t="s">
        <v>2</v>
      </c>
    </row>
    <row r="2364" spans="1:1" x14ac:dyDescent="0.25">
      <c r="A2364" s="3" t="s">
        <v>3</v>
      </c>
    </row>
    <row r="2365" spans="1:1" x14ac:dyDescent="0.25">
      <c r="A2365" s="3" t="s">
        <v>3</v>
      </c>
    </row>
    <row r="2366" spans="1:1" x14ac:dyDescent="0.25">
      <c r="A2366" s="3" t="s">
        <v>4</v>
      </c>
    </row>
    <row r="2367" spans="1:1" x14ac:dyDescent="0.25">
      <c r="A2367" s="3" t="s">
        <v>2</v>
      </c>
    </row>
    <row r="2368" spans="1:1" x14ac:dyDescent="0.25">
      <c r="A2368" s="3" t="s">
        <v>5</v>
      </c>
    </row>
    <row r="2369" spans="1:1" x14ac:dyDescent="0.25">
      <c r="A2369" s="3" t="s">
        <v>3</v>
      </c>
    </row>
    <row r="2370" spans="1:1" x14ac:dyDescent="0.25">
      <c r="A2370" s="3" t="s">
        <v>4</v>
      </c>
    </row>
    <row r="2371" spans="1:1" x14ac:dyDescent="0.25">
      <c r="A2371" s="3" t="s">
        <v>4</v>
      </c>
    </row>
    <row r="2372" spans="1:1" x14ac:dyDescent="0.25">
      <c r="A2372" s="3" t="s">
        <v>1</v>
      </c>
    </row>
    <row r="2373" spans="1:1" x14ac:dyDescent="0.25">
      <c r="A2373" s="3" t="s">
        <v>6</v>
      </c>
    </row>
    <row r="2374" spans="1:1" x14ac:dyDescent="0.25">
      <c r="A2374" s="3" t="s">
        <v>3</v>
      </c>
    </row>
    <row r="2375" spans="1:1" x14ac:dyDescent="0.25">
      <c r="A2375" s="3" t="s">
        <v>4</v>
      </c>
    </row>
    <row r="2376" spans="1:1" x14ac:dyDescent="0.25">
      <c r="A2376" s="3" t="s">
        <v>4</v>
      </c>
    </row>
    <row r="2377" spans="1:1" x14ac:dyDescent="0.25">
      <c r="A2377" s="3" t="s">
        <v>15</v>
      </c>
    </row>
    <row r="2378" spans="1:1" x14ac:dyDescent="0.25">
      <c r="A2378" s="3" t="s">
        <v>13</v>
      </c>
    </row>
    <row r="2379" spans="1:1" x14ac:dyDescent="0.25">
      <c r="A2379" s="3" t="s">
        <v>1</v>
      </c>
    </row>
    <row r="2380" spans="1:1" x14ac:dyDescent="0.25">
      <c r="A2380" s="3" t="s">
        <v>7</v>
      </c>
    </row>
    <row r="2381" spans="1:1" x14ac:dyDescent="0.25">
      <c r="A2381" s="3" t="s">
        <v>1</v>
      </c>
    </row>
    <row r="2382" spans="1:1" x14ac:dyDescent="0.25">
      <c r="A2382" s="3" t="s">
        <v>1</v>
      </c>
    </row>
    <row r="2383" spans="1:1" x14ac:dyDescent="0.25">
      <c r="A2383" s="3" t="s">
        <v>2</v>
      </c>
    </row>
    <row r="2384" spans="1:1" x14ac:dyDescent="0.25">
      <c r="A2384" s="3" t="s">
        <v>1</v>
      </c>
    </row>
    <row r="2385" spans="1:1" x14ac:dyDescent="0.25">
      <c r="A2385" s="3" t="s">
        <v>3</v>
      </c>
    </row>
    <row r="2386" spans="1:1" x14ac:dyDescent="0.25">
      <c r="A2386" s="3" t="s">
        <v>3</v>
      </c>
    </row>
    <row r="2387" spans="1:1" x14ac:dyDescent="0.25">
      <c r="A2387" s="3" t="s">
        <v>2</v>
      </c>
    </row>
    <row r="2388" spans="1:1" x14ac:dyDescent="0.25">
      <c r="A2388" s="3" t="s">
        <v>2</v>
      </c>
    </row>
    <row r="2389" spans="1:1" x14ac:dyDescent="0.25">
      <c r="A2389" s="3" t="s">
        <v>2</v>
      </c>
    </row>
    <row r="2390" spans="1:1" x14ac:dyDescent="0.25">
      <c r="A2390" s="3" t="s">
        <v>0</v>
      </c>
    </row>
    <row r="2391" spans="1:1" x14ac:dyDescent="0.25">
      <c r="A2391" s="3" t="s">
        <v>4</v>
      </c>
    </row>
    <row r="2392" spans="1:1" x14ac:dyDescent="0.25">
      <c r="A2392" s="3" t="s">
        <v>15</v>
      </c>
    </row>
    <row r="2393" spans="1:1" x14ac:dyDescent="0.25">
      <c r="A2393" s="3" t="s">
        <v>3</v>
      </c>
    </row>
    <row r="2394" spans="1:1" x14ac:dyDescent="0.25">
      <c r="A2394" s="3" t="s">
        <v>15</v>
      </c>
    </row>
    <row r="2395" spans="1:1" x14ac:dyDescent="0.25">
      <c r="A2395" s="3" t="s">
        <v>2</v>
      </c>
    </row>
    <row r="2396" spans="1:1" x14ac:dyDescent="0.25">
      <c r="A2396" s="3" t="s">
        <v>0</v>
      </c>
    </row>
    <row r="2397" spans="1:1" x14ac:dyDescent="0.25">
      <c r="A2397" s="3" t="s">
        <v>1</v>
      </c>
    </row>
    <row r="2398" spans="1:1" x14ac:dyDescent="0.25">
      <c r="A2398" s="3" t="s">
        <v>3</v>
      </c>
    </row>
    <row r="2399" spans="1:1" x14ac:dyDescent="0.25">
      <c r="A2399" s="3" t="s">
        <v>4</v>
      </c>
    </row>
    <row r="2400" spans="1:1" x14ac:dyDescent="0.25">
      <c r="A2400" s="3" t="s">
        <v>3</v>
      </c>
    </row>
    <row r="2401" spans="1:1" x14ac:dyDescent="0.25">
      <c r="A2401" s="3" t="s">
        <v>1</v>
      </c>
    </row>
    <row r="2402" spans="1:1" x14ac:dyDescent="0.25">
      <c r="A2402" s="3" t="s">
        <v>3</v>
      </c>
    </row>
    <row r="2403" spans="1:1" x14ac:dyDescent="0.25">
      <c r="A2403" s="3" t="s">
        <v>1</v>
      </c>
    </row>
    <row r="2404" spans="1:1" x14ac:dyDescent="0.25">
      <c r="A2404" s="3" t="s">
        <v>4</v>
      </c>
    </row>
    <row r="2405" spans="1:1" x14ac:dyDescent="0.25">
      <c r="A2405" s="3" t="s">
        <v>4</v>
      </c>
    </row>
    <row r="2406" spans="1:1" x14ac:dyDescent="0.25">
      <c r="A2406" s="3" t="s">
        <v>4</v>
      </c>
    </row>
    <row r="2407" spans="1:1" x14ac:dyDescent="0.25">
      <c r="A2407" s="3" t="s">
        <v>2</v>
      </c>
    </row>
    <row r="2408" spans="1:1" x14ac:dyDescent="0.25">
      <c r="A2408" s="3" t="s">
        <v>1</v>
      </c>
    </row>
    <row r="2409" spans="1:1" x14ac:dyDescent="0.25">
      <c r="A2409" s="3" t="s">
        <v>8</v>
      </c>
    </row>
    <row r="2410" spans="1:1" x14ac:dyDescent="0.25">
      <c r="A2410" s="3" t="s">
        <v>1</v>
      </c>
    </row>
    <row r="2411" spans="1:1" x14ac:dyDescent="0.25">
      <c r="A2411" s="3" t="s">
        <v>2</v>
      </c>
    </row>
    <row r="2412" spans="1:1" x14ac:dyDescent="0.25">
      <c r="A2412" s="3" t="s">
        <v>3</v>
      </c>
    </row>
    <row r="2413" spans="1:1" x14ac:dyDescent="0.25">
      <c r="A2413" s="3" t="s">
        <v>3</v>
      </c>
    </row>
    <row r="2414" spans="1:1" x14ac:dyDescent="0.25">
      <c r="A2414" s="3" t="s">
        <v>5</v>
      </c>
    </row>
    <row r="2415" spans="1:1" x14ac:dyDescent="0.25">
      <c r="A2415" s="3" t="s">
        <v>2</v>
      </c>
    </row>
    <row r="2416" spans="1:1" x14ac:dyDescent="0.25">
      <c r="A2416" s="3" t="s">
        <v>1</v>
      </c>
    </row>
    <row r="2417" spans="1:1" x14ac:dyDescent="0.25">
      <c r="A2417" s="3" t="s">
        <v>3</v>
      </c>
    </row>
    <row r="2418" spans="1:1" x14ac:dyDescent="0.25">
      <c r="A2418" s="3" t="s">
        <v>6</v>
      </c>
    </row>
    <row r="2419" spans="1:1" x14ac:dyDescent="0.25">
      <c r="A2419" s="3" t="s">
        <v>2</v>
      </c>
    </row>
    <row r="2420" spans="1:1" x14ac:dyDescent="0.25">
      <c r="A2420" s="3" t="s">
        <v>4</v>
      </c>
    </row>
    <row r="2421" spans="1:1" x14ac:dyDescent="0.25">
      <c r="A2421" s="3" t="s">
        <v>5</v>
      </c>
    </row>
    <row r="2422" spans="1:1" x14ac:dyDescent="0.25">
      <c r="A2422" s="3" t="s">
        <v>3</v>
      </c>
    </row>
    <row r="2423" spans="1:1" x14ac:dyDescent="0.25">
      <c r="A2423" s="3" t="s">
        <v>4</v>
      </c>
    </row>
    <row r="2424" spans="1:1" x14ac:dyDescent="0.25">
      <c r="A2424" s="3" t="s">
        <v>0</v>
      </c>
    </row>
    <row r="2425" spans="1:1" x14ac:dyDescent="0.25">
      <c r="A2425" s="3" t="s">
        <v>1</v>
      </c>
    </row>
    <row r="2426" spans="1:1" x14ac:dyDescent="0.25">
      <c r="A2426" s="3" t="s">
        <v>3</v>
      </c>
    </row>
    <row r="2427" spans="1:1" x14ac:dyDescent="0.25">
      <c r="A2427" s="3" t="s">
        <v>3</v>
      </c>
    </row>
    <row r="2428" spans="1:1" x14ac:dyDescent="0.25">
      <c r="A2428" s="3" t="s">
        <v>2</v>
      </c>
    </row>
    <row r="2429" spans="1:1" x14ac:dyDescent="0.25">
      <c r="A2429" s="3" t="s">
        <v>1</v>
      </c>
    </row>
    <row r="2430" spans="1:1" x14ac:dyDescent="0.25">
      <c r="A2430" s="3" t="s">
        <v>14</v>
      </c>
    </row>
    <row r="2431" spans="1:1" x14ac:dyDescent="0.25">
      <c r="A2431" s="3" t="s">
        <v>0</v>
      </c>
    </row>
    <row r="2432" spans="1:1" x14ac:dyDescent="0.25">
      <c r="A2432" s="3" t="s">
        <v>2</v>
      </c>
    </row>
    <row r="2433" spans="1:1" x14ac:dyDescent="0.25">
      <c r="A2433" s="3" t="s">
        <v>2</v>
      </c>
    </row>
    <row r="2434" spans="1:1" x14ac:dyDescent="0.25">
      <c r="A2434" s="3" t="s">
        <v>4</v>
      </c>
    </row>
    <row r="2435" spans="1:1" x14ac:dyDescent="0.25">
      <c r="A2435" s="3" t="s">
        <v>3</v>
      </c>
    </row>
    <row r="2436" spans="1:1" x14ac:dyDescent="0.25">
      <c r="A2436" s="3" t="s">
        <v>1</v>
      </c>
    </row>
    <row r="2437" spans="1:1" x14ac:dyDescent="0.25">
      <c r="A2437" s="3" t="s">
        <v>3</v>
      </c>
    </row>
    <row r="2438" spans="1:1" x14ac:dyDescent="0.25">
      <c r="A2438" s="3" t="s">
        <v>5</v>
      </c>
    </row>
    <row r="2439" spans="1:1" x14ac:dyDescent="0.25">
      <c r="A2439" s="3" t="s">
        <v>2</v>
      </c>
    </row>
    <row r="2440" spans="1:1" x14ac:dyDescent="0.25">
      <c r="A2440" s="3" t="s">
        <v>3</v>
      </c>
    </row>
    <row r="2441" spans="1:1" x14ac:dyDescent="0.25">
      <c r="A2441" s="3" t="s">
        <v>3</v>
      </c>
    </row>
    <row r="2442" spans="1:1" x14ac:dyDescent="0.25">
      <c r="A2442" s="3" t="s">
        <v>4</v>
      </c>
    </row>
    <row r="2443" spans="1:1" x14ac:dyDescent="0.25">
      <c r="A2443" s="3" t="s">
        <v>0</v>
      </c>
    </row>
    <row r="2444" spans="1:1" x14ac:dyDescent="0.25">
      <c r="A2444" s="3" t="s">
        <v>1</v>
      </c>
    </row>
    <row r="2445" spans="1:1" x14ac:dyDescent="0.25">
      <c r="A2445" s="3" t="s">
        <v>3</v>
      </c>
    </row>
    <row r="2446" spans="1:1" x14ac:dyDescent="0.25">
      <c r="A2446" s="3" t="s">
        <v>1</v>
      </c>
    </row>
    <row r="2447" spans="1:1" x14ac:dyDescent="0.25">
      <c r="A2447" s="3" t="s">
        <v>0</v>
      </c>
    </row>
    <row r="2448" spans="1:1" x14ac:dyDescent="0.25">
      <c r="A2448" s="3" t="s">
        <v>5</v>
      </c>
    </row>
    <row r="2449" spans="1:1" x14ac:dyDescent="0.25">
      <c r="A2449" s="3" t="s">
        <v>0</v>
      </c>
    </row>
    <row r="2450" spans="1:1" x14ac:dyDescent="0.25">
      <c r="A2450" s="3" t="s">
        <v>4</v>
      </c>
    </row>
    <row r="2451" spans="1:1" x14ac:dyDescent="0.25">
      <c r="A2451" s="3" t="s">
        <v>0</v>
      </c>
    </row>
    <row r="2452" spans="1:1" x14ac:dyDescent="0.25">
      <c r="A2452" s="3" t="s">
        <v>14</v>
      </c>
    </row>
    <row r="2453" spans="1:1" x14ac:dyDescent="0.25">
      <c r="A2453" s="3" t="s">
        <v>4</v>
      </c>
    </row>
    <row r="2454" spans="1:1" x14ac:dyDescent="0.25">
      <c r="A2454" s="3" t="s">
        <v>3</v>
      </c>
    </row>
    <row r="2455" spans="1:1" x14ac:dyDescent="0.25">
      <c r="A2455" s="3" t="s">
        <v>4</v>
      </c>
    </row>
    <row r="2456" spans="1:1" x14ac:dyDescent="0.25">
      <c r="A2456" s="3" t="s">
        <v>3</v>
      </c>
    </row>
    <row r="2457" spans="1:1" x14ac:dyDescent="0.25">
      <c r="A2457" s="3" t="s">
        <v>1</v>
      </c>
    </row>
    <row r="2458" spans="1:1" x14ac:dyDescent="0.25">
      <c r="A2458" s="3" t="s">
        <v>2</v>
      </c>
    </row>
    <row r="2459" spans="1:1" x14ac:dyDescent="0.25">
      <c r="A2459" s="3" t="s">
        <v>2</v>
      </c>
    </row>
    <row r="2460" spans="1:1" x14ac:dyDescent="0.25">
      <c r="A2460" s="3" t="s">
        <v>2</v>
      </c>
    </row>
    <row r="2461" spans="1:1" x14ac:dyDescent="0.25">
      <c r="A2461" s="3" t="s">
        <v>14</v>
      </c>
    </row>
    <row r="2462" spans="1:1" x14ac:dyDescent="0.25">
      <c r="A2462" s="3" t="s">
        <v>4</v>
      </c>
    </row>
    <row r="2463" spans="1:1" x14ac:dyDescent="0.25">
      <c r="A2463" s="3" t="s">
        <v>6</v>
      </c>
    </row>
    <row r="2464" spans="1:1" x14ac:dyDescent="0.25">
      <c r="A2464" s="3" t="s">
        <v>4</v>
      </c>
    </row>
    <row r="2465" spans="1:1" x14ac:dyDescent="0.25">
      <c r="A2465" s="3" t="s">
        <v>2</v>
      </c>
    </row>
    <row r="2466" spans="1:1" x14ac:dyDescent="0.25">
      <c r="A2466" s="3" t="s">
        <v>3</v>
      </c>
    </row>
    <row r="2467" spans="1:1" x14ac:dyDescent="0.25">
      <c r="A2467" s="3" t="s">
        <v>4</v>
      </c>
    </row>
    <row r="2468" spans="1:1" x14ac:dyDescent="0.25">
      <c r="A2468" s="3" t="s">
        <v>3</v>
      </c>
    </row>
    <row r="2469" spans="1:1" x14ac:dyDescent="0.25">
      <c r="A2469" s="3" t="s">
        <v>8</v>
      </c>
    </row>
    <row r="2470" spans="1:1" x14ac:dyDescent="0.25">
      <c r="A2470" s="3" t="s">
        <v>2</v>
      </c>
    </row>
    <row r="2471" spans="1:1" x14ac:dyDescent="0.25">
      <c r="A2471" s="3" t="s">
        <v>4</v>
      </c>
    </row>
    <row r="2472" spans="1:1" x14ac:dyDescent="0.25">
      <c r="A2472" s="3" t="s">
        <v>2</v>
      </c>
    </row>
    <row r="2473" spans="1:1" x14ac:dyDescent="0.25">
      <c r="A2473" s="3" t="s">
        <v>4</v>
      </c>
    </row>
    <row r="2474" spans="1:1" x14ac:dyDescent="0.25">
      <c r="A2474" s="3" t="s">
        <v>3</v>
      </c>
    </row>
    <row r="2475" spans="1:1" x14ac:dyDescent="0.25">
      <c r="A2475" s="3" t="s">
        <v>3</v>
      </c>
    </row>
    <row r="2476" spans="1:1" x14ac:dyDescent="0.25">
      <c r="A2476" s="3" t="s">
        <v>4</v>
      </c>
    </row>
    <row r="2477" spans="1:1" x14ac:dyDescent="0.25">
      <c r="A2477" s="3" t="s">
        <v>14</v>
      </c>
    </row>
    <row r="2478" spans="1:1" x14ac:dyDescent="0.25">
      <c r="A2478" s="3" t="s">
        <v>4</v>
      </c>
    </row>
    <row r="2479" spans="1:1" x14ac:dyDescent="0.25">
      <c r="A2479" s="3" t="s">
        <v>4</v>
      </c>
    </row>
    <row r="2480" spans="1:1" x14ac:dyDescent="0.25">
      <c r="A2480" s="3" t="s">
        <v>4</v>
      </c>
    </row>
    <row r="2481" spans="1:1" x14ac:dyDescent="0.25">
      <c r="A2481" s="3" t="s">
        <v>11</v>
      </c>
    </row>
    <row r="2482" spans="1:1" x14ac:dyDescent="0.25">
      <c r="A2482" s="3" t="s">
        <v>9</v>
      </c>
    </row>
    <row r="2483" spans="1:1" x14ac:dyDescent="0.25">
      <c r="A2483" s="3" t="s">
        <v>13</v>
      </c>
    </row>
    <row r="2484" spans="1:1" x14ac:dyDescent="0.25">
      <c r="A2484" s="3" t="s">
        <v>4</v>
      </c>
    </row>
    <row r="2485" spans="1:1" x14ac:dyDescent="0.25">
      <c r="A2485" s="3" t="s">
        <v>6</v>
      </c>
    </row>
    <row r="2486" spans="1:1" x14ac:dyDescent="0.25">
      <c r="A2486" s="3" t="s">
        <v>12</v>
      </c>
    </row>
    <row r="2487" spans="1:1" x14ac:dyDescent="0.25">
      <c r="A2487" s="3" t="s">
        <v>3</v>
      </c>
    </row>
    <row r="2488" spans="1:1" x14ac:dyDescent="0.25">
      <c r="A2488" s="3" t="s">
        <v>6</v>
      </c>
    </row>
    <row r="2489" spans="1:1" x14ac:dyDescent="0.25">
      <c r="A2489" s="3" t="s">
        <v>5</v>
      </c>
    </row>
    <row r="2490" spans="1:1" x14ac:dyDescent="0.25">
      <c r="A2490" s="3" t="s">
        <v>0</v>
      </c>
    </row>
    <row r="2491" spans="1:1" x14ac:dyDescent="0.25">
      <c r="A2491" s="3" t="s">
        <v>4</v>
      </c>
    </row>
    <row r="2492" spans="1:1" x14ac:dyDescent="0.25">
      <c r="A2492" s="3" t="s">
        <v>1</v>
      </c>
    </row>
    <row r="2493" spans="1:1" x14ac:dyDescent="0.25">
      <c r="A2493" s="3" t="s">
        <v>3</v>
      </c>
    </row>
    <row r="2494" spans="1:1" x14ac:dyDescent="0.25">
      <c r="A2494" s="3" t="s">
        <v>2</v>
      </c>
    </row>
    <row r="2495" spans="1:1" x14ac:dyDescent="0.25">
      <c r="A2495" s="3" t="s">
        <v>15</v>
      </c>
    </row>
    <row r="2496" spans="1:1" x14ac:dyDescent="0.25">
      <c r="A2496" s="3" t="s">
        <v>11</v>
      </c>
    </row>
    <row r="2497" spans="1:1" x14ac:dyDescent="0.25">
      <c r="A2497" s="3" t="s">
        <v>6</v>
      </c>
    </row>
    <row r="2498" spans="1:1" x14ac:dyDescent="0.25">
      <c r="A2498" s="3" t="s">
        <v>12</v>
      </c>
    </row>
    <row r="2499" spans="1:1" x14ac:dyDescent="0.25">
      <c r="A2499" s="3" t="s">
        <v>12</v>
      </c>
    </row>
    <row r="2500" spans="1:1" x14ac:dyDescent="0.25">
      <c r="A2500" s="3" t="s">
        <v>4</v>
      </c>
    </row>
    <row r="2501" spans="1:1" x14ac:dyDescent="0.25">
      <c r="A2501" s="3" t="s">
        <v>8</v>
      </c>
    </row>
    <row r="2502" spans="1:1" x14ac:dyDescent="0.25">
      <c r="A2502" s="3" t="s">
        <v>0</v>
      </c>
    </row>
    <row r="2503" spans="1:1" x14ac:dyDescent="0.25">
      <c r="A2503" s="3" t="s">
        <v>0</v>
      </c>
    </row>
    <row r="2504" spans="1:1" x14ac:dyDescent="0.25">
      <c r="A2504" s="3" t="s">
        <v>1</v>
      </c>
    </row>
    <row r="2505" spans="1:1" x14ac:dyDescent="0.25">
      <c r="A2505" s="3" t="s">
        <v>6</v>
      </c>
    </row>
    <row r="2506" spans="1:1" x14ac:dyDescent="0.25">
      <c r="A2506" s="3" t="s">
        <v>4</v>
      </c>
    </row>
    <row r="2507" spans="1:1" x14ac:dyDescent="0.25">
      <c r="A2507" s="3" t="s">
        <v>2</v>
      </c>
    </row>
    <row r="2508" spans="1:1" x14ac:dyDescent="0.25">
      <c r="A2508" s="3" t="s">
        <v>5</v>
      </c>
    </row>
    <row r="2509" spans="1:1" x14ac:dyDescent="0.25">
      <c r="A2509" s="3" t="s">
        <v>7</v>
      </c>
    </row>
    <row r="2510" spans="1:1" x14ac:dyDescent="0.25">
      <c r="A2510" s="3" t="s">
        <v>2</v>
      </c>
    </row>
    <row r="2511" spans="1:1" x14ac:dyDescent="0.25">
      <c r="A2511" s="3" t="s">
        <v>13</v>
      </c>
    </row>
    <row r="2512" spans="1:1" x14ac:dyDescent="0.25">
      <c r="A2512" s="3" t="s">
        <v>1</v>
      </c>
    </row>
    <row r="2513" spans="1:1" x14ac:dyDescent="0.25">
      <c r="A2513" s="3" t="s">
        <v>14</v>
      </c>
    </row>
    <row r="2514" spans="1:1" x14ac:dyDescent="0.25">
      <c r="A2514" s="3" t="s">
        <v>3</v>
      </c>
    </row>
    <row r="2515" spans="1:1" x14ac:dyDescent="0.25">
      <c r="A2515" s="3" t="s">
        <v>15</v>
      </c>
    </row>
    <row r="2516" spans="1:1" x14ac:dyDescent="0.25">
      <c r="A2516" s="3" t="s">
        <v>13</v>
      </c>
    </row>
    <row r="2517" spans="1:1" x14ac:dyDescent="0.25">
      <c r="A2517" s="3" t="s">
        <v>0</v>
      </c>
    </row>
    <row r="2518" spans="1:1" x14ac:dyDescent="0.25">
      <c r="A2518" s="3" t="s">
        <v>13</v>
      </c>
    </row>
    <row r="2519" spans="1:1" x14ac:dyDescent="0.25">
      <c r="A2519" s="3" t="s">
        <v>12</v>
      </c>
    </row>
    <row r="2520" spans="1:1" x14ac:dyDescent="0.25">
      <c r="A2520" s="3" t="s">
        <v>0</v>
      </c>
    </row>
    <row r="2521" spans="1:1" x14ac:dyDescent="0.25">
      <c r="A2521" s="3" t="s">
        <v>13</v>
      </c>
    </row>
    <row r="2522" spans="1:1" x14ac:dyDescent="0.25">
      <c r="A2522" s="3" t="s">
        <v>3</v>
      </c>
    </row>
    <row r="2523" spans="1:1" x14ac:dyDescent="0.25">
      <c r="A2523" s="3" t="s">
        <v>0</v>
      </c>
    </row>
    <row r="2524" spans="1:1" x14ac:dyDescent="0.25">
      <c r="A2524" s="3" t="s">
        <v>3</v>
      </c>
    </row>
    <row r="2525" spans="1:1" x14ac:dyDescent="0.25">
      <c r="A2525" s="3" t="s">
        <v>8</v>
      </c>
    </row>
    <row r="2526" spans="1:1" x14ac:dyDescent="0.25">
      <c r="A2526" s="3" t="s">
        <v>4</v>
      </c>
    </row>
    <row r="2527" spans="1:1" x14ac:dyDescent="0.25">
      <c r="A2527" s="3" t="s">
        <v>1</v>
      </c>
    </row>
    <row r="2528" spans="1:1" x14ac:dyDescent="0.25">
      <c r="A2528" s="3" t="s">
        <v>4</v>
      </c>
    </row>
    <row r="2529" spans="1:1" x14ac:dyDescent="0.25">
      <c r="A2529" s="3" t="s">
        <v>4</v>
      </c>
    </row>
    <row r="2530" spans="1:1" x14ac:dyDescent="0.25">
      <c r="A2530" s="3" t="s">
        <v>2</v>
      </c>
    </row>
    <row r="2531" spans="1:1" x14ac:dyDescent="0.25">
      <c r="A2531" s="3" t="s">
        <v>7</v>
      </c>
    </row>
    <row r="2532" spans="1:1" x14ac:dyDescent="0.25">
      <c r="A2532" s="3" t="s">
        <v>4</v>
      </c>
    </row>
    <row r="2533" spans="1:1" x14ac:dyDescent="0.25">
      <c r="A2533" s="3" t="s">
        <v>12</v>
      </c>
    </row>
    <row r="2534" spans="1:1" x14ac:dyDescent="0.25">
      <c r="A2534" s="3" t="s">
        <v>14</v>
      </c>
    </row>
    <row r="2535" spans="1:1" x14ac:dyDescent="0.25">
      <c r="A2535" s="3" t="s">
        <v>7</v>
      </c>
    </row>
    <row r="2536" spans="1:1" x14ac:dyDescent="0.25">
      <c r="A2536" s="3" t="s">
        <v>15</v>
      </c>
    </row>
    <row r="2537" spans="1:1" x14ac:dyDescent="0.25">
      <c r="A2537" s="3" t="s">
        <v>15</v>
      </c>
    </row>
    <row r="2538" spans="1:1" x14ac:dyDescent="0.25">
      <c r="A2538" s="3" t="s">
        <v>4</v>
      </c>
    </row>
    <row r="2539" spans="1:1" x14ac:dyDescent="0.25">
      <c r="A2539" s="3" t="s">
        <v>0</v>
      </c>
    </row>
    <row r="2540" spans="1:1" x14ac:dyDescent="0.25">
      <c r="A2540" s="3" t="s">
        <v>0</v>
      </c>
    </row>
    <row r="2541" spans="1:1" x14ac:dyDescent="0.25">
      <c r="A2541" s="3" t="s">
        <v>3</v>
      </c>
    </row>
    <row r="2542" spans="1:1" x14ac:dyDescent="0.25">
      <c r="A2542" s="3" t="s">
        <v>2</v>
      </c>
    </row>
    <row r="2543" spans="1:1" x14ac:dyDescent="0.25">
      <c r="A2543" s="3" t="s">
        <v>3</v>
      </c>
    </row>
    <row r="2544" spans="1:1" x14ac:dyDescent="0.25">
      <c r="A2544" s="3" t="s">
        <v>12</v>
      </c>
    </row>
    <row r="2545" spans="1:1" x14ac:dyDescent="0.25">
      <c r="A2545" s="3" t="s">
        <v>3</v>
      </c>
    </row>
    <row r="2546" spans="1:1" x14ac:dyDescent="0.25">
      <c r="A2546" s="3" t="s">
        <v>2</v>
      </c>
    </row>
    <row r="2547" spans="1:1" x14ac:dyDescent="0.25">
      <c r="A2547" s="3" t="s">
        <v>15</v>
      </c>
    </row>
    <row r="2548" spans="1:1" x14ac:dyDescent="0.25">
      <c r="A2548" s="3" t="s">
        <v>1</v>
      </c>
    </row>
    <row r="2549" spans="1:1" x14ac:dyDescent="0.25">
      <c r="A2549" s="3" t="s">
        <v>1</v>
      </c>
    </row>
    <row r="2550" spans="1:1" x14ac:dyDescent="0.25">
      <c r="A2550" s="3" t="s">
        <v>12</v>
      </c>
    </row>
    <row r="2551" spans="1:1" x14ac:dyDescent="0.25">
      <c r="A2551" s="3" t="s">
        <v>2</v>
      </c>
    </row>
    <row r="2552" spans="1:1" x14ac:dyDescent="0.25">
      <c r="A2552" s="3" t="s">
        <v>5</v>
      </c>
    </row>
    <row r="2553" spans="1:1" x14ac:dyDescent="0.25">
      <c r="A2553" s="3" t="s">
        <v>3</v>
      </c>
    </row>
    <row r="2554" spans="1:1" x14ac:dyDescent="0.25">
      <c r="A2554" s="3" t="s">
        <v>0</v>
      </c>
    </row>
    <row r="2555" spans="1:1" x14ac:dyDescent="0.25">
      <c r="A2555" s="3" t="s">
        <v>5</v>
      </c>
    </row>
    <row r="2556" spans="1:1" x14ac:dyDescent="0.25">
      <c r="A2556" s="3" t="s">
        <v>4</v>
      </c>
    </row>
    <row r="2557" spans="1:1" x14ac:dyDescent="0.25">
      <c r="A2557" s="3" t="s">
        <v>14</v>
      </c>
    </row>
    <row r="2558" spans="1:1" x14ac:dyDescent="0.25">
      <c r="A2558" s="3" t="s">
        <v>7</v>
      </c>
    </row>
    <row r="2559" spans="1:1" x14ac:dyDescent="0.25">
      <c r="A2559" s="3" t="s">
        <v>3</v>
      </c>
    </row>
    <row r="2560" spans="1:1" x14ac:dyDescent="0.25">
      <c r="A2560" s="3" t="s">
        <v>9</v>
      </c>
    </row>
    <row r="2561" spans="1:1" x14ac:dyDescent="0.25">
      <c r="A2561" s="3" t="s">
        <v>5</v>
      </c>
    </row>
    <row r="2562" spans="1:1" x14ac:dyDescent="0.25">
      <c r="A2562" s="3" t="s">
        <v>0</v>
      </c>
    </row>
    <row r="2563" spans="1:1" x14ac:dyDescent="0.25">
      <c r="A2563" s="3" t="s">
        <v>2</v>
      </c>
    </row>
    <row r="2564" spans="1:1" x14ac:dyDescent="0.25">
      <c r="A2564" s="3" t="s">
        <v>2</v>
      </c>
    </row>
    <row r="2565" spans="1:1" x14ac:dyDescent="0.25">
      <c r="A2565" s="3" t="s">
        <v>3</v>
      </c>
    </row>
    <row r="2566" spans="1:1" x14ac:dyDescent="0.25">
      <c r="A2566" s="3" t="s">
        <v>7</v>
      </c>
    </row>
    <row r="2567" spans="1:1" x14ac:dyDescent="0.25">
      <c r="A2567" s="3" t="s">
        <v>2</v>
      </c>
    </row>
    <row r="2568" spans="1:1" x14ac:dyDescent="0.25">
      <c r="A2568" s="3" t="s">
        <v>13</v>
      </c>
    </row>
    <row r="2569" spans="1:1" x14ac:dyDescent="0.25">
      <c r="A2569" s="3" t="s">
        <v>4</v>
      </c>
    </row>
    <row r="2570" spans="1:1" x14ac:dyDescent="0.25">
      <c r="A2570" s="3" t="s">
        <v>3</v>
      </c>
    </row>
    <row r="2571" spans="1:1" x14ac:dyDescent="0.25">
      <c r="A2571" s="3" t="s">
        <v>4</v>
      </c>
    </row>
    <row r="2572" spans="1:1" x14ac:dyDescent="0.25">
      <c r="A2572" s="3" t="s">
        <v>4</v>
      </c>
    </row>
    <row r="2573" spans="1:1" x14ac:dyDescent="0.25">
      <c r="A2573" s="3" t="s">
        <v>12</v>
      </c>
    </row>
    <row r="2574" spans="1:1" x14ac:dyDescent="0.25">
      <c r="A2574" s="3" t="s">
        <v>3</v>
      </c>
    </row>
    <row r="2575" spans="1:1" x14ac:dyDescent="0.25">
      <c r="A2575" s="3" t="s">
        <v>2</v>
      </c>
    </row>
    <row r="2576" spans="1:1" x14ac:dyDescent="0.25">
      <c r="A2576" s="3" t="s">
        <v>4</v>
      </c>
    </row>
    <row r="2577" spans="1:1" x14ac:dyDescent="0.25">
      <c r="A2577" s="3" t="s">
        <v>4</v>
      </c>
    </row>
    <row r="2578" spans="1:1" x14ac:dyDescent="0.25">
      <c r="A2578" s="3" t="s">
        <v>9</v>
      </c>
    </row>
    <row r="2579" spans="1:1" x14ac:dyDescent="0.25">
      <c r="A2579" s="3" t="s">
        <v>4</v>
      </c>
    </row>
    <row r="2580" spans="1:1" x14ac:dyDescent="0.25">
      <c r="A2580" s="3" t="s">
        <v>6</v>
      </c>
    </row>
    <row r="2581" spans="1:1" x14ac:dyDescent="0.25">
      <c r="A2581" s="3" t="s">
        <v>9</v>
      </c>
    </row>
    <row r="2582" spans="1:1" x14ac:dyDescent="0.25">
      <c r="A2582" s="3" t="s">
        <v>3</v>
      </c>
    </row>
    <row r="2583" spans="1:1" x14ac:dyDescent="0.25">
      <c r="A2583" s="3" t="s">
        <v>8</v>
      </c>
    </row>
    <row r="2584" spans="1:1" x14ac:dyDescent="0.25">
      <c r="A2584" s="3" t="s">
        <v>13</v>
      </c>
    </row>
    <row r="2585" spans="1:1" x14ac:dyDescent="0.25">
      <c r="A2585" s="3" t="s">
        <v>3</v>
      </c>
    </row>
    <row r="2586" spans="1:1" x14ac:dyDescent="0.25">
      <c r="A2586" s="3" t="s">
        <v>6</v>
      </c>
    </row>
    <row r="2587" spans="1:1" x14ac:dyDescent="0.25">
      <c r="A2587" s="3" t="s">
        <v>4</v>
      </c>
    </row>
    <row r="2588" spans="1:1" x14ac:dyDescent="0.25">
      <c r="A2588" s="3" t="s">
        <v>2</v>
      </c>
    </row>
    <row r="2589" spans="1:1" x14ac:dyDescent="0.25">
      <c r="A2589" s="3" t="s">
        <v>4</v>
      </c>
    </row>
    <row r="2590" spans="1:1" x14ac:dyDescent="0.25">
      <c r="A2590" s="3" t="s">
        <v>4</v>
      </c>
    </row>
    <row r="2591" spans="1:1" x14ac:dyDescent="0.25">
      <c r="A2591" s="3" t="s">
        <v>2</v>
      </c>
    </row>
    <row r="2592" spans="1:1" x14ac:dyDescent="0.25">
      <c r="A2592" s="3" t="s">
        <v>4</v>
      </c>
    </row>
    <row r="2593" spans="1:1" x14ac:dyDescent="0.25">
      <c r="A2593" s="3" t="s">
        <v>1</v>
      </c>
    </row>
    <row r="2594" spans="1:1" x14ac:dyDescent="0.25">
      <c r="A2594" s="3" t="s">
        <v>4</v>
      </c>
    </row>
    <row r="2595" spans="1:1" x14ac:dyDescent="0.25">
      <c r="A2595" s="3" t="s">
        <v>6</v>
      </c>
    </row>
    <row r="2596" spans="1:1" x14ac:dyDescent="0.25">
      <c r="A2596" s="3" t="s">
        <v>4</v>
      </c>
    </row>
    <row r="2597" spans="1:1" x14ac:dyDescent="0.25">
      <c r="A2597" s="3" t="s">
        <v>4</v>
      </c>
    </row>
    <row r="2598" spans="1:1" x14ac:dyDescent="0.25">
      <c r="A2598" s="3" t="s">
        <v>7</v>
      </c>
    </row>
    <row r="2599" spans="1:1" x14ac:dyDescent="0.25">
      <c r="A2599" s="3" t="s">
        <v>2</v>
      </c>
    </row>
    <row r="2600" spans="1:1" x14ac:dyDescent="0.25">
      <c r="A2600" s="3" t="s">
        <v>3</v>
      </c>
    </row>
    <row r="2601" spans="1:1" x14ac:dyDescent="0.25">
      <c r="A2601" s="3" t="s">
        <v>4</v>
      </c>
    </row>
    <row r="2602" spans="1:1" x14ac:dyDescent="0.25">
      <c r="A2602" s="3" t="s">
        <v>3</v>
      </c>
    </row>
    <row r="2603" spans="1:1" x14ac:dyDescent="0.25">
      <c r="A2603" s="3" t="s">
        <v>14</v>
      </c>
    </row>
    <row r="2604" spans="1:1" x14ac:dyDescent="0.25">
      <c r="A2604" s="3" t="s">
        <v>4</v>
      </c>
    </row>
    <row r="2605" spans="1:1" x14ac:dyDescent="0.25">
      <c r="A2605" s="3" t="s">
        <v>3</v>
      </c>
    </row>
    <row r="2606" spans="1:1" x14ac:dyDescent="0.25">
      <c r="A2606" s="3" t="s">
        <v>0</v>
      </c>
    </row>
    <row r="2607" spans="1:1" x14ac:dyDescent="0.25">
      <c r="A2607" s="3" t="s">
        <v>3</v>
      </c>
    </row>
    <row r="2608" spans="1:1" x14ac:dyDescent="0.25">
      <c r="A2608" s="3" t="s">
        <v>14</v>
      </c>
    </row>
    <row r="2609" spans="1:1" x14ac:dyDescent="0.25">
      <c r="A2609" s="3" t="s">
        <v>3</v>
      </c>
    </row>
    <row r="2610" spans="1:1" x14ac:dyDescent="0.25">
      <c r="A2610" s="3" t="s">
        <v>3</v>
      </c>
    </row>
    <row r="2611" spans="1:1" x14ac:dyDescent="0.25">
      <c r="A2611" s="3" t="s">
        <v>1</v>
      </c>
    </row>
    <row r="2612" spans="1:1" x14ac:dyDescent="0.25">
      <c r="A2612" s="3" t="s">
        <v>4</v>
      </c>
    </row>
    <row r="2613" spans="1:1" x14ac:dyDescent="0.25">
      <c r="A2613" s="3" t="s">
        <v>0</v>
      </c>
    </row>
    <row r="2614" spans="1:1" x14ac:dyDescent="0.25">
      <c r="A2614" s="3" t="s">
        <v>3</v>
      </c>
    </row>
    <row r="2615" spans="1:1" x14ac:dyDescent="0.25">
      <c r="A2615" s="3" t="s">
        <v>13</v>
      </c>
    </row>
    <row r="2616" spans="1:1" x14ac:dyDescent="0.25">
      <c r="A2616" s="3" t="s">
        <v>3</v>
      </c>
    </row>
    <row r="2617" spans="1:1" x14ac:dyDescent="0.25">
      <c r="A2617" s="3" t="s">
        <v>0</v>
      </c>
    </row>
    <row r="2618" spans="1:1" x14ac:dyDescent="0.25">
      <c r="A2618" s="3" t="s">
        <v>3</v>
      </c>
    </row>
    <row r="2619" spans="1:1" x14ac:dyDescent="0.25">
      <c r="A2619" s="3" t="s">
        <v>8</v>
      </c>
    </row>
    <row r="2620" spans="1:1" x14ac:dyDescent="0.25">
      <c r="A2620" s="3" t="s">
        <v>7</v>
      </c>
    </row>
    <row r="2621" spans="1:1" x14ac:dyDescent="0.25">
      <c r="A2621" s="3" t="s">
        <v>1</v>
      </c>
    </row>
    <row r="2622" spans="1:1" x14ac:dyDescent="0.25">
      <c r="A2622" s="3" t="s">
        <v>2</v>
      </c>
    </row>
    <row r="2623" spans="1:1" x14ac:dyDescent="0.25">
      <c r="A2623" s="3" t="s">
        <v>3</v>
      </c>
    </row>
    <row r="2624" spans="1:1" x14ac:dyDescent="0.25">
      <c r="A2624" s="3" t="s">
        <v>7</v>
      </c>
    </row>
    <row r="2625" spans="1:1" x14ac:dyDescent="0.25">
      <c r="A2625" s="3" t="s">
        <v>5</v>
      </c>
    </row>
    <row r="2626" spans="1:1" x14ac:dyDescent="0.25">
      <c r="A2626" s="3" t="s">
        <v>6</v>
      </c>
    </row>
    <row r="2627" spans="1:1" x14ac:dyDescent="0.25">
      <c r="A2627" s="3" t="s">
        <v>1</v>
      </c>
    </row>
    <row r="2628" spans="1:1" x14ac:dyDescent="0.25">
      <c r="A2628" s="3" t="s">
        <v>1</v>
      </c>
    </row>
    <row r="2629" spans="1:1" x14ac:dyDescent="0.25">
      <c r="A2629" s="3" t="s">
        <v>3</v>
      </c>
    </row>
    <row r="2630" spans="1:1" x14ac:dyDescent="0.25">
      <c r="A2630" s="3" t="s">
        <v>4</v>
      </c>
    </row>
    <row r="2631" spans="1:1" x14ac:dyDescent="0.25">
      <c r="A2631" s="3" t="s">
        <v>12</v>
      </c>
    </row>
    <row r="2632" spans="1:1" x14ac:dyDescent="0.25">
      <c r="A2632" s="3" t="s">
        <v>13</v>
      </c>
    </row>
    <row r="2633" spans="1:1" x14ac:dyDescent="0.25">
      <c r="A2633" s="3" t="s">
        <v>12</v>
      </c>
    </row>
    <row r="2634" spans="1:1" x14ac:dyDescent="0.25">
      <c r="A2634" s="3" t="s">
        <v>6</v>
      </c>
    </row>
    <row r="2635" spans="1:1" x14ac:dyDescent="0.25">
      <c r="A2635" s="3" t="s">
        <v>2</v>
      </c>
    </row>
    <row r="2636" spans="1:1" x14ac:dyDescent="0.25">
      <c r="A2636" s="3" t="s">
        <v>0</v>
      </c>
    </row>
    <row r="2637" spans="1:1" x14ac:dyDescent="0.25">
      <c r="A2637" s="3" t="s">
        <v>2</v>
      </c>
    </row>
    <row r="2638" spans="1:1" x14ac:dyDescent="0.25">
      <c r="A2638" s="3" t="s">
        <v>2</v>
      </c>
    </row>
    <row r="2639" spans="1:1" x14ac:dyDescent="0.25">
      <c r="A2639" s="3" t="s">
        <v>3</v>
      </c>
    </row>
    <row r="2640" spans="1:1" x14ac:dyDescent="0.25">
      <c r="A2640" s="3" t="s">
        <v>2</v>
      </c>
    </row>
    <row r="2641" spans="1:1" x14ac:dyDescent="0.25">
      <c r="A2641" s="3" t="s">
        <v>15</v>
      </c>
    </row>
    <row r="2642" spans="1:1" x14ac:dyDescent="0.25">
      <c r="A2642" s="3" t="s">
        <v>0</v>
      </c>
    </row>
    <row r="2643" spans="1:1" x14ac:dyDescent="0.25">
      <c r="A2643" s="3" t="s">
        <v>15</v>
      </c>
    </row>
    <row r="2644" spans="1:1" x14ac:dyDescent="0.25">
      <c r="A2644" s="3" t="s">
        <v>5</v>
      </c>
    </row>
    <row r="2645" spans="1:1" x14ac:dyDescent="0.25">
      <c r="A2645" s="3" t="s">
        <v>13</v>
      </c>
    </row>
    <row r="2646" spans="1:1" x14ac:dyDescent="0.25">
      <c r="A2646" s="3" t="s">
        <v>15</v>
      </c>
    </row>
    <row r="2647" spans="1:1" x14ac:dyDescent="0.25">
      <c r="A2647" s="3" t="s">
        <v>1</v>
      </c>
    </row>
    <row r="2648" spans="1:1" x14ac:dyDescent="0.25">
      <c r="A2648" s="3" t="s">
        <v>3</v>
      </c>
    </row>
    <row r="2649" spans="1:1" x14ac:dyDescent="0.25">
      <c r="A2649" s="3" t="s">
        <v>4</v>
      </c>
    </row>
    <row r="2650" spans="1:1" x14ac:dyDescent="0.25">
      <c r="A2650" s="3" t="s">
        <v>2</v>
      </c>
    </row>
    <row r="2651" spans="1:1" x14ac:dyDescent="0.25">
      <c r="A2651" s="3" t="s">
        <v>2</v>
      </c>
    </row>
    <row r="2652" spans="1:1" x14ac:dyDescent="0.25">
      <c r="A2652" s="3" t="s">
        <v>13</v>
      </c>
    </row>
    <row r="2653" spans="1:1" x14ac:dyDescent="0.25">
      <c r="A2653" s="3" t="s">
        <v>4</v>
      </c>
    </row>
    <row r="2654" spans="1:1" x14ac:dyDescent="0.25">
      <c r="A2654" s="3" t="s">
        <v>4</v>
      </c>
    </row>
    <row r="2655" spans="1:1" x14ac:dyDescent="0.25">
      <c r="A2655" s="3" t="s">
        <v>1</v>
      </c>
    </row>
    <row r="2656" spans="1:1" x14ac:dyDescent="0.25">
      <c r="A2656" s="3" t="s">
        <v>2</v>
      </c>
    </row>
    <row r="2657" spans="1:1" x14ac:dyDescent="0.25">
      <c r="A2657" s="3" t="s">
        <v>3</v>
      </c>
    </row>
    <row r="2658" spans="1:1" x14ac:dyDescent="0.25">
      <c r="A2658" s="3" t="s">
        <v>3</v>
      </c>
    </row>
    <row r="2659" spans="1:1" x14ac:dyDescent="0.25">
      <c r="A2659" s="3" t="s">
        <v>0</v>
      </c>
    </row>
    <row r="2660" spans="1:1" x14ac:dyDescent="0.25">
      <c r="A2660" s="3" t="s">
        <v>1</v>
      </c>
    </row>
    <row r="2661" spans="1:1" x14ac:dyDescent="0.25">
      <c r="A2661" s="3" t="s">
        <v>1</v>
      </c>
    </row>
    <row r="2662" spans="1:1" x14ac:dyDescent="0.25">
      <c r="A2662" s="3" t="s">
        <v>2</v>
      </c>
    </row>
    <row r="2663" spans="1:1" x14ac:dyDescent="0.25">
      <c r="A2663" s="3" t="s">
        <v>12</v>
      </c>
    </row>
    <row r="2664" spans="1:1" x14ac:dyDescent="0.25">
      <c r="A2664" s="3" t="s">
        <v>5</v>
      </c>
    </row>
    <row r="2665" spans="1:1" x14ac:dyDescent="0.25">
      <c r="A2665" s="3" t="s">
        <v>15</v>
      </c>
    </row>
    <row r="2666" spans="1:1" x14ac:dyDescent="0.25">
      <c r="A2666" s="3" t="s">
        <v>2</v>
      </c>
    </row>
    <row r="2667" spans="1:1" x14ac:dyDescent="0.25">
      <c r="A2667" s="3" t="s">
        <v>4</v>
      </c>
    </row>
    <row r="2668" spans="1:1" x14ac:dyDescent="0.25">
      <c r="A2668" s="3" t="s">
        <v>5</v>
      </c>
    </row>
    <row r="2669" spans="1:1" x14ac:dyDescent="0.25">
      <c r="A2669" s="3" t="s">
        <v>4</v>
      </c>
    </row>
    <row r="2670" spans="1:1" x14ac:dyDescent="0.25">
      <c r="A2670" s="3" t="s">
        <v>5</v>
      </c>
    </row>
    <row r="2671" spans="1:1" x14ac:dyDescent="0.25">
      <c r="A2671" s="3" t="s">
        <v>4</v>
      </c>
    </row>
    <row r="2672" spans="1:1" x14ac:dyDescent="0.25">
      <c r="A2672" s="3" t="s">
        <v>3</v>
      </c>
    </row>
    <row r="2673" spans="1:1" x14ac:dyDescent="0.25">
      <c r="A2673" s="3" t="s">
        <v>4</v>
      </c>
    </row>
    <row r="2674" spans="1:1" x14ac:dyDescent="0.25">
      <c r="A2674" s="3" t="s">
        <v>4</v>
      </c>
    </row>
    <row r="2675" spans="1:1" x14ac:dyDescent="0.25">
      <c r="A2675" s="3" t="s">
        <v>1</v>
      </c>
    </row>
    <row r="2676" spans="1:1" x14ac:dyDescent="0.25">
      <c r="A2676" s="3" t="s">
        <v>2</v>
      </c>
    </row>
    <row r="2677" spans="1:1" x14ac:dyDescent="0.25">
      <c r="A2677" s="3" t="s">
        <v>3</v>
      </c>
    </row>
    <row r="2678" spans="1:1" x14ac:dyDescent="0.25">
      <c r="A2678" s="3" t="s">
        <v>2</v>
      </c>
    </row>
    <row r="2679" spans="1:1" x14ac:dyDescent="0.25">
      <c r="A2679" s="3" t="s">
        <v>15</v>
      </c>
    </row>
    <row r="2680" spans="1:1" x14ac:dyDescent="0.25">
      <c r="A2680" s="3" t="s">
        <v>3</v>
      </c>
    </row>
    <row r="2681" spans="1:1" x14ac:dyDescent="0.25">
      <c r="A2681" s="3" t="s">
        <v>4</v>
      </c>
    </row>
    <row r="2682" spans="1:1" x14ac:dyDescent="0.25">
      <c r="A2682" s="3" t="s">
        <v>3</v>
      </c>
    </row>
    <row r="2683" spans="1:1" x14ac:dyDescent="0.25">
      <c r="A2683" s="3" t="s">
        <v>15</v>
      </c>
    </row>
    <row r="2684" spans="1:1" x14ac:dyDescent="0.25">
      <c r="A2684" s="3" t="s">
        <v>4</v>
      </c>
    </row>
    <row r="2685" spans="1:1" x14ac:dyDescent="0.25">
      <c r="A2685" s="3" t="s">
        <v>5</v>
      </c>
    </row>
    <row r="2686" spans="1:1" x14ac:dyDescent="0.25">
      <c r="A2686" s="3" t="s">
        <v>5</v>
      </c>
    </row>
    <row r="2687" spans="1:1" x14ac:dyDescent="0.25">
      <c r="A2687" s="3" t="s">
        <v>2</v>
      </c>
    </row>
    <row r="2688" spans="1:1" x14ac:dyDescent="0.25">
      <c r="A2688" s="3" t="s">
        <v>0</v>
      </c>
    </row>
    <row r="2689" spans="1:1" x14ac:dyDescent="0.25">
      <c r="A2689" s="3" t="s">
        <v>1</v>
      </c>
    </row>
    <row r="2690" spans="1:1" x14ac:dyDescent="0.25">
      <c r="A2690" s="3" t="s">
        <v>5</v>
      </c>
    </row>
    <row r="2691" spans="1:1" x14ac:dyDescent="0.25">
      <c r="A2691" s="3" t="s">
        <v>1</v>
      </c>
    </row>
    <row r="2692" spans="1:1" x14ac:dyDescent="0.25">
      <c r="A2692" s="3" t="s">
        <v>3</v>
      </c>
    </row>
    <row r="2693" spans="1:1" x14ac:dyDescent="0.25">
      <c r="A2693" s="3" t="s">
        <v>2</v>
      </c>
    </row>
    <row r="2694" spans="1:1" x14ac:dyDescent="0.25">
      <c r="A2694" s="3" t="s">
        <v>7</v>
      </c>
    </row>
    <row r="2695" spans="1:1" x14ac:dyDescent="0.25">
      <c r="A2695" s="3" t="s">
        <v>6</v>
      </c>
    </row>
    <row r="2696" spans="1:1" x14ac:dyDescent="0.25">
      <c r="A2696" s="3" t="s">
        <v>9</v>
      </c>
    </row>
    <row r="2697" spans="1:1" x14ac:dyDescent="0.25">
      <c r="A2697" s="3" t="s">
        <v>4</v>
      </c>
    </row>
    <row r="2698" spans="1:1" x14ac:dyDescent="0.25">
      <c r="A2698" s="3" t="s">
        <v>7</v>
      </c>
    </row>
    <row r="2699" spans="1:1" x14ac:dyDescent="0.25">
      <c r="A2699" s="3" t="s">
        <v>4</v>
      </c>
    </row>
    <row r="2700" spans="1:1" x14ac:dyDescent="0.25">
      <c r="A2700" s="3" t="s">
        <v>3</v>
      </c>
    </row>
    <row r="2701" spans="1:1" x14ac:dyDescent="0.25">
      <c r="A2701" s="3" t="s">
        <v>4</v>
      </c>
    </row>
    <row r="2702" spans="1:1" x14ac:dyDescent="0.25">
      <c r="A2702" s="3" t="s">
        <v>5</v>
      </c>
    </row>
    <row r="2703" spans="1:1" x14ac:dyDescent="0.25">
      <c r="A2703" s="3" t="s">
        <v>3</v>
      </c>
    </row>
    <row r="2704" spans="1:1" x14ac:dyDescent="0.25">
      <c r="A2704" s="3" t="s">
        <v>2</v>
      </c>
    </row>
    <row r="2705" spans="1:1" x14ac:dyDescent="0.25">
      <c r="A2705" s="3" t="s">
        <v>4</v>
      </c>
    </row>
    <row r="2706" spans="1:1" x14ac:dyDescent="0.25">
      <c r="A2706" s="3" t="s">
        <v>0</v>
      </c>
    </row>
    <row r="2707" spans="1:1" x14ac:dyDescent="0.25">
      <c r="A2707" s="3" t="s">
        <v>2</v>
      </c>
    </row>
    <row r="2708" spans="1:1" x14ac:dyDescent="0.25">
      <c r="A2708" s="3" t="s">
        <v>4</v>
      </c>
    </row>
    <row r="2709" spans="1:1" x14ac:dyDescent="0.25">
      <c r="A2709" s="3" t="s">
        <v>3</v>
      </c>
    </row>
    <row r="2710" spans="1:1" x14ac:dyDescent="0.25">
      <c r="A2710" s="3" t="s">
        <v>0</v>
      </c>
    </row>
    <row r="2711" spans="1:1" x14ac:dyDescent="0.25">
      <c r="A2711" s="3" t="s">
        <v>4</v>
      </c>
    </row>
    <row r="2712" spans="1:1" x14ac:dyDescent="0.25">
      <c r="A2712" s="3" t="s">
        <v>4</v>
      </c>
    </row>
    <row r="2713" spans="1:1" x14ac:dyDescent="0.25">
      <c r="A2713" s="3" t="s">
        <v>5</v>
      </c>
    </row>
    <row r="2714" spans="1:1" x14ac:dyDescent="0.25">
      <c r="A2714" s="3" t="s">
        <v>14</v>
      </c>
    </row>
    <row r="2715" spans="1:1" x14ac:dyDescent="0.25">
      <c r="A2715" s="3" t="s">
        <v>1</v>
      </c>
    </row>
    <row r="2716" spans="1:1" x14ac:dyDescent="0.25">
      <c r="A2716" s="3" t="s">
        <v>0</v>
      </c>
    </row>
    <row r="2717" spans="1:1" x14ac:dyDescent="0.25">
      <c r="A2717" s="3" t="s">
        <v>4</v>
      </c>
    </row>
    <row r="2718" spans="1:1" x14ac:dyDescent="0.25">
      <c r="A2718" s="3" t="s">
        <v>14</v>
      </c>
    </row>
    <row r="2719" spans="1:1" x14ac:dyDescent="0.25">
      <c r="A2719" s="3" t="s">
        <v>1</v>
      </c>
    </row>
    <row r="2720" spans="1:1" x14ac:dyDescent="0.25">
      <c r="A2720" s="3" t="s">
        <v>4</v>
      </c>
    </row>
    <row r="2721" spans="1:1" x14ac:dyDescent="0.25">
      <c r="A2721" s="3" t="s">
        <v>2</v>
      </c>
    </row>
    <row r="2722" spans="1:1" x14ac:dyDescent="0.25">
      <c r="A2722" s="3" t="s">
        <v>1</v>
      </c>
    </row>
    <row r="2723" spans="1:1" x14ac:dyDescent="0.25">
      <c r="A2723" s="3" t="s">
        <v>3</v>
      </c>
    </row>
    <row r="2724" spans="1:1" x14ac:dyDescent="0.25">
      <c r="A2724" s="3" t="s">
        <v>12</v>
      </c>
    </row>
    <row r="2725" spans="1:1" x14ac:dyDescent="0.25">
      <c r="A2725" s="3" t="s">
        <v>1</v>
      </c>
    </row>
    <row r="2726" spans="1:1" x14ac:dyDescent="0.25">
      <c r="A2726" s="3" t="s">
        <v>0</v>
      </c>
    </row>
    <row r="2727" spans="1:1" x14ac:dyDescent="0.25">
      <c r="A2727" s="3" t="s">
        <v>3</v>
      </c>
    </row>
    <row r="2728" spans="1:1" x14ac:dyDescent="0.25">
      <c r="A2728" s="3" t="s">
        <v>1</v>
      </c>
    </row>
    <row r="2729" spans="1:1" x14ac:dyDescent="0.25">
      <c r="A2729" s="3" t="s">
        <v>3</v>
      </c>
    </row>
    <row r="2730" spans="1:1" x14ac:dyDescent="0.25">
      <c r="A2730" s="3" t="s">
        <v>9</v>
      </c>
    </row>
    <row r="2731" spans="1:1" x14ac:dyDescent="0.25">
      <c r="A2731" s="3" t="s">
        <v>3</v>
      </c>
    </row>
    <row r="2732" spans="1:1" x14ac:dyDescent="0.25">
      <c r="A2732" s="3" t="s">
        <v>3</v>
      </c>
    </row>
    <row r="2733" spans="1:1" x14ac:dyDescent="0.25">
      <c r="A2733" s="3" t="s">
        <v>3</v>
      </c>
    </row>
    <row r="2734" spans="1:1" x14ac:dyDescent="0.25">
      <c r="A2734" s="3" t="s">
        <v>14</v>
      </c>
    </row>
    <row r="2735" spans="1:1" x14ac:dyDescent="0.25">
      <c r="A2735" s="3" t="s">
        <v>1</v>
      </c>
    </row>
    <row r="2736" spans="1:1" x14ac:dyDescent="0.25">
      <c r="A2736" s="3" t="s">
        <v>3</v>
      </c>
    </row>
    <row r="2737" spans="1:1" x14ac:dyDescent="0.25">
      <c r="A2737" s="3" t="s">
        <v>3</v>
      </c>
    </row>
    <row r="2738" spans="1:1" x14ac:dyDescent="0.25">
      <c r="A2738" s="3" t="s">
        <v>3</v>
      </c>
    </row>
    <row r="2739" spans="1:1" x14ac:dyDescent="0.25">
      <c r="A2739" s="3" t="s">
        <v>2</v>
      </c>
    </row>
    <row r="2740" spans="1:1" x14ac:dyDescent="0.25">
      <c r="A2740" s="3" t="s">
        <v>2</v>
      </c>
    </row>
    <row r="2741" spans="1:1" x14ac:dyDescent="0.25">
      <c r="A2741" s="3" t="s">
        <v>10</v>
      </c>
    </row>
    <row r="2742" spans="1:1" x14ac:dyDescent="0.25">
      <c r="A2742" s="3" t="s">
        <v>0</v>
      </c>
    </row>
    <row r="2743" spans="1:1" x14ac:dyDescent="0.25">
      <c r="A2743" s="3" t="s">
        <v>4</v>
      </c>
    </row>
    <row r="2744" spans="1:1" x14ac:dyDescent="0.25">
      <c r="A2744" s="3" t="s">
        <v>5</v>
      </c>
    </row>
    <row r="2745" spans="1:1" x14ac:dyDescent="0.25">
      <c r="A2745" s="3" t="s">
        <v>3</v>
      </c>
    </row>
    <row r="2746" spans="1:1" x14ac:dyDescent="0.25">
      <c r="A2746" s="3" t="s">
        <v>4</v>
      </c>
    </row>
    <row r="2747" spans="1:1" x14ac:dyDescent="0.25">
      <c r="A2747" s="3" t="s">
        <v>6</v>
      </c>
    </row>
    <row r="2748" spans="1:1" x14ac:dyDescent="0.25">
      <c r="A2748" s="3" t="s">
        <v>3</v>
      </c>
    </row>
    <row r="2749" spans="1:1" x14ac:dyDescent="0.25">
      <c r="A2749" s="3" t="s">
        <v>6</v>
      </c>
    </row>
    <row r="2750" spans="1:1" x14ac:dyDescent="0.25">
      <c r="A2750" s="3" t="s">
        <v>4</v>
      </c>
    </row>
    <row r="2751" spans="1:1" x14ac:dyDescent="0.25">
      <c r="A2751" s="3" t="s">
        <v>11</v>
      </c>
    </row>
    <row r="2752" spans="1:1" x14ac:dyDescent="0.25">
      <c r="A2752" s="3" t="s">
        <v>3</v>
      </c>
    </row>
    <row r="2753" spans="1:1" x14ac:dyDescent="0.25">
      <c r="A2753" s="3" t="s">
        <v>15</v>
      </c>
    </row>
    <row r="2754" spans="1:1" x14ac:dyDescent="0.25">
      <c r="A2754" s="3" t="s">
        <v>0</v>
      </c>
    </row>
    <row r="2755" spans="1:1" x14ac:dyDescent="0.25">
      <c r="A2755" s="3" t="s">
        <v>2</v>
      </c>
    </row>
    <row r="2756" spans="1:1" x14ac:dyDescent="0.25">
      <c r="A2756" s="3" t="s">
        <v>8</v>
      </c>
    </row>
    <row r="2757" spans="1:1" x14ac:dyDescent="0.25">
      <c r="A2757" s="3" t="s">
        <v>0</v>
      </c>
    </row>
    <row r="2758" spans="1:1" x14ac:dyDescent="0.25">
      <c r="A2758" s="3" t="s">
        <v>15</v>
      </c>
    </row>
    <row r="2759" spans="1:1" x14ac:dyDescent="0.25">
      <c r="A2759" s="3" t="s">
        <v>2</v>
      </c>
    </row>
    <row r="2760" spans="1:1" x14ac:dyDescent="0.25">
      <c r="A2760" s="3" t="s">
        <v>2</v>
      </c>
    </row>
    <row r="2761" spans="1:1" x14ac:dyDescent="0.25">
      <c r="A2761" s="3" t="s">
        <v>15</v>
      </c>
    </row>
    <row r="2762" spans="1:1" x14ac:dyDescent="0.25">
      <c r="A2762" s="3" t="s">
        <v>4</v>
      </c>
    </row>
    <row r="2763" spans="1:1" x14ac:dyDescent="0.25">
      <c r="A2763" s="3" t="s">
        <v>4</v>
      </c>
    </row>
    <row r="2764" spans="1:1" x14ac:dyDescent="0.25">
      <c r="A2764" s="3" t="s">
        <v>4</v>
      </c>
    </row>
    <row r="2765" spans="1:1" x14ac:dyDescent="0.25">
      <c r="A2765" s="3" t="s">
        <v>5</v>
      </c>
    </row>
    <row r="2766" spans="1:1" x14ac:dyDescent="0.25">
      <c r="A2766" s="3" t="s">
        <v>15</v>
      </c>
    </row>
    <row r="2767" spans="1:1" x14ac:dyDescent="0.25">
      <c r="A2767" s="3" t="s">
        <v>15</v>
      </c>
    </row>
    <row r="2768" spans="1:1" x14ac:dyDescent="0.25">
      <c r="A2768" s="3" t="s">
        <v>5</v>
      </c>
    </row>
    <row r="2769" spans="1:1" x14ac:dyDescent="0.25">
      <c r="A2769" s="3" t="s">
        <v>1</v>
      </c>
    </row>
    <row r="2770" spans="1:1" x14ac:dyDescent="0.25">
      <c r="A2770" s="3" t="s">
        <v>5</v>
      </c>
    </row>
    <row r="2771" spans="1:1" x14ac:dyDescent="0.25">
      <c r="A2771" s="3" t="s">
        <v>3</v>
      </c>
    </row>
    <row r="2772" spans="1:1" x14ac:dyDescent="0.25">
      <c r="A2772" s="3" t="s">
        <v>3</v>
      </c>
    </row>
    <row r="2773" spans="1:1" x14ac:dyDescent="0.25">
      <c r="A2773" s="3" t="s">
        <v>2</v>
      </c>
    </row>
    <row r="2774" spans="1:1" x14ac:dyDescent="0.25">
      <c r="A2774" s="3" t="s">
        <v>9</v>
      </c>
    </row>
    <row r="2775" spans="1:1" x14ac:dyDescent="0.25">
      <c r="A2775" s="3" t="s">
        <v>1</v>
      </c>
    </row>
    <row r="2776" spans="1:1" x14ac:dyDescent="0.25">
      <c r="A2776" s="3" t="s">
        <v>5</v>
      </c>
    </row>
    <row r="2777" spans="1:1" x14ac:dyDescent="0.25">
      <c r="A2777" s="3" t="s">
        <v>4</v>
      </c>
    </row>
    <row r="2778" spans="1:1" x14ac:dyDescent="0.25">
      <c r="A2778" s="3" t="s">
        <v>11</v>
      </c>
    </row>
    <row r="2779" spans="1:1" x14ac:dyDescent="0.25">
      <c r="A2779" s="3" t="s">
        <v>5</v>
      </c>
    </row>
    <row r="2780" spans="1:1" x14ac:dyDescent="0.25">
      <c r="A2780" s="3" t="s">
        <v>15</v>
      </c>
    </row>
    <row r="2781" spans="1:1" x14ac:dyDescent="0.25">
      <c r="A2781" s="3" t="s">
        <v>4</v>
      </c>
    </row>
    <row r="2782" spans="1:1" x14ac:dyDescent="0.25">
      <c r="A2782" s="3" t="s">
        <v>5</v>
      </c>
    </row>
    <row r="2783" spans="1:1" x14ac:dyDescent="0.25">
      <c r="A2783" s="3" t="s">
        <v>10</v>
      </c>
    </row>
    <row r="2784" spans="1:1" x14ac:dyDescent="0.25">
      <c r="A2784" s="3" t="s">
        <v>7</v>
      </c>
    </row>
    <row r="2785" spans="1:1" x14ac:dyDescent="0.25">
      <c r="A2785" s="3" t="s">
        <v>4</v>
      </c>
    </row>
    <row r="2786" spans="1:1" x14ac:dyDescent="0.25">
      <c r="A2786" s="3" t="s">
        <v>3</v>
      </c>
    </row>
    <row r="2787" spans="1:1" x14ac:dyDescent="0.25">
      <c r="A2787" s="3" t="s">
        <v>4</v>
      </c>
    </row>
    <row r="2788" spans="1:1" x14ac:dyDescent="0.25">
      <c r="A2788" s="3" t="s">
        <v>4</v>
      </c>
    </row>
    <row r="2789" spans="1:1" x14ac:dyDescent="0.25">
      <c r="A2789" s="3" t="s">
        <v>4</v>
      </c>
    </row>
    <row r="2790" spans="1:1" x14ac:dyDescent="0.25">
      <c r="A2790" s="3" t="s">
        <v>5</v>
      </c>
    </row>
    <row r="2791" spans="1:1" x14ac:dyDescent="0.25">
      <c r="A2791" s="3" t="s">
        <v>5</v>
      </c>
    </row>
    <row r="2792" spans="1:1" x14ac:dyDescent="0.25">
      <c r="A2792" s="3" t="s">
        <v>15</v>
      </c>
    </row>
    <row r="2793" spans="1:1" x14ac:dyDescent="0.25">
      <c r="A2793" s="3" t="s">
        <v>15</v>
      </c>
    </row>
    <row r="2794" spans="1:1" x14ac:dyDescent="0.25">
      <c r="A2794" s="3" t="s">
        <v>4</v>
      </c>
    </row>
    <row r="2795" spans="1:1" x14ac:dyDescent="0.25">
      <c r="A2795" s="3" t="s">
        <v>3</v>
      </c>
    </row>
    <row r="2796" spans="1:1" x14ac:dyDescent="0.25">
      <c r="A2796" s="3" t="s">
        <v>14</v>
      </c>
    </row>
    <row r="2797" spans="1:1" x14ac:dyDescent="0.25">
      <c r="A2797" s="3" t="s">
        <v>1</v>
      </c>
    </row>
    <row r="2798" spans="1:1" x14ac:dyDescent="0.25">
      <c r="A2798" s="3" t="s">
        <v>4</v>
      </c>
    </row>
    <row r="2799" spans="1:1" x14ac:dyDescent="0.25">
      <c r="A2799" s="3" t="s">
        <v>0</v>
      </c>
    </row>
    <row r="2800" spans="1:1" x14ac:dyDescent="0.25">
      <c r="A2800" s="3" t="s">
        <v>15</v>
      </c>
    </row>
    <row r="2801" spans="1:1" x14ac:dyDescent="0.25">
      <c r="A2801" s="3" t="s">
        <v>15</v>
      </c>
    </row>
    <row r="2802" spans="1:1" x14ac:dyDescent="0.25">
      <c r="A2802" s="3" t="s">
        <v>3</v>
      </c>
    </row>
    <row r="2803" spans="1:1" x14ac:dyDescent="0.25">
      <c r="A2803" s="3" t="s">
        <v>13</v>
      </c>
    </row>
    <row r="2804" spans="1:1" x14ac:dyDescent="0.25">
      <c r="A2804" s="3" t="s">
        <v>2</v>
      </c>
    </row>
    <row r="2805" spans="1:1" x14ac:dyDescent="0.25">
      <c r="A2805" s="3" t="s">
        <v>12</v>
      </c>
    </row>
    <row r="2806" spans="1:1" x14ac:dyDescent="0.25">
      <c r="A2806" s="3" t="s">
        <v>15</v>
      </c>
    </row>
    <row r="2807" spans="1:1" x14ac:dyDescent="0.25">
      <c r="A2807" s="3" t="s">
        <v>15</v>
      </c>
    </row>
    <row r="2808" spans="1:1" x14ac:dyDescent="0.25">
      <c r="A2808" s="3" t="s">
        <v>15</v>
      </c>
    </row>
    <row r="2809" spans="1:1" x14ac:dyDescent="0.25">
      <c r="A2809" s="3" t="s">
        <v>14</v>
      </c>
    </row>
    <row r="2810" spans="1:1" x14ac:dyDescent="0.25">
      <c r="A2810" s="3" t="s">
        <v>12</v>
      </c>
    </row>
    <row r="2811" spans="1:1" x14ac:dyDescent="0.25">
      <c r="A2811" s="3" t="s">
        <v>14</v>
      </c>
    </row>
    <row r="2812" spans="1:1" x14ac:dyDescent="0.25">
      <c r="A2812" s="3" t="s">
        <v>11</v>
      </c>
    </row>
    <row r="2813" spans="1:1" x14ac:dyDescent="0.25">
      <c r="A2813" s="3" t="s">
        <v>3</v>
      </c>
    </row>
    <row r="2814" spans="1:1" x14ac:dyDescent="0.25">
      <c r="A2814" s="3" t="s">
        <v>0</v>
      </c>
    </row>
    <row r="2815" spans="1:1" x14ac:dyDescent="0.25">
      <c r="A2815" s="3" t="s">
        <v>2</v>
      </c>
    </row>
    <row r="2816" spans="1:1" x14ac:dyDescent="0.25">
      <c r="A2816" s="3" t="s">
        <v>15</v>
      </c>
    </row>
    <row r="2817" spans="1:1" x14ac:dyDescent="0.25">
      <c r="A2817" s="3" t="s">
        <v>12</v>
      </c>
    </row>
    <row r="2818" spans="1:1" x14ac:dyDescent="0.25">
      <c r="A2818" s="3" t="s">
        <v>0</v>
      </c>
    </row>
    <row r="2819" spans="1:1" x14ac:dyDescent="0.25">
      <c r="A2819" s="3" t="s">
        <v>2</v>
      </c>
    </row>
    <row r="2820" spans="1:1" x14ac:dyDescent="0.25">
      <c r="A2820" s="3" t="s">
        <v>3</v>
      </c>
    </row>
    <row r="2821" spans="1:1" x14ac:dyDescent="0.25">
      <c r="A2821" s="3" t="s">
        <v>15</v>
      </c>
    </row>
    <row r="2822" spans="1:1" x14ac:dyDescent="0.25">
      <c r="A2822" s="3" t="s">
        <v>12</v>
      </c>
    </row>
    <row r="2823" spans="1:1" x14ac:dyDescent="0.25">
      <c r="A2823" s="3" t="s">
        <v>13</v>
      </c>
    </row>
    <row r="2824" spans="1:1" x14ac:dyDescent="0.25">
      <c r="A2824" s="3" t="s">
        <v>2</v>
      </c>
    </row>
    <row r="2825" spans="1:1" x14ac:dyDescent="0.25">
      <c r="A2825" s="3" t="s">
        <v>0</v>
      </c>
    </row>
    <row r="2826" spans="1:1" x14ac:dyDescent="0.25">
      <c r="A2826" s="3" t="s">
        <v>15</v>
      </c>
    </row>
    <row r="2827" spans="1:1" x14ac:dyDescent="0.25">
      <c r="A2827" s="3" t="s">
        <v>15</v>
      </c>
    </row>
    <row r="2828" spans="1:1" x14ac:dyDescent="0.25">
      <c r="A2828" s="3" t="s">
        <v>2</v>
      </c>
    </row>
    <row r="2829" spans="1:1" x14ac:dyDescent="0.25">
      <c r="A2829" s="3" t="s">
        <v>15</v>
      </c>
    </row>
    <row r="2830" spans="1:1" x14ac:dyDescent="0.25">
      <c r="A2830" s="3" t="s">
        <v>0</v>
      </c>
    </row>
    <row r="2831" spans="1:1" x14ac:dyDescent="0.25">
      <c r="A2831" s="3" t="s">
        <v>12</v>
      </c>
    </row>
    <row r="2832" spans="1:1" x14ac:dyDescent="0.25">
      <c r="A2832" s="3" t="s">
        <v>0</v>
      </c>
    </row>
    <row r="2833" spans="1:1" x14ac:dyDescent="0.25">
      <c r="A2833" s="3" t="s">
        <v>14</v>
      </c>
    </row>
    <row r="2834" spans="1:1" x14ac:dyDescent="0.25">
      <c r="A2834" s="3" t="s">
        <v>8</v>
      </c>
    </row>
    <row r="2835" spans="1:1" x14ac:dyDescent="0.25">
      <c r="A2835" s="3" t="s">
        <v>13</v>
      </c>
    </row>
    <row r="2836" spans="1:1" x14ac:dyDescent="0.25">
      <c r="A2836" s="3" t="s">
        <v>14</v>
      </c>
    </row>
    <row r="2837" spans="1:1" x14ac:dyDescent="0.25">
      <c r="A2837" s="3" t="s">
        <v>0</v>
      </c>
    </row>
    <row r="2838" spans="1:1" x14ac:dyDescent="0.25">
      <c r="A2838" s="3" t="s">
        <v>0</v>
      </c>
    </row>
    <row r="2839" spans="1:1" x14ac:dyDescent="0.25">
      <c r="A2839" s="3" t="s">
        <v>12</v>
      </c>
    </row>
    <row r="2840" spans="1:1" x14ac:dyDescent="0.25">
      <c r="A2840" s="3" t="s">
        <v>14</v>
      </c>
    </row>
    <row r="2841" spans="1:1" x14ac:dyDescent="0.25">
      <c r="A2841" s="3" t="s">
        <v>0</v>
      </c>
    </row>
    <row r="2842" spans="1:1" x14ac:dyDescent="0.25">
      <c r="A2842" s="3" t="s">
        <v>14</v>
      </c>
    </row>
    <row r="2843" spans="1:1" x14ac:dyDescent="0.25">
      <c r="A2843" s="3" t="s">
        <v>14</v>
      </c>
    </row>
    <row r="2844" spans="1:1" x14ac:dyDescent="0.25">
      <c r="A2844" s="3" t="s">
        <v>14</v>
      </c>
    </row>
    <row r="2845" spans="1:1" x14ac:dyDescent="0.25">
      <c r="A2845" s="3" t="s">
        <v>14</v>
      </c>
    </row>
    <row r="2846" spans="1:1" x14ac:dyDescent="0.25">
      <c r="A2846" s="3" t="s">
        <v>3</v>
      </c>
    </row>
    <row r="2847" spans="1:1" x14ac:dyDescent="0.25">
      <c r="A2847" s="3" t="s">
        <v>1</v>
      </c>
    </row>
    <row r="2848" spans="1:1" x14ac:dyDescent="0.25">
      <c r="A2848" s="3" t="s">
        <v>15</v>
      </c>
    </row>
    <row r="2849" spans="1:1" x14ac:dyDescent="0.25">
      <c r="A2849" s="3" t="s">
        <v>15</v>
      </c>
    </row>
    <row r="2850" spans="1:1" x14ac:dyDescent="0.25">
      <c r="A2850" s="3" t="s">
        <v>4</v>
      </c>
    </row>
    <row r="2851" spans="1:1" x14ac:dyDescent="0.25">
      <c r="A2851" s="3" t="s">
        <v>15</v>
      </c>
    </row>
    <row r="2852" spans="1:1" x14ac:dyDescent="0.25">
      <c r="A2852" s="3" t="s">
        <v>15</v>
      </c>
    </row>
    <row r="2853" spans="1:1" x14ac:dyDescent="0.25">
      <c r="A2853" s="3" t="s">
        <v>14</v>
      </c>
    </row>
    <row r="2854" spans="1:1" x14ac:dyDescent="0.25">
      <c r="A2854" s="3" t="s">
        <v>4</v>
      </c>
    </row>
    <row r="2855" spans="1:1" x14ac:dyDescent="0.25">
      <c r="A2855" s="3" t="s">
        <v>0</v>
      </c>
    </row>
    <row r="2856" spans="1:1" x14ac:dyDescent="0.25">
      <c r="A2856" s="3" t="s">
        <v>0</v>
      </c>
    </row>
    <row r="2857" spans="1:1" x14ac:dyDescent="0.25">
      <c r="A2857" s="3" t="s">
        <v>0</v>
      </c>
    </row>
    <row r="2858" spans="1:1" x14ac:dyDescent="0.25">
      <c r="A2858" s="3" t="s">
        <v>13</v>
      </c>
    </row>
    <row r="2859" spans="1:1" x14ac:dyDescent="0.25">
      <c r="A2859" s="3" t="s">
        <v>14</v>
      </c>
    </row>
    <row r="2860" spans="1:1" x14ac:dyDescent="0.25">
      <c r="A2860" s="3" t="s">
        <v>13</v>
      </c>
    </row>
    <row r="2861" spans="1:1" x14ac:dyDescent="0.25">
      <c r="A2861" s="3" t="s">
        <v>14</v>
      </c>
    </row>
    <row r="2862" spans="1:1" x14ac:dyDescent="0.25">
      <c r="A2862" s="3" t="s">
        <v>0</v>
      </c>
    </row>
    <row r="2863" spans="1:1" x14ac:dyDescent="0.25">
      <c r="A2863" s="3" t="s">
        <v>7</v>
      </c>
    </row>
    <row r="2864" spans="1:1" x14ac:dyDescent="0.25">
      <c r="A2864" s="3" t="s">
        <v>14</v>
      </c>
    </row>
    <row r="2865" spans="1:1" x14ac:dyDescent="0.25">
      <c r="A2865" s="3" t="s">
        <v>2</v>
      </c>
    </row>
    <row r="2866" spans="1:1" x14ac:dyDescent="0.25">
      <c r="A2866" s="3" t="s">
        <v>12</v>
      </c>
    </row>
    <row r="2867" spans="1:1" x14ac:dyDescent="0.25">
      <c r="A2867" s="3" t="s">
        <v>15</v>
      </c>
    </row>
    <row r="2868" spans="1:1" x14ac:dyDescent="0.25">
      <c r="A2868" s="3" t="s">
        <v>15</v>
      </c>
    </row>
    <row r="2869" spans="1:1" x14ac:dyDescent="0.25">
      <c r="A2869" s="3" t="s">
        <v>15</v>
      </c>
    </row>
    <row r="2870" spans="1:1" x14ac:dyDescent="0.25">
      <c r="A2870" s="3" t="s">
        <v>14</v>
      </c>
    </row>
    <row r="2871" spans="1:1" x14ac:dyDescent="0.25">
      <c r="A2871" s="3" t="s">
        <v>15</v>
      </c>
    </row>
    <row r="2872" spans="1:1" x14ac:dyDescent="0.25">
      <c r="A2872" s="3" t="s">
        <v>0</v>
      </c>
    </row>
    <row r="2873" spans="1:1" x14ac:dyDescent="0.25">
      <c r="A2873" s="3" t="s">
        <v>14</v>
      </c>
    </row>
    <row r="2874" spans="1:1" x14ac:dyDescent="0.25">
      <c r="A2874" s="3" t="s">
        <v>15</v>
      </c>
    </row>
    <row r="2875" spans="1:1" x14ac:dyDescent="0.25">
      <c r="A2875" s="3" t="s">
        <v>0</v>
      </c>
    </row>
    <row r="2876" spans="1:1" x14ac:dyDescent="0.25">
      <c r="A2876" s="3" t="s">
        <v>15</v>
      </c>
    </row>
    <row r="2877" spans="1:1" x14ac:dyDescent="0.25">
      <c r="A2877" s="3" t="s">
        <v>0</v>
      </c>
    </row>
    <row r="2878" spans="1:1" x14ac:dyDescent="0.25">
      <c r="A2878" s="3" t="s">
        <v>4</v>
      </c>
    </row>
    <row r="2879" spans="1:1" x14ac:dyDescent="0.25">
      <c r="A2879" s="3" t="s">
        <v>13</v>
      </c>
    </row>
    <row r="2880" spans="1:1" x14ac:dyDescent="0.25">
      <c r="A2880" s="3" t="s">
        <v>0</v>
      </c>
    </row>
    <row r="2881" spans="1:1" x14ac:dyDescent="0.25">
      <c r="A2881" s="3" t="s">
        <v>3</v>
      </c>
    </row>
    <row r="2882" spans="1:1" x14ac:dyDescent="0.25">
      <c r="A2882" s="3" t="s">
        <v>2</v>
      </c>
    </row>
    <row r="2883" spans="1:1" x14ac:dyDescent="0.25">
      <c r="A2883" s="3" t="s">
        <v>14</v>
      </c>
    </row>
    <row r="2884" spans="1:1" x14ac:dyDescent="0.25">
      <c r="A2884" s="3" t="s">
        <v>1</v>
      </c>
    </row>
    <row r="2885" spans="1:1" x14ac:dyDescent="0.25">
      <c r="A2885" s="3" t="s">
        <v>7</v>
      </c>
    </row>
    <row r="2886" spans="1:1" x14ac:dyDescent="0.25">
      <c r="A2886" s="3" t="s">
        <v>15</v>
      </c>
    </row>
    <row r="2887" spans="1:1" x14ac:dyDescent="0.25">
      <c r="A2887" s="3" t="s">
        <v>0</v>
      </c>
    </row>
    <row r="2888" spans="1:1" x14ac:dyDescent="0.25">
      <c r="A2888" s="3" t="s">
        <v>0</v>
      </c>
    </row>
    <row r="2889" spans="1:1" x14ac:dyDescent="0.25">
      <c r="A2889" s="3" t="s">
        <v>0</v>
      </c>
    </row>
    <row r="2890" spans="1:1" x14ac:dyDescent="0.25">
      <c r="A2890" s="3" t="s">
        <v>11</v>
      </c>
    </row>
    <row r="2891" spans="1:1" x14ac:dyDescent="0.25">
      <c r="A2891" s="3" t="s">
        <v>11</v>
      </c>
    </row>
    <row r="2892" spans="1:1" x14ac:dyDescent="0.25">
      <c r="A2892" s="3" t="s">
        <v>2</v>
      </c>
    </row>
    <row r="2893" spans="1:1" x14ac:dyDescent="0.25">
      <c r="A2893" s="3" t="s">
        <v>15</v>
      </c>
    </row>
    <row r="2894" spans="1:1" x14ac:dyDescent="0.25">
      <c r="A2894" s="3" t="s">
        <v>0</v>
      </c>
    </row>
    <row r="2895" spans="1:1" x14ac:dyDescent="0.25">
      <c r="A2895" s="3" t="s">
        <v>0</v>
      </c>
    </row>
    <row r="2896" spans="1:1" x14ac:dyDescent="0.25">
      <c r="A2896" s="3" t="s">
        <v>14</v>
      </c>
    </row>
    <row r="2897" spans="1:1" x14ac:dyDescent="0.25">
      <c r="A2897" s="3" t="s">
        <v>0</v>
      </c>
    </row>
    <row r="2898" spans="1:1" x14ac:dyDescent="0.25">
      <c r="A2898" s="3" t="s">
        <v>1</v>
      </c>
    </row>
    <row r="2899" spans="1:1" x14ac:dyDescent="0.25">
      <c r="A2899" s="3" t="s">
        <v>1</v>
      </c>
    </row>
    <row r="2900" spans="1:1" x14ac:dyDescent="0.25">
      <c r="A2900" s="3" t="s">
        <v>15</v>
      </c>
    </row>
    <row r="2901" spans="1:1" x14ac:dyDescent="0.25">
      <c r="A2901" s="3" t="s">
        <v>2</v>
      </c>
    </row>
    <row r="2902" spans="1:1" x14ac:dyDescent="0.25">
      <c r="A2902" s="3" t="s">
        <v>15</v>
      </c>
    </row>
    <row r="2903" spans="1:1" x14ac:dyDescent="0.25">
      <c r="A2903" s="3" t="s">
        <v>15</v>
      </c>
    </row>
    <row r="2904" spans="1:1" x14ac:dyDescent="0.25">
      <c r="A2904" s="3" t="s">
        <v>0</v>
      </c>
    </row>
    <row r="2905" spans="1:1" x14ac:dyDescent="0.25">
      <c r="A2905" s="3" t="s">
        <v>15</v>
      </c>
    </row>
    <row r="2906" spans="1:1" x14ac:dyDescent="0.25">
      <c r="A2906" s="3" t="s">
        <v>0</v>
      </c>
    </row>
    <row r="2907" spans="1:1" x14ac:dyDescent="0.25">
      <c r="A2907" s="3" t="s">
        <v>2</v>
      </c>
    </row>
    <row r="2908" spans="1:1" x14ac:dyDescent="0.25">
      <c r="A2908" s="3" t="s">
        <v>0</v>
      </c>
    </row>
    <row r="2909" spans="1:1" x14ac:dyDescent="0.25">
      <c r="A2909" s="3" t="s">
        <v>15</v>
      </c>
    </row>
    <row r="2910" spans="1:1" x14ac:dyDescent="0.25">
      <c r="A2910" s="3" t="s">
        <v>14</v>
      </c>
    </row>
    <row r="2911" spans="1:1" x14ac:dyDescent="0.25">
      <c r="A2911" s="3" t="s">
        <v>1</v>
      </c>
    </row>
    <row r="2912" spans="1:1" x14ac:dyDescent="0.25">
      <c r="A2912" s="3" t="s">
        <v>3</v>
      </c>
    </row>
    <row r="2913" spans="1:1" x14ac:dyDescent="0.25">
      <c r="A2913" s="3" t="s">
        <v>14</v>
      </c>
    </row>
    <row r="2914" spans="1:1" x14ac:dyDescent="0.25">
      <c r="A2914" s="3" t="s">
        <v>15</v>
      </c>
    </row>
    <row r="2915" spans="1:1" x14ac:dyDescent="0.25">
      <c r="A2915" s="3" t="s">
        <v>4</v>
      </c>
    </row>
    <row r="2916" spans="1:1" x14ac:dyDescent="0.25">
      <c r="A2916" s="3" t="s">
        <v>13</v>
      </c>
    </row>
    <row r="2917" spans="1:1" x14ac:dyDescent="0.25">
      <c r="A2917" s="3" t="s">
        <v>13</v>
      </c>
    </row>
    <row r="2918" spans="1:1" x14ac:dyDescent="0.25">
      <c r="A2918" s="3" t="s">
        <v>0</v>
      </c>
    </row>
    <row r="2919" spans="1:1" x14ac:dyDescent="0.25">
      <c r="A2919" s="3" t="s">
        <v>0</v>
      </c>
    </row>
    <row r="2920" spans="1:1" x14ac:dyDescent="0.25">
      <c r="A2920" s="3" t="s">
        <v>0</v>
      </c>
    </row>
    <row r="2921" spans="1:1" x14ac:dyDescent="0.25">
      <c r="A2921" s="3" t="s">
        <v>0</v>
      </c>
    </row>
    <row r="2922" spans="1:1" x14ac:dyDescent="0.25">
      <c r="A2922" s="3" t="s">
        <v>15</v>
      </c>
    </row>
    <row r="2923" spans="1:1" x14ac:dyDescent="0.25">
      <c r="A2923" s="3" t="s">
        <v>12</v>
      </c>
    </row>
    <row r="2924" spans="1:1" x14ac:dyDescent="0.25">
      <c r="A2924" s="3" t="s">
        <v>4</v>
      </c>
    </row>
    <row r="2925" spans="1:1" x14ac:dyDescent="0.25">
      <c r="A2925" s="3" t="s">
        <v>14</v>
      </c>
    </row>
    <row r="2926" spans="1:1" x14ac:dyDescent="0.25">
      <c r="A2926" s="3" t="s">
        <v>15</v>
      </c>
    </row>
    <row r="2927" spans="1:1" x14ac:dyDescent="0.25">
      <c r="A2927" s="3" t="s">
        <v>0</v>
      </c>
    </row>
    <row r="2928" spans="1:1" x14ac:dyDescent="0.25">
      <c r="A2928" s="3" t="s">
        <v>4</v>
      </c>
    </row>
    <row r="2929" spans="1:1" x14ac:dyDescent="0.25">
      <c r="A2929" s="3" t="s">
        <v>0</v>
      </c>
    </row>
    <row r="2930" spans="1:1" x14ac:dyDescent="0.25">
      <c r="A2930" s="3" t="s">
        <v>5</v>
      </c>
    </row>
    <row r="2931" spans="1:1" x14ac:dyDescent="0.25">
      <c r="A2931" s="3" t="s">
        <v>4</v>
      </c>
    </row>
    <row r="2932" spans="1:1" x14ac:dyDescent="0.25">
      <c r="A2932" s="3" t="s">
        <v>3</v>
      </c>
    </row>
    <row r="2933" spans="1:1" x14ac:dyDescent="0.25">
      <c r="A2933" s="3" t="s">
        <v>1</v>
      </c>
    </row>
    <row r="2934" spans="1:1" x14ac:dyDescent="0.25">
      <c r="A2934" s="3" t="s">
        <v>0</v>
      </c>
    </row>
    <row r="2935" spans="1:1" x14ac:dyDescent="0.25">
      <c r="A2935" s="3" t="s">
        <v>0</v>
      </c>
    </row>
    <row r="2936" spans="1:1" x14ac:dyDescent="0.25">
      <c r="A2936" s="3" t="s">
        <v>4</v>
      </c>
    </row>
    <row r="2937" spans="1:1" x14ac:dyDescent="0.25">
      <c r="A2937" s="3" t="s">
        <v>14</v>
      </c>
    </row>
    <row r="2938" spans="1:1" x14ac:dyDescent="0.25">
      <c r="A2938" s="3" t="s">
        <v>12</v>
      </c>
    </row>
    <row r="2939" spans="1:1" x14ac:dyDescent="0.25">
      <c r="A2939" s="3" t="s">
        <v>12</v>
      </c>
    </row>
    <row r="2940" spans="1:1" x14ac:dyDescent="0.25">
      <c r="A2940" s="3" t="s">
        <v>13</v>
      </c>
    </row>
    <row r="2941" spans="1:1" x14ac:dyDescent="0.25">
      <c r="A2941" s="3" t="s">
        <v>8</v>
      </c>
    </row>
    <row r="2942" spans="1:1" x14ac:dyDescent="0.25">
      <c r="A2942" s="3" t="s">
        <v>8</v>
      </c>
    </row>
    <row r="2943" spans="1:1" x14ac:dyDescent="0.25">
      <c r="A2943" s="3" t="s">
        <v>5</v>
      </c>
    </row>
    <row r="2944" spans="1:1" x14ac:dyDescent="0.25">
      <c r="A2944" s="3" t="s">
        <v>9</v>
      </c>
    </row>
    <row r="2945" spans="1:1" x14ac:dyDescent="0.25">
      <c r="A2945" s="3" t="s">
        <v>11</v>
      </c>
    </row>
    <row r="2946" spans="1:1" x14ac:dyDescent="0.25">
      <c r="A2946" s="3" t="s">
        <v>12</v>
      </c>
    </row>
    <row r="2947" spans="1:1" x14ac:dyDescent="0.25">
      <c r="A2947" s="3" t="s">
        <v>5</v>
      </c>
    </row>
    <row r="2948" spans="1:1" x14ac:dyDescent="0.25">
      <c r="A2948" s="3" t="s">
        <v>8</v>
      </c>
    </row>
    <row r="2949" spans="1:1" x14ac:dyDescent="0.25">
      <c r="A2949" s="3" t="s">
        <v>13</v>
      </c>
    </row>
    <row r="2950" spans="1:1" x14ac:dyDescent="0.25">
      <c r="A2950" s="3" t="s">
        <v>12</v>
      </c>
    </row>
    <row r="2951" spans="1:1" x14ac:dyDescent="0.25">
      <c r="A2951" s="3" t="s">
        <v>11</v>
      </c>
    </row>
    <row r="2952" spans="1:1" x14ac:dyDescent="0.25">
      <c r="A2952" s="3" t="s">
        <v>4</v>
      </c>
    </row>
    <row r="2953" spans="1:1" x14ac:dyDescent="0.25">
      <c r="A2953" s="3" t="s">
        <v>10</v>
      </c>
    </row>
    <row r="2954" spans="1:1" x14ac:dyDescent="0.25">
      <c r="A2954" s="3" t="s">
        <v>12</v>
      </c>
    </row>
    <row r="2955" spans="1:1" x14ac:dyDescent="0.25">
      <c r="A2955" s="3" t="s">
        <v>2</v>
      </c>
    </row>
    <row r="2956" spans="1:1" x14ac:dyDescent="0.25">
      <c r="A2956" s="3" t="s">
        <v>0</v>
      </c>
    </row>
    <row r="2957" spans="1:1" x14ac:dyDescent="0.25">
      <c r="A2957" s="3" t="s">
        <v>4</v>
      </c>
    </row>
    <row r="2958" spans="1:1" x14ac:dyDescent="0.25">
      <c r="A2958" s="3" t="s">
        <v>11</v>
      </c>
    </row>
    <row r="2959" spans="1:1" x14ac:dyDescent="0.25">
      <c r="A2959" s="3" t="s">
        <v>3</v>
      </c>
    </row>
    <row r="2960" spans="1:1" x14ac:dyDescent="0.25">
      <c r="A2960" s="3" t="s">
        <v>11</v>
      </c>
    </row>
    <row r="2961" spans="1:1" x14ac:dyDescent="0.25">
      <c r="A2961" s="3" t="s">
        <v>8</v>
      </c>
    </row>
    <row r="2962" spans="1:1" x14ac:dyDescent="0.25">
      <c r="A2962" s="3" t="s">
        <v>10</v>
      </c>
    </row>
    <row r="2963" spans="1:1" x14ac:dyDescent="0.25">
      <c r="A2963" s="3" t="s">
        <v>8</v>
      </c>
    </row>
    <row r="2964" spans="1:1" x14ac:dyDescent="0.25">
      <c r="A2964" s="3" t="s">
        <v>1</v>
      </c>
    </row>
    <row r="2965" spans="1:1" x14ac:dyDescent="0.25">
      <c r="A2965" s="3" t="s">
        <v>1</v>
      </c>
    </row>
    <row r="2966" spans="1:1" x14ac:dyDescent="0.25">
      <c r="A2966" s="3" t="s">
        <v>11</v>
      </c>
    </row>
    <row r="2967" spans="1:1" x14ac:dyDescent="0.25">
      <c r="A2967" s="3" t="s">
        <v>11</v>
      </c>
    </row>
    <row r="2968" spans="1:1" x14ac:dyDescent="0.25">
      <c r="A2968" s="3" t="s">
        <v>10</v>
      </c>
    </row>
    <row r="2969" spans="1:1" x14ac:dyDescent="0.25">
      <c r="A2969" s="3" t="s">
        <v>12</v>
      </c>
    </row>
    <row r="2970" spans="1:1" x14ac:dyDescent="0.25">
      <c r="A2970" s="3" t="s">
        <v>11</v>
      </c>
    </row>
    <row r="2971" spans="1:1" x14ac:dyDescent="0.25">
      <c r="A2971" s="3" t="s">
        <v>12</v>
      </c>
    </row>
    <row r="2972" spans="1:1" x14ac:dyDescent="0.25">
      <c r="A2972" s="3" t="s">
        <v>8</v>
      </c>
    </row>
    <row r="2973" spans="1:1" x14ac:dyDescent="0.25">
      <c r="A2973" s="3" t="s">
        <v>11</v>
      </c>
    </row>
    <row r="2974" spans="1:1" x14ac:dyDescent="0.25">
      <c r="A2974" s="3" t="s">
        <v>8</v>
      </c>
    </row>
    <row r="2975" spans="1:1" x14ac:dyDescent="0.25">
      <c r="A2975" s="3" t="s">
        <v>9</v>
      </c>
    </row>
    <row r="2976" spans="1:1" x14ac:dyDescent="0.25">
      <c r="A2976" s="3" t="s">
        <v>4</v>
      </c>
    </row>
    <row r="2977" spans="1:1" x14ac:dyDescent="0.25">
      <c r="A2977" s="3" t="s">
        <v>10</v>
      </c>
    </row>
    <row r="2978" spans="1:1" x14ac:dyDescent="0.25">
      <c r="A2978" s="3" t="s">
        <v>5</v>
      </c>
    </row>
    <row r="2979" spans="1:1" x14ac:dyDescent="0.25">
      <c r="A2979" s="3" t="s">
        <v>4</v>
      </c>
    </row>
    <row r="2980" spans="1:1" x14ac:dyDescent="0.25">
      <c r="A2980" s="3" t="s">
        <v>4</v>
      </c>
    </row>
    <row r="2981" spans="1:1" x14ac:dyDescent="0.25">
      <c r="A2981" s="3" t="s">
        <v>4</v>
      </c>
    </row>
    <row r="2982" spans="1:1" x14ac:dyDescent="0.25">
      <c r="A2982" s="3" t="s">
        <v>10</v>
      </c>
    </row>
    <row r="2983" spans="1:1" x14ac:dyDescent="0.25">
      <c r="A2983" s="3" t="s">
        <v>4</v>
      </c>
    </row>
    <row r="2984" spans="1:1" x14ac:dyDescent="0.25">
      <c r="A2984" s="3" t="s">
        <v>4</v>
      </c>
    </row>
    <row r="2985" spans="1:1" x14ac:dyDescent="0.25">
      <c r="A2985" s="3" t="s">
        <v>8</v>
      </c>
    </row>
    <row r="2986" spans="1:1" x14ac:dyDescent="0.25">
      <c r="A2986" s="3" t="s">
        <v>6</v>
      </c>
    </row>
    <row r="2987" spans="1:1" x14ac:dyDescent="0.25">
      <c r="A2987" s="3" t="s">
        <v>4</v>
      </c>
    </row>
    <row r="2988" spans="1:1" x14ac:dyDescent="0.25">
      <c r="A2988" s="3" t="s">
        <v>12</v>
      </c>
    </row>
    <row r="2989" spans="1:1" x14ac:dyDescent="0.25">
      <c r="A2989" s="3" t="s">
        <v>4</v>
      </c>
    </row>
    <row r="2990" spans="1:1" x14ac:dyDescent="0.25">
      <c r="A2990" s="3" t="s">
        <v>15</v>
      </c>
    </row>
    <row r="2991" spans="1:1" x14ac:dyDescent="0.25">
      <c r="A2991" s="3" t="s">
        <v>1</v>
      </c>
    </row>
    <row r="2992" spans="1:1" x14ac:dyDescent="0.25">
      <c r="A2992" s="3" t="s">
        <v>15</v>
      </c>
    </row>
    <row r="2993" spans="1:1" x14ac:dyDescent="0.25">
      <c r="A2993" s="3" t="s">
        <v>12</v>
      </c>
    </row>
    <row r="2994" spans="1:1" x14ac:dyDescent="0.25">
      <c r="A2994" s="3" t="s">
        <v>10</v>
      </c>
    </row>
    <row r="2995" spans="1:1" x14ac:dyDescent="0.25">
      <c r="A2995" s="3" t="s">
        <v>2</v>
      </c>
    </row>
    <row r="2996" spans="1:1" x14ac:dyDescent="0.25">
      <c r="A2996" s="3" t="s">
        <v>5</v>
      </c>
    </row>
    <row r="2997" spans="1:1" x14ac:dyDescent="0.25">
      <c r="A2997" s="3" t="s">
        <v>15</v>
      </c>
    </row>
    <row r="2998" spans="1:1" x14ac:dyDescent="0.25">
      <c r="A2998" s="3" t="s">
        <v>8</v>
      </c>
    </row>
    <row r="2999" spans="1:1" x14ac:dyDescent="0.25">
      <c r="A2999" s="3" t="s">
        <v>3</v>
      </c>
    </row>
    <row r="3000" spans="1:1" x14ac:dyDescent="0.25">
      <c r="A3000" s="3" t="s">
        <v>12</v>
      </c>
    </row>
    <row r="3001" spans="1:1" x14ac:dyDescent="0.25">
      <c r="A3001" s="3" t="s">
        <v>4</v>
      </c>
    </row>
    <row r="3002" spans="1:1" x14ac:dyDescent="0.25">
      <c r="A3002" s="3" t="s">
        <v>1</v>
      </c>
    </row>
    <row r="3003" spans="1:1" x14ac:dyDescent="0.25">
      <c r="A3003" s="3" t="s">
        <v>15</v>
      </c>
    </row>
    <row r="3004" spans="1:1" x14ac:dyDescent="0.25">
      <c r="A3004" s="3" t="s">
        <v>8</v>
      </c>
    </row>
    <row r="3005" spans="1:1" x14ac:dyDescent="0.25">
      <c r="A3005" s="3" t="s">
        <v>3</v>
      </c>
    </row>
    <row r="3006" spans="1:1" x14ac:dyDescent="0.25">
      <c r="A3006" s="3" t="s">
        <v>9</v>
      </c>
    </row>
    <row r="3007" spans="1:1" x14ac:dyDescent="0.25">
      <c r="A3007" s="3" t="s">
        <v>4</v>
      </c>
    </row>
    <row r="3008" spans="1:1" x14ac:dyDescent="0.25">
      <c r="A3008" s="3" t="s">
        <v>12</v>
      </c>
    </row>
    <row r="3009" spans="1:1" x14ac:dyDescent="0.25">
      <c r="A3009" s="3" t="s">
        <v>11</v>
      </c>
    </row>
    <row r="3010" spans="1:1" x14ac:dyDescent="0.25">
      <c r="A3010" s="3" t="s">
        <v>7</v>
      </c>
    </row>
    <row r="3011" spans="1:1" x14ac:dyDescent="0.25">
      <c r="A3011" s="3" t="s">
        <v>3</v>
      </c>
    </row>
    <row r="3012" spans="1:1" x14ac:dyDescent="0.25">
      <c r="A3012" s="3" t="s">
        <v>12</v>
      </c>
    </row>
    <row r="3013" spans="1:1" x14ac:dyDescent="0.25">
      <c r="A3013" s="3" t="s">
        <v>0</v>
      </c>
    </row>
    <row r="3014" spans="1:1" x14ac:dyDescent="0.25">
      <c r="A3014" s="3" t="s">
        <v>2</v>
      </c>
    </row>
    <row r="3015" spans="1:1" x14ac:dyDescent="0.25">
      <c r="A3015" s="3" t="s">
        <v>4</v>
      </c>
    </row>
    <row r="3016" spans="1:1" x14ac:dyDescent="0.25">
      <c r="A3016" s="3" t="s">
        <v>0</v>
      </c>
    </row>
    <row r="3017" spans="1:1" x14ac:dyDescent="0.25">
      <c r="A3017" s="3" t="s">
        <v>7</v>
      </c>
    </row>
    <row r="3018" spans="1:1" x14ac:dyDescent="0.25">
      <c r="A3018" s="3" t="s">
        <v>4</v>
      </c>
    </row>
    <row r="3019" spans="1:1" x14ac:dyDescent="0.25">
      <c r="A3019" s="3" t="s">
        <v>0</v>
      </c>
    </row>
    <row r="3020" spans="1:1" x14ac:dyDescent="0.25">
      <c r="A3020" s="3" t="s">
        <v>12</v>
      </c>
    </row>
    <row r="3021" spans="1:1" x14ac:dyDescent="0.25">
      <c r="A3021" s="3" t="s">
        <v>3</v>
      </c>
    </row>
    <row r="3022" spans="1:1" x14ac:dyDescent="0.25">
      <c r="A3022" s="3" t="s">
        <v>4</v>
      </c>
    </row>
    <row r="3023" spans="1:1" x14ac:dyDescent="0.25">
      <c r="A3023" s="3" t="s">
        <v>12</v>
      </c>
    </row>
    <row r="3024" spans="1:1" x14ac:dyDescent="0.25">
      <c r="A3024" s="3" t="s">
        <v>4</v>
      </c>
    </row>
    <row r="3025" spans="1:1" x14ac:dyDescent="0.25">
      <c r="A3025" s="3" t="s">
        <v>4</v>
      </c>
    </row>
    <row r="3026" spans="1:1" x14ac:dyDescent="0.25">
      <c r="A3026" s="3" t="s">
        <v>4</v>
      </c>
    </row>
    <row r="3027" spans="1:1" x14ac:dyDescent="0.25">
      <c r="A3027" s="3" t="s">
        <v>13</v>
      </c>
    </row>
    <row r="3028" spans="1:1" x14ac:dyDescent="0.25">
      <c r="A3028" s="3" t="s">
        <v>2</v>
      </c>
    </row>
    <row r="3029" spans="1:1" x14ac:dyDescent="0.25">
      <c r="A3029" s="3" t="s">
        <v>3</v>
      </c>
    </row>
    <row r="3030" spans="1:1" x14ac:dyDescent="0.25">
      <c r="A3030" s="3" t="s">
        <v>7</v>
      </c>
    </row>
    <row r="3031" spans="1:1" x14ac:dyDescent="0.25">
      <c r="A3031" s="3" t="s">
        <v>3</v>
      </c>
    </row>
    <row r="3032" spans="1:1" x14ac:dyDescent="0.25">
      <c r="A3032" s="3" t="s">
        <v>3</v>
      </c>
    </row>
    <row r="3033" spans="1:1" x14ac:dyDescent="0.25">
      <c r="A3033" s="3" t="s">
        <v>8</v>
      </c>
    </row>
    <row r="3034" spans="1:1" x14ac:dyDescent="0.25">
      <c r="A3034" s="3" t="s">
        <v>0</v>
      </c>
    </row>
    <row r="3035" spans="1:1" x14ac:dyDescent="0.25">
      <c r="A3035" s="3" t="s">
        <v>6</v>
      </c>
    </row>
    <row r="3036" spans="1:1" x14ac:dyDescent="0.25">
      <c r="A3036" s="3" t="s">
        <v>1</v>
      </c>
    </row>
    <row r="3037" spans="1:1" x14ac:dyDescent="0.25">
      <c r="A3037" s="3" t="s">
        <v>7</v>
      </c>
    </row>
    <row r="3038" spans="1:1" x14ac:dyDescent="0.25">
      <c r="A3038" s="3" t="s">
        <v>14</v>
      </c>
    </row>
    <row r="3039" spans="1:1" x14ac:dyDescent="0.25">
      <c r="A3039" s="3" t="s">
        <v>8</v>
      </c>
    </row>
    <row r="3040" spans="1:1" x14ac:dyDescent="0.25">
      <c r="A3040" s="3" t="s">
        <v>1</v>
      </c>
    </row>
    <row r="3041" spans="1:1" x14ac:dyDescent="0.25">
      <c r="A3041" s="3" t="s">
        <v>10</v>
      </c>
    </row>
    <row r="3042" spans="1:1" x14ac:dyDescent="0.25">
      <c r="A3042" s="3" t="s">
        <v>3</v>
      </c>
    </row>
    <row r="3043" spans="1:1" x14ac:dyDescent="0.25">
      <c r="A3043" s="3" t="s">
        <v>14</v>
      </c>
    </row>
    <row r="3044" spans="1:1" x14ac:dyDescent="0.25">
      <c r="A3044" s="3" t="s">
        <v>7</v>
      </c>
    </row>
    <row r="3045" spans="1:1" x14ac:dyDescent="0.25">
      <c r="A3045" s="3" t="s">
        <v>1</v>
      </c>
    </row>
    <row r="3046" spans="1:1" x14ac:dyDescent="0.25">
      <c r="A3046" s="3" t="s">
        <v>15</v>
      </c>
    </row>
    <row r="3047" spans="1:1" x14ac:dyDescent="0.25">
      <c r="A3047" s="3" t="s">
        <v>12</v>
      </c>
    </row>
    <row r="3048" spans="1:1" x14ac:dyDescent="0.25">
      <c r="A3048" s="3" t="s">
        <v>0</v>
      </c>
    </row>
    <row r="3049" spans="1:1" x14ac:dyDescent="0.25">
      <c r="A3049" s="3" t="s">
        <v>13</v>
      </c>
    </row>
    <row r="3050" spans="1:1" x14ac:dyDescent="0.25">
      <c r="A3050" s="3" t="s">
        <v>5</v>
      </c>
    </row>
    <row r="3051" spans="1:1" x14ac:dyDescent="0.25">
      <c r="A3051" s="3" t="s">
        <v>0</v>
      </c>
    </row>
    <row r="3052" spans="1:1" x14ac:dyDescent="0.25">
      <c r="A3052" s="3" t="s">
        <v>15</v>
      </c>
    </row>
    <row r="3053" spans="1:1" x14ac:dyDescent="0.25">
      <c r="A3053" s="3" t="s">
        <v>14</v>
      </c>
    </row>
    <row r="3054" spans="1:1" x14ac:dyDescent="0.25">
      <c r="A3054" s="3" t="s">
        <v>4</v>
      </c>
    </row>
    <row r="3055" spans="1:1" x14ac:dyDescent="0.25">
      <c r="A3055" s="3" t="s">
        <v>1</v>
      </c>
    </row>
    <row r="3056" spans="1:1" x14ac:dyDescent="0.25">
      <c r="A3056" s="3" t="s">
        <v>0</v>
      </c>
    </row>
    <row r="3057" spans="1:1" x14ac:dyDescent="0.25">
      <c r="A3057" s="3" t="s">
        <v>6</v>
      </c>
    </row>
    <row r="3058" spans="1:1" x14ac:dyDescent="0.25">
      <c r="A3058" s="3" t="s">
        <v>1</v>
      </c>
    </row>
    <row r="3059" spans="1:1" x14ac:dyDescent="0.25">
      <c r="A3059" s="3" t="s">
        <v>15</v>
      </c>
    </row>
    <row r="3060" spans="1:1" x14ac:dyDescent="0.25">
      <c r="A3060" s="3" t="s">
        <v>5</v>
      </c>
    </row>
    <row r="3061" spans="1:1" x14ac:dyDescent="0.25">
      <c r="A3061" s="3" t="s">
        <v>12</v>
      </c>
    </row>
    <row r="3062" spans="1:1" x14ac:dyDescent="0.25">
      <c r="A3062" s="3" t="s">
        <v>7</v>
      </c>
    </row>
    <row r="3063" spans="1:1" x14ac:dyDescent="0.25">
      <c r="A3063" s="3" t="s">
        <v>6</v>
      </c>
    </row>
    <row r="3064" spans="1:1" x14ac:dyDescent="0.25">
      <c r="A3064" s="3" t="s">
        <v>4</v>
      </c>
    </row>
    <row r="3065" spans="1:1" x14ac:dyDescent="0.25">
      <c r="A3065" s="3" t="s">
        <v>3</v>
      </c>
    </row>
    <row r="3066" spans="1:1" x14ac:dyDescent="0.25">
      <c r="A3066" s="3" t="s">
        <v>5</v>
      </c>
    </row>
    <row r="3067" spans="1:1" x14ac:dyDescent="0.25">
      <c r="A3067" s="3" t="s">
        <v>14</v>
      </c>
    </row>
    <row r="3068" spans="1:1" x14ac:dyDescent="0.25">
      <c r="A3068" s="3" t="s">
        <v>3</v>
      </c>
    </row>
    <row r="3069" spans="1:1" x14ac:dyDescent="0.25">
      <c r="A3069" s="3" t="s">
        <v>15</v>
      </c>
    </row>
    <row r="3070" spans="1:1" x14ac:dyDescent="0.25">
      <c r="A3070" s="3" t="s">
        <v>14</v>
      </c>
    </row>
    <row r="3071" spans="1:1" x14ac:dyDescent="0.25">
      <c r="A3071" s="3" t="s">
        <v>4</v>
      </c>
    </row>
    <row r="3072" spans="1:1" x14ac:dyDescent="0.25">
      <c r="A3072" s="3" t="s">
        <v>0</v>
      </c>
    </row>
    <row r="3073" spans="1:1" x14ac:dyDescent="0.25">
      <c r="A3073" s="3" t="s">
        <v>0</v>
      </c>
    </row>
    <row r="3074" spans="1:1" x14ac:dyDescent="0.25">
      <c r="A3074" s="3" t="s">
        <v>1</v>
      </c>
    </row>
    <row r="3075" spans="1:1" x14ac:dyDescent="0.25">
      <c r="A3075" s="3" t="s">
        <v>3</v>
      </c>
    </row>
    <row r="3076" spans="1:1" x14ac:dyDescent="0.25">
      <c r="A3076" s="3" t="s">
        <v>13</v>
      </c>
    </row>
    <row r="3077" spans="1:1" x14ac:dyDescent="0.25">
      <c r="A3077" s="3" t="s">
        <v>12</v>
      </c>
    </row>
    <row r="3078" spans="1:1" x14ac:dyDescent="0.25">
      <c r="A3078" s="3" t="s">
        <v>3</v>
      </c>
    </row>
    <row r="3079" spans="1:1" x14ac:dyDescent="0.25">
      <c r="A3079" s="3" t="s">
        <v>9</v>
      </c>
    </row>
    <row r="3080" spans="1:1" x14ac:dyDescent="0.25">
      <c r="A3080" s="3" t="s">
        <v>0</v>
      </c>
    </row>
    <row r="3081" spans="1:1" x14ac:dyDescent="0.25">
      <c r="A3081" s="3" t="s">
        <v>9</v>
      </c>
    </row>
    <row r="3082" spans="1:1" x14ac:dyDescent="0.25">
      <c r="A3082" s="3" t="s">
        <v>5</v>
      </c>
    </row>
    <row r="3083" spans="1:1" x14ac:dyDescent="0.25">
      <c r="A3083" s="3" t="s">
        <v>11</v>
      </c>
    </row>
    <row r="3084" spans="1:1" x14ac:dyDescent="0.25">
      <c r="A3084" s="3" t="s">
        <v>5</v>
      </c>
    </row>
    <row r="3085" spans="1:1" x14ac:dyDescent="0.25">
      <c r="A3085" s="3" t="s">
        <v>8</v>
      </c>
    </row>
    <row r="3086" spans="1:1" x14ac:dyDescent="0.25">
      <c r="A3086" s="3" t="s">
        <v>8</v>
      </c>
    </row>
    <row r="3087" spans="1:1" x14ac:dyDescent="0.25">
      <c r="A3087" s="3" t="s">
        <v>12</v>
      </c>
    </row>
    <row r="3088" spans="1:1" x14ac:dyDescent="0.25">
      <c r="A3088" s="3" t="s">
        <v>12</v>
      </c>
    </row>
    <row r="3089" spans="1:1" x14ac:dyDescent="0.25">
      <c r="A3089" s="3" t="s">
        <v>11</v>
      </c>
    </row>
    <row r="3090" spans="1:1" x14ac:dyDescent="0.25">
      <c r="A3090" s="3" t="s">
        <v>12</v>
      </c>
    </row>
    <row r="3091" spans="1:1" x14ac:dyDescent="0.25">
      <c r="A3091" s="3" t="s">
        <v>13</v>
      </c>
    </row>
    <row r="3092" spans="1:1" x14ac:dyDescent="0.25">
      <c r="A3092" s="3" t="s">
        <v>0</v>
      </c>
    </row>
    <row r="3093" spans="1:1" x14ac:dyDescent="0.25">
      <c r="A3093" s="3" t="s">
        <v>11</v>
      </c>
    </row>
    <row r="3094" spans="1:1" x14ac:dyDescent="0.25">
      <c r="A3094" s="3" t="s">
        <v>10</v>
      </c>
    </row>
    <row r="3095" spans="1:1" x14ac:dyDescent="0.25">
      <c r="A3095" s="3" t="s">
        <v>12</v>
      </c>
    </row>
    <row r="3096" spans="1:1" x14ac:dyDescent="0.25">
      <c r="A3096" s="3" t="s">
        <v>14</v>
      </c>
    </row>
    <row r="3097" spans="1:1" x14ac:dyDescent="0.25">
      <c r="A3097" s="3" t="s">
        <v>5</v>
      </c>
    </row>
    <row r="3098" spans="1:1" x14ac:dyDescent="0.25">
      <c r="A3098" s="3" t="s">
        <v>12</v>
      </c>
    </row>
    <row r="3099" spans="1:1" x14ac:dyDescent="0.25">
      <c r="A3099" s="3" t="s">
        <v>14</v>
      </c>
    </row>
    <row r="3100" spans="1:1" x14ac:dyDescent="0.25">
      <c r="A3100" s="3" t="s">
        <v>11</v>
      </c>
    </row>
    <row r="3101" spans="1:1" x14ac:dyDescent="0.25">
      <c r="A3101" s="3" t="s">
        <v>12</v>
      </c>
    </row>
    <row r="3102" spans="1:1" x14ac:dyDescent="0.25">
      <c r="A3102" s="3" t="s">
        <v>4</v>
      </c>
    </row>
    <row r="3103" spans="1:1" x14ac:dyDescent="0.25">
      <c r="A3103" s="3" t="s">
        <v>10</v>
      </c>
    </row>
    <row r="3104" spans="1:1" x14ac:dyDescent="0.25">
      <c r="A3104" s="3" t="s">
        <v>11</v>
      </c>
    </row>
    <row r="3105" spans="1:1" x14ac:dyDescent="0.25">
      <c r="A3105" s="3" t="s">
        <v>12</v>
      </c>
    </row>
    <row r="3106" spans="1:1" x14ac:dyDescent="0.25">
      <c r="A3106" s="3" t="s">
        <v>2</v>
      </c>
    </row>
    <row r="3107" spans="1:1" x14ac:dyDescent="0.25">
      <c r="A3107" s="3" t="s">
        <v>5</v>
      </c>
    </row>
    <row r="3108" spans="1:1" x14ac:dyDescent="0.25">
      <c r="A3108" s="3" t="s">
        <v>12</v>
      </c>
    </row>
    <row r="3109" spans="1:1" x14ac:dyDescent="0.25">
      <c r="A3109" s="3" t="s">
        <v>9</v>
      </c>
    </row>
    <row r="3110" spans="1:1" x14ac:dyDescent="0.25">
      <c r="A3110" s="3" t="s">
        <v>3</v>
      </c>
    </row>
    <row r="3111" spans="1:1" x14ac:dyDescent="0.25">
      <c r="A3111" s="3" t="s">
        <v>12</v>
      </c>
    </row>
    <row r="3112" spans="1:1" x14ac:dyDescent="0.25">
      <c r="A3112" s="3" t="s">
        <v>13</v>
      </c>
    </row>
    <row r="3113" spans="1:1" x14ac:dyDescent="0.25">
      <c r="A3113" s="3" t="s">
        <v>13</v>
      </c>
    </row>
    <row r="3114" spans="1:1" x14ac:dyDescent="0.25">
      <c r="A3114" s="3" t="s">
        <v>12</v>
      </c>
    </row>
    <row r="3115" spans="1:1" x14ac:dyDescent="0.25">
      <c r="A3115" s="3" t="s">
        <v>12</v>
      </c>
    </row>
    <row r="3116" spans="1:1" x14ac:dyDescent="0.25">
      <c r="A3116" s="3" t="s">
        <v>10</v>
      </c>
    </row>
    <row r="3117" spans="1:1" x14ac:dyDescent="0.25">
      <c r="A3117" s="3" t="s">
        <v>13</v>
      </c>
    </row>
    <row r="3118" spans="1:1" x14ac:dyDescent="0.25">
      <c r="A3118" s="3" t="s">
        <v>0</v>
      </c>
    </row>
    <row r="3119" spans="1:1" x14ac:dyDescent="0.25">
      <c r="A3119" s="3" t="s">
        <v>15</v>
      </c>
    </row>
    <row r="3120" spans="1:1" x14ac:dyDescent="0.25">
      <c r="A3120" s="3" t="s">
        <v>12</v>
      </c>
    </row>
    <row r="3121" spans="1:1" x14ac:dyDescent="0.25">
      <c r="A3121" s="3" t="s">
        <v>13</v>
      </c>
    </row>
    <row r="3122" spans="1:1" x14ac:dyDescent="0.25">
      <c r="A3122" s="3" t="s">
        <v>13</v>
      </c>
    </row>
    <row r="3123" spans="1:1" x14ac:dyDescent="0.25">
      <c r="A3123" s="3" t="s">
        <v>15</v>
      </c>
    </row>
    <row r="3124" spans="1:1" x14ac:dyDescent="0.25">
      <c r="A3124" s="3" t="s">
        <v>12</v>
      </c>
    </row>
    <row r="3125" spans="1:1" x14ac:dyDescent="0.25">
      <c r="A3125" s="3" t="s">
        <v>13</v>
      </c>
    </row>
    <row r="3126" spans="1:1" x14ac:dyDescent="0.25">
      <c r="A3126" s="3" t="s">
        <v>13</v>
      </c>
    </row>
    <row r="3127" spans="1:1" x14ac:dyDescent="0.25">
      <c r="A3127" s="3" t="s">
        <v>1</v>
      </c>
    </row>
    <row r="3128" spans="1:1" x14ac:dyDescent="0.25">
      <c r="A3128" s="3" t="s">
        <v>15</v>
      </c>
    </row>
    <row r="3129" spans="1:1" x14ac:dyDescent="0.25">
      <c r="A3129" s="3" t="s">
        <v>12</v>
      </c>
    </row>
    <row r="3130" spans="1:1" x14ac:dyDescent="0.25">
      <c r="A3130" s="3" t="s">
        <v>11</v>
      </c>
    </row>
    <row r="3131" spans="1:1" x14ac:dyDescent="0.25">
      <c r="A3131" s="3" t="s">
        <v>15</v>
      </c>
    </row>
    <row r="3132" spans="1:1" x14ac:dyDescent="0.25">
      <c r="A3132" s="3" t="s">
        <v>11</v>
      </c>
    </row>
    <row r="3133" spans="1:1" x14ac:dyDescent="0.25">
      <c r="A3133" s="3" t="s">
        <v>14</v>
      </c>
    </row>
    <row r="3134" spans="1:1" x14ac:dyDescent="0.25">
      <c r="A3134" s="3" t="s">
        <v>12</v>
      </c>
    </row>
    <row r="3135" spans="1:1" x14ac:dyDescent="0.25">
      <c r="A3135" s="3" t="s">
        <v>0</v>
      </c>
    </row>
    <row r="3136" spans="1:1" x14ac:dyDescent="0.25">
      <c r="A3136" s="3" t="s">
        <v>13</v>
      </c>
    </row>
    <row r="3137" spans="1:1" x14ac:dyDescent="0.25">
      <c r="A3137" s="3" t="s">
        <v>6</v>
      </c>
    </row>
    <row r="3138" spans="1:1" x14ac:dyDescent="0.25">
      <c r="A3138" s="3" t="s">
        <v>0</v>
      </c>
    </row>
    <row r="3139" spans="1:1" x14ac:dyDescent="0.25">
      <c r="A3139" s="3" t="s">
        <v>8</v>
      </c>
    </row>
    <row r="3140" spans="1:1" x14ac:dyDescent="0.25">
      <c r="A3140" s="3" t="s">
        <v>5</v>
      </c>
    </row>
    <row r="3141" spans="1:1" x14ac:dyDescent="0.25">
      <c r="A3141" s="3" t="s">
        <v>1</v>
      </c>
    </row>
    <row r="3142" spans="1:1" x14ac:dyDescent="0.25">
      <c r="A3142" s="3" t="s">
        <v>6</v>
      </c>
    </row>
    <row r="3143" spans="1:1" x14ac:dyDescent="0.25">
      <c r="A3143" s="3" t="s">
        <v>13</v>
      </c>
    </row>
    <row r="3144" spans="1:1" x14ac:dyDescent="0.25">
      <c r="A3144" s="3" t="s">
        <v>10</v>
      </c>
    </row>
    <row r="3145" spans="1:1" x14ac:dyDescent="0.25">
      <c r="A3145" s="3" t="s">
        <v>12</v>
      </c>
    </row>
    <row r="3146" spans="1:1" x14ac:dyDescent="0.25">
      <c r="A3146" s="3" t="s">
        <v>13</v>
      </c>
    </row>
    <row r="3147" spans="1:1" x14ac:dyDescent="0.25">
      <c r="A3147" s="3" t="s">
        <v>12</v>
      </c>
    </row>
    <row r="3148" spans="1:1" x14ac:dyDescent="0.25">
      <c r="A3148" s="3" t="s">
        <v>8</v>
      </c>
    </row>
    <row r="3149" spans="1:1" x14ac:dyDescent="0.25">
      <c r="A3149" s="3" t="s">
        <v>3</v>
      </c>
    </row>
    <row r="3150" spans="1:1" x14ac:dyDescent="0.25">
      <c r="A3150" s="3" t="s">
        <v>11</v>
      </c>
    </row>
    <row r="3151" spans="1:1" x14ac:dyDescent="0.25">
      <c r="A3151" s="3" t="s">
        <v>14</v>
      </c>
    </row>
    <row r="3152" spans="1:1" x14ac:dyDescent="0.25">
      <c r="A3152" s="3" t="s">
        <v>9</v>
      </c>
    </row>
    <row r="3153" spans="1:1" x14ac:dyDescent="0.25">
      <c r="A3153" s="3" t="s">
        <v>14</v>
      </c>
    </row>
    <row r="3154" spans="1:1" x14ac:dyDescent="0.25">
      <c r="A3154" s="3" t="s">
        <v>11</v>
      </c>
    </row>
    <row r="3155" spans="1:1" x14ac:dyDescent="0.25">
      <c r="A3155" s="3" t="s">
        <v>9</v>
      </c>
    </row>
    <row r="3156" spans="1:1" x14ac:dyDescent="0.25">
      <c r="A3156" s="3" t="s">
        <v>12</v>
      </c>
    </row>
    <row r="3157" spans="1:1" x14ac:dyDescent="0.25">
      <c r="A3157" s="3" t="s">
        <v>14</v>
      </c>
    </row>
    <row r="3158" spans="1:1" x14ac:dyDescent="0.25">
      <c r="A3158" s="3" t="s">
        <v>7</v>
      </c>
    </row>
    <row r="3159" spans="1:1" x14ac:dyDescent="0.25">
      <c r="A3159" s="3" t="s">
        <v>11</v>
      </c>
    </row>
    <row r="3160" spans="1:1" x14ac:dyDescent="0.25">
      <c r="A3160" s="3" t="s">
        <v>9</v>
      </c>
    </row>
    <row r="3161" spans="1:1" x14ac:dyDescent="0.25">
      <c r="A3161" s="3" t="s">
        <v>9</v>
      </c>
    </row>
    <row r="3162" spans="1:1" x14ac:dyDescent="0.25">
      <c r="A3162" s="3" t="s">
        <v>2</v>
      </c>
    </row>
    <row r="3163" spans="1:1" x14ac:dyDescent="0.25">
      <c r="A3163" s="3" t="s">
        <v>2</v>
      </c>
    </row>
    <row r="3164" spans="1:1" x14ac:dyDescent="0.25">
      <c r="A3164" s="3" t="s">
        <v>6</v>
      </c>
    </row>
    <row r="3165" spans="1:1" x14ac:dyDescent="0.25">
      <c r="A3165" s="3" t="s">
        <v>4</v>
      </c>
    </row>
    <row r="3166" spans="1:1" x14ac:dyDescent="0.25">
      <c r="A3166" s="3" t="s">
        <v>4</v>
      </c>
    </row>
    <row r="3167" spans="1:1" x14ac:dyDescent="0.25">
      <c r="A3167" s="3" t="s">
        <v>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C6A1-4796-4AE4-AF00-BF77A75907F0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20.42578125" style="3" customWidth="1"/>
    <col min="2" max="2" width="15.7109375" style="3" customWidth="1"/>
    <col min="3" max="3" width="16.7109375" style="7" customWidth="1"/>
    <col min="4" max="4" width="19.28515625" style="7" customWidth="1"/>
    <col min="5" max="5" width="16.85546875" style="8" customWidth="1"/>
    <col min="6" max="6" width="17.7109375" style="9" customWidth="1"/>
    <col min="7" max="7" width="17" style="8" customWidth="1"/>
    <col min="8" max="8" width="15.85546875" style="8" customWidth="1"/>
    <col min="9" max="9" width="19" style="8" customWidth="1"/>
    <col min="10" max="10" width="15.85546875" style="8" customWidth="1"/>
    <col min="11" max="11" width="16.7109375" style="6" customWidth="1"/>
    <col min="12" max="12" width="14.28515625" style="6" customWidth="1"/>
    <col min="13" max="13" width="14.42578125" style="10" customWidth="1"/>
    <col min="14" max="14" width="16.42578125" style="3" customWidth="1"/>
    <col min="15" max="15" width="15" style="11" customWidth="1"/>
    <col min="16" max="16" width="16.85546875" style="12" customWidth="1"/>
    <col min="17" max="17" width="15.7109375" style="3" customWidth="1"/>
    <col min="18" max="18" width="19.140625" style="13" customWidth="1"/>
    <col min="19" max="19" width="21.28515625" style="14" customWidth="1"/>
    <col min="20" max="20" width="15.5703125" style="15" customWidth="1"/>
    <col min="21" max="21" width="16.140625" style="15" customWidth="1"/>
    <col min="22" max="23" width="9.140625" style="3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45313</v>
      </c>
      <c r="B2" s="2">
        <v>0</v>
      </c>
      <c r="C2" s="7">
        <v>1025</v>
      </c>
      <c r="D2" s="7">
        <v>1029</v>
      </c>
      <c r="E2" s="8">
        <v>10.4</v>
      </c>
      <c r="F2" s="9">
        <v>52</v>
      </c>
      <c r="G2" s="8">
        <v>9.1999999999999993</v>
      </c>
      <c r="H2" s="8">
        <v>0.9</v>
      </c>
      <c r="I2" s="8">
        <v>26</v>
      </c>
      <c r="J2" s="8">
        <v>9.1999999999999993</v>
      </c>
      <c r="K2" s="6">
        <f>CONVERT(T2,"m/s","km/h")</f>
        <v>9.36</v>
      </c>
      <c r="L2" s="6">
        <f>CONVERT(U2,"m/s","km/h")</f>
        <v>10.08</v>
      </c>
      <c r="M2" s="10">
        <v>243</v>
      </c>
      <c r="N2" s="3" t="str">
        <f>LOOKUP(M2,$V$4:$V$40,$W$4:$W$40)</f>
        <v>WSW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2.6</v>
      </c>
      <c r="U2" s="15">
        <v>2.8</v>
      </c>
    </row>
    <row r="3" spans="1:23" x14ac:dyDescent="0.25">
      <c r="A3" s="1">
        <v>45313</v>
      </c>
      <c r="B3" s="2">
        <v>3.472222222222222E-3</v>
      </c>
      <c r="C3" s="7">
        <v>1025</v>
      </c>
      <c r="D3" s="7">
        <v>1029</v>
      </c>
      <c r="E3" s="8">
        <v>10.199999999999999</v>
      </c>
      <c r="F3" s="9">
        <v>53</v>
      </c>
      <c r="G3" s="8">
        <v>10.199999999999999</v>
      </c>
      <c r="H3" s="8">
        <v>1</v>
      </c>
      <c r="I3" s="8">
        <v>26</v>
      </c>
      <c r="J3" s="8">
        <v>10.199999999999999</v>
      </c>
      <c r="K3" s="6">
        <f t="shared" ref="K3:K66" si="0">CONVERT(T3,"m/s","km/h")</f>
        <v>0</v>
      </c>
      <c r="L3" s="6">
        <f t="shared" ref="L3:L66" si="1">CONVERT(U3,"m/s","km/h")</f>
        <v>0</v>
      </c>
      <c r="M3" s="10">
        <v>102</v>
      </c>
      <c r="N3" s="3" t="str">
        <f t="shared" ref="N3:N66" si="2">LOOKUP(M3,$V$4:$V$40,$W$4:$W$40)</f>
        <v>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</v>
      </c>
      <c r="U3" s="15">
        <v>0</v>
      </c>
    </row>
    <row r="4" spans="1:23" x14ac:dyDescent="0.25">
      <c r="A4" s="1">
        <v>45313</v>
      </c>
      <c r="B4" s="2">
        <v>6.9444444444444441E-3</v>
      </c>
      <c r="C4" s="7">
        <v>1025</v>
      </c>
      <c r="D4" s="7">
        <v>1029</v>
      </c>
      <c r="E4" s="8">
        <v>10.1</v>
      </c>
      <c r="F4" s="9">
        <v>51</v>
      </c>
      <c r="G4" s="8">
        <v>10.1</v>
      </c>
      <c r="H4" s="8">
        <v>0.3</v>
      </c>
      <c r="I4" s="8">
        <v>26</v>
      </c>
      <c r="J4" s="8">
        <v>10.1</v>
      </c>
      <c r="K4" s="6">
        <f t="shared" si="0"/>
        <v>4.68</v>
      </c>
      <c r="L4" s="6">
        <f t="shared" si="1"/>
        <v>4.68</v>
      </c>
      <c r="M4" s="10">
        <v>330</v>
      </c>
      <c r="N4" s="3" t="str">
        <f t="shared" si="2"/>
        <v>NNW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1.3</v>
      </c>
      <c r="U4" s="15">
        <v>1.3</v>
      </c>
      <c r="V4" s="70">
        <v>0</v>
      </c>
      <c r="W4" s="8" t="s">
        <v>0</v>
      </c>
    </row>
    <row r="5" spans="1:23" x14ac:dyDescent="0.25">
      <c r="A5" s="1">
        <v>45313</v>
      </c>
      <c r="B5" s="2">
        <v>1.0416666666666666E-2</v>
      </c>
      <c r="C5" s="7">
        <v>1025</v>
      </c>
      <c r="D5" s="7">
        <v>1029</v>
      </c>
      <c r="E5" s="8">
        <v>10.199999999999999</v>
      </c>
      <c r="F5" s="9">
        <v>48</v>
      </c>
      <c r="G5" s="8">
        <v>8.9</v>
      </c>
      <c r="H5" s="8">
        <v>-0.4</v>
      </c>
      <c r="I5" s="8">
        <v>26</v>
      </c>
      <c r="J5" s="8">
        <v>8.9</v>
      </c>
      <c r="K5" s="6">
        <f t="shared" si="0"/>
        <v>9.7200000000000006</v>
      </c>
      <c r="L5" s="6">
        <f t="shared" si="1"/>
        <v>10.08</v>
      </c>
      <c r="M5" s="10">
        <v>66</v>
      </c>
      <c r="N5" s="3" t="str">
        <f t="shared" si="2"/>
        <v>ENE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2.7</v>
      </c>
      <c r="U5" s="15">
        <v>2.8</v>
      </c>
      <c r="V5" s="70">
        <v>10</v>
      </c>
      <c r="W5" s="8" t="s">
        <v>0</v>
      </c>
    </row>
    <row r="6" spans="1:23" x14ac:dyDescent="0.25">
      <c r="A6" s="1">
        <v>45313</v>
      </c>
      <c r="B6" s="2">
        <v>1.3888888888888888E-2</v>
      </c>
      <c r="C6" s="7">
        <v>1025</v>
      </c>
      <c r="D6" s="7">
        <v>1029</v>
      </c>
      <c r="E6" s="8">
        <v>10.4</v>
      </c>
      <c r="F6" s="9">
        <v>49</v>
      </c>
      <c r="G6" s="8">
        <v>9.8000000000000007</v>
      </c>
      <c r="H6" s="8">
        <v>0</v>
      </c>
      <c r="I6" s="8">
        <v>26</v>
      </c>
      <c r="J6" s="8">
        <v>9.8000000000000007</v>
      </c>
      <c r="K6" s="6">
        <f t="shared" si="0"/>
        <v>6.48</v>
      </c>
      <c r="L6" s="6">
        <f t="shared" si="1"/>
        <v>7.2</v>
      </c>
      <c r="M6" s="10">
        <v>48</v>
      </c>
      <c r="N6" s="3" t="str">
        <f t="shared" si="2"/>
        <v>NE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1.8</v>
      </c>
      <c r="U6" s="15">
        <v>2</v>
      </c>
      <c r="V6" s="70">
        <v>20</v>
      </c>
      <c r="W6" s="8" t="s">
        <v>1</v>
      </c>
    </row>
    <row r="7" spans="1:23" x14ac:dyDescent="0.25">
      <c r="A7" s="1">
        <v>45313</v>
      </c>
      <c r="B7" s="2">
        <v>1.7361111111111112E-2</v>
      </c>
      <c r="C7" s="7">
        <v>1025</v>
      </c>
      <c r="D7" s="7">
        <v>1029</v>
      </c>
      <c r="E7" s="8">
        <v>10.199999999999999</v>
      </c>
      <c r="F7" s="9">
        <v>48</v>
      </c>
      <c r="G7" s="8">
        <v>8.6</v>
      </c>
      <c r="H7" s="8">
        <v>-0.4</v>
      </c>
      <c r="I7" s="8">
        <v>26</v>
      </c>
      <c r="J7" s="8">
        <v>8.6</v>
      </c>
      <c r="K7" s="6">
        <f t="shared" si="0"/>
        <v>11.88</v>
      </c>
      <c r="L7" s="6">
        <f t="shared" si="1"/>
        <v>12.6</v>
      </c>
      <c r="M7" s="10">
        <v>18</v>
      </c>
      <c r="N7" s="3" t="str">
        <f t="shared" si="2"/>
        <v>N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3.3</v>
      </c>
      <c r="U7" s="15">
        <v>3.5</v>
      </c>
      <c r="V7" s="70">
        <v>30</v>
      </c>
      <c r="W7" s="8" t="s">
        <v>1</v>
      </c>
    </row>
    <row r="8" spans="1:23" x14ac:dyDescent="0.25">
      <c r="A8" s="1">
        <v>45313</v>
      </c>
      <c r="B8" s="2">
        <v>2.0833333333333332E-2</v>
      </c>
      <c r="C8" s="7">
        <v>1025</v>
      </c>
      <c r="D8" s="7">
        <v>1029</v>
      </c>
      <c r="E8" s="8">
        <v>10.3</v>
      </c>
      <c r="F8" s="9">
        <v>48</v>
      </c>
      <c r="G8" s="8">
        <v>9</v>
      </c>
      <c r="H8" s="8">
        <v>-0.3</v>
      </c>
      <c r="I8" s="8">
        <v>26</v>
      </c>
      <c r="J8" s="8">
        <v>9</v>
      </c>
      <c r="K8" s="6">
        <f t="shared" si="0"/>
        <v>9</v>
      </c>
      <c r="L8" s="6">
        <f t="shared" si="1"/>
        <v>9.36</v>
      </c>
      <c r="M8" s="10">
        <v>62</v>
      </c>
      <c r="N8" s="3" t="str">
        <f t="shared" si="2"/>
        <v>ENE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2.5</v>
      </c>
      <c r="U8" s="15">
        <v>2.6</v>
      </c>
      <c r="V8" s="70">
        <v>40</v>
      </c>
      <c r="W8" s="8" t="s">
        <v>2</v>
      </c>
    </row>
    <row r="9" spans="1:23" x14ac:dyDescent="0.25">
      <c r="A9" s="1">
        <v>45313</v>
      </c>
      <c r="B9" s="2">
        <v>2.4305555555555556E-2</v>
      </c>
      <c r="C9" s="7">
        <v>1025</v>
      </c>
      <c r="D9" s="7">
        <v>1029</v>
      </c>
      <c r="E9" s="8">
        <v>10.199999999999999</v>
      </c>
      <c r="F9" s="9">
        <v>48</v>
      </c>
      <c r="G9" s="8">
        <v>9.4</v>
      </c>
      <c r="H9" s="8">
        <v>-0.4</v>
      </c>
      <c r="I9" s="8">
        <v>26</v>
      </c>
      <c r="J9" s="8">
        <v>9.4</v>
      </c>
      <c r="K9" s="6">
        <f t="shared" si="0"/>
        <v>7.2</v>
      </c>
      <c r="L9" s="6">
        <f t="shared" si="1"/>
        <v>7.2</v>
      </c>
      <c r="M9" s="10">
        <v>278</v>
      </c>
      <c r="N9" s="3" t="str">
        <f t="shared" si="2"/>
        <v>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2</v>
      </c>
      <c r="U9" s="15">
        <v>2</v>
      </c>
      <c r="V9" s="70">
        <v>50</v>
      </c>
      <c r="W9" s="8" t="s">
        <v>2</v>
      </c>
    </row>
    <row r="10" spans="1:23" x14ac:dyDescent="0.25">
      <c r="A10" s="1">
        <v>45313</v>
      </c>
      <c r="B10" s="2">
        <v>2.7777777777777776E-2</v>
      </c>
      <c r="C10" s="7">
        <v>1025</v>
      </c>
      <c r="D10" s="7">
        <v>1029</v>
      </c>
      <c r="E10" s="8">
        <v>10.3</v>
      </c>
      <c r="F10" s="9">
        <v>44</v>
      </c>
      <c r="G10" s="8">
        <v>8.5</v>
      </c>
      <c r="H10" s="8">
        <v>-1.5</v>
      </c>
      <c r="I10" s="8">
        <v>26</v>
      </c>
      <c r="J10" s="8">
        <v>8.5</v>
      </c>
      <c r="K10" s="6">
        <f t="shared" si="0"/>
        <v>12.96</v>
      </c>
      <c r="L10" s="6">
        <f t="shared" si="1"/>
        <v>14.4</v>
      </c>
      <c r="M10" s="10">
        <v>84</v>
      </c>
      <c r="N10" s="3" t="str">
        <f t="shared" si="2"/>
        <v>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3.6</v>
      </c>
      <c r="U10" s="15">
        <v>4</v>
      </c>
      <c r="V10" s="70">
        <v>60</v>
      </c>
      <c r="W10" s="8" t="s">
        <v>3</v>
      </c>
    </row>
    <row r="11" spans="1:23" x14ac:dyDescent="0.25">
      <c r="A11" s="1">
        <v>45313</v>
      </c>
      <c r="B11" s="2">
        <v>3.125E-2</v>
      </c>
      <c r="C11" s="7">
        <v>1025</v>
      </c>
      <c r="D11" s="7">
        <v>1029</v>
      </c>
      <c r="E11" s="8">
        <v>10.4</v>
      </c>
      <c r="F11" s="9">
        <v>44</v>
      </c>
      <c r="G11" s="8">
        <v>8.8000000000000007</v>
      </c>
      <c r="H11" s="8">
        <v>-1.4</v>
      </c>
      <c r="I11" s="8">
        <v>26</v>
      </c>
      <c r="J11" s="8">
        <v>8.8000000000000007</v>
      </c>
      <c r="K11" s="6">
        <f t="shared" si="0"/>
        <v>11.52</v>
      </c>
      <c r="L11" s="6">
        <f t="shared" si="1"/>
        <v>12.96</v>
      </c>
      <c r="M11" s="10">
        <v>294</v>
      </c>
      <c r="N11" s="3" t="str">
        <f t="shared" si="2"/>
        <v>WNW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3.2</v>
      </c>
      <c r="U11" s="15">
        <v>3.6</v>
      </c>
      <c r="V11" s="70">
        <v>70</v>
      </c>
      <c r="W11" s="8" t="s">
        <v>3</v>
      </c>
    </row>
    <row r="12" spans="1:23" x14ac:dyDescent="0.25">
      <c r="A12" s="1">
        <v>45313</v>
      </c>
      <c r="B12" s="2">
        <v>3.4722222222222224E-2</v>
      </c>
      <c r="C12" s="7">
        <v>1026</v>
      </c>
      <c r="D12" s="7">
        <v>1030</v>
      </c>
      <c r="E12" s="8">
        <v>10.5</v>
      </c>
      <c r="F12" s="9">
        <v>45</v>
      </c>
      <c r="G12" s="8">
        <v>8.8000000000000007</v>
      </c>
      <c r="H12" s="8">
        <v>-1</v>
      </c>
      <c r="I12" s="8">
        <v>26</v>
      </c>
      <c r="J12" s="8">
        <v>8.8000000000000007</v>
      </c>
      <c r="K12" s="6">
        <f t="shared" si="0"/>
        <v>12.96</v>
      </c>
      <c r="L12" s="6">
        <f t="shared" si="1"/>
        <v>13.32</v>
      </c>
      <c r="M12" s="10">
        <v>69</v>
      </c>
      <c r="N12" s="3" t="str">
        <f t="shared" si="2"/>
        <v>ENE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3.6</v>
      </c>
      <c r="U12" s="15">
        <v>3.7</v>
      </c>
      <c r="V12" s="70">
        <v>80</v>
      </c>
      <c r="W12" s="8" t="s">
        <v>4</v>
      </c>
    </row>
    <row r="13" spans="1:23" x14ac:dyDescent="0.25">
      <c r="A13" s="1">
        <v>45313</v>
      </c>
      <c r="B13" s="2">
        <v>3.8194444444444441E-2</v>
      </c>
      <c r="C13" s="7">
        <v>1026</v>
      </c>
      <c r="D13" s="7">
        <v>1030</v>
      </c>
      <c r="E13" s="8">
        <v>10.4</v>
      </c>
      <c r="F13" s="9">
        <v>43</v>
      </c>
      <c r="G13" s="8">
        <v>9</v>
      </c>
      <c r="H13" s="8">
        <v>-1.7</v>
      </c>
      <c r="I13" s="8">
        <v>26</v>
      </c>
      <c r="J13" s="8">
        <v>9</v>
      </c>
      <c r="K13" s="6">
        <f t="shared" si="0"/>
        <v>10.08</v>
      </c>
      <c r="L13" s="6">
        <f t="shared" si="1"/>
        <v>10.8</v>
      </c>
      <c r="M13" s="10">
        <v>60</v>
      </c>
      <c r="N13" s="3" t="str">
        <f t="shared" si="2"/>
        <v>ENE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2.8</v>
      </c>
      <c r="U13" s="15">
        <v>3</v>
      </c>
      <c r="V13" s="70">
        <v>90</v>
      </c>
      <c r="W13" s="8" t="s">
        <v>4</v>
      </c>
    </row>
    <row r="14" spans="1:23" x14ac:dyDescent="0.25">
      <c r="A14" s="1">
        <v>45313</v>
      </c>
      <c r="B14" s="2">
        <v>4.1666666666666664E-2</v>
      </c>
      <c r="C14" s="7">
        <v>1025</v>
      </c>
      <c r="D14" s="7">
        <v>1029</v>
      </c>
      <c r="E14" s="8">
        <v>10.199999999999999</v>
      </c>
      <c r="F14" s="9">
        <v>44</v>
      </c>
      <c r="G14" s="8">
        <v>8.6999999999999993</v>
      </c>
      <c r="H14" s="8">
        <v>-1.6</v>
      </c>
      <c r="I14" s="8">
        <v>26</v>
      </c>
      <c r="J14" s="8">
        <v>8.6999999999999993</v>
      </c>
      <c r="K14" s="6">
        <f t="shared" si="0"/>
        <v>10.08</v>
      </c>
      <c r="L14" s="6">
        <f t="shared" si="1"/>
        <v>11.16</v>
      </c>
      <c r="M14" s="10">
        <v>48</v>
      </c>
      <c r="N14" s="3" t="str">
        <f t="shared" si="2"/>
        <v>NE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2.8</v>
      </c>
      <c r="U14" s="15">
        <v>3.1</v>
      </c>
      <c r="V14" s="70">
        <v>100</v>
      </c>
      <c r="W14" s="8" t="s">
        <v>4</v>
      </c>
    </row>
    <row r="15" spans="1:23" x14ac:dyDescent="0.25">
      <c r="A15" s="1">
        <v>45313</v>
      </c>
      <c r="B15" s="2">
        <v>4.5138888888888888E-2</v>
      </c>
      <c r="C15" s="7">
        <v>1026</v>
      </c>
      <c r="D15" s="7">
        <v>1030</v>
      </c>
      <c r="E15" s="8">
        <v>10.199999999999999</v>
      </c>
      <c r="F15" s="9">
        <v>44</v>
      </c>
      <c r="G15" s="8">
        <v>9.4</v>
      </c>
      <c r="H15" s="8">
        <v>-1.6</v>
      </c>
      <c r="I15" s="8">
        <v>26</v>
      </c>
      <c r="J15" s="8">
        <v>9.4</v>
      </c>
      <c r="K15" s="6">
        <f t="shared" si="0"/>
        <v>7.5600000000000005</v>
      </c>
      <c r="L15" s="6">
        <f t="shared" si="1"/>
        <v>8.2799999999999994</v>
      </c>
      <c r="M15" s="10">
        <v>78</v>
      </c>
      <c r="N15" s="3" t="str">
        <f t="shared" si="2"/>
        <v>ENE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2.1</v>
      </c>
      <c r="U15" s="15">
        <v>2.2999999999999998</v>
      </c>
      <c r="V15" s="70">
        <v>110</v>
      </c>
      <c r="W15" s="8" t="s">
        <v>5</v>
      </c>
    </row>
    <row r="16" spans="1:23" x14ac:dyDescent="0.25">
      <c r="A16" s="1">
        <v>45313</v>
      </c>
      <c r="B16" s="2">
        <v>4.8611111111111112E-2</v>
      </c>
      <c r="C16" s="7">
        <v>1026</v>
      </c>
      <c r="D16" s="7">
        <v>1030</v>
      </c>
      <c r="E16" s="8">
        <v>10.3</v>
      </c>
      <c r="F16" s="9">
        <v>45</v>
      </c>
      <c r="G16" s="8">
        <v>8.9</v>
      </c>
      <c r="H16" s="8">
        <v>-1.2</v>
      </c>
      <c r="I16" s="8">
        <v>26</v>
      </c>
      <c r="J16" s="8">
        <v>8.9</v>
      </c>
      <c r="K16" s="6">
        <f t="shared" si="0"/>
        <v>10.08</v>
      </c>
      <c r="L16" s="6">
        <f t="shared" si="1"/>
        <v>11.16</v>
      </c>
      <c r="M16" s="10">
        <v>56</v>
      </c>
      <c r="N16" s="3" t="str">
        <f t="shared" si="2"/>
        <v>NE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2.8</v>
      </c>
      <c r="U16" s="15">
        <v>3.1</v>
      </c>
      <c r="V16" s="70">
        <v>120</v>
      </c>
      <c r="W16" s="8" t="s">
        <v>5</v>
      </c>
    </row>
    <row r="17" spans="1:23" x14ac:dyDescent="0.25">
      <c r="A17" s="1">
        <v>45313</v>
      </c>
      <c r="B17" s="2">
        <v>5.2083333333333336E-2</v>
      </c>
      <c r="C17" s="7">
        <v>1026</v>
      </c>
      <c r="D17" s="7">
        <v>1030</v>
      </c>
      <c r="E17" s="8">
        <v>10.4</v>
      </c>
      <c r="F17" s="9">
        <v>48</v>
      </c>
      <c r="G17" s="8">
        <v>9.6</v>
      </c>
      <c r="H17" s="8">
        <v>-0.2</v>
      </c>
      <c r="I17" s="8">
        <v>26</v>
      </c>
      <c r="J17" s="8">
        <v>9.6</v>
      </c>
      <c r="K17" s="6">
        <f t="shared" si="0"/>
        <v>7.9200000000000008</v>
      </c>
      <c r="L17" s="6">
        <f t="shared" si="1"/>
        <v>9</v>
      </c>
      <c r="M17" s="10">
        <v>54</v>
      </c>
      <c r="N17" s="3" t="str">
        <f t="shared" si="2"/>
        <v>NE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2.2000000000000002</v>
      </c>
      <c r="U17" s="15">
        <v>2.5</v>
      </c>
      <c r="V17" s="70">
        <v>130</v>
      </c>
      <c r="W17" s="8" t="s">
        <v>6</v>
      </c>
    </row>
    <row r="18" spans="1:23" x14ac:dyDescent="0.25">
      <c r="A18" s="1">
        <v>45313</v>
      </c>
      <c r="B18" s="2">
        <v>5.5555555555555552E-2</v>
      </c>
      <c r="C18" s="7">
        <v>1026</v>
      </c>
      <c r="D18" s="7">
        <v>1030</v>
      </c>
      <c r="E18" s="8">
        <v>10.3</v>
      </c>
      <c r="F18" s="9">
        <v>49</v>
      </c>
      <c r="G18" s="8">
        <v>10.3</v>
      </c>
      <c r="H18" s="8">
        <v>0</v>
      </c>
      <c r="I18" s="8">
        <v>26</v>
      </c>
      <c r="J18" s="8">
        <v>10.3</v>
      </c>
      <c r="K18" s="6">
        <f t="shared" si="0"/>
        <v>3.9600000000000004</v>
      </c>
      <c r="L18" s="6">
        <f t="shared" si="1"/>
        <v>3.9600000000000004</v>
      </c>
      <c r="M18" s="10">
        <v>120</v>
      </c>
      <c r="N18" s="3" t="str">
        <f t="shared" si="2"/>
        <v>ESE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1.1000000000000001</v>
      </c>
      <c r="U18" s="15">
        <v>1.1000000000000001</v>
      </c>
      <c r="V18" s="70">
        <v>140</v>
      </c>
      <c r="W18" s="8" t="s">
        <v>6</v>
      </c>
    </row>
    <row r="19" spans="1:23" x14ac:dyDescent="0.25">
      <c r="A19" s="1">
        <v>45313</v>
      </c>
      <c r="B19" s="2">
        <v>5.9027777777777783E-2</v>
      </c>
      <c r="C19" s="7">
        <v>1026</v>
      </c>
      <c r="D19" s="7">
        <v>1030</v>
      </c>
      <c r="E19" s="8">
        <v>10.199999999999999</v>
      </c>
      <c r="F19" s="9">
        <v>47</v>
      </c>
      <c r="G19" s="8">
        <v>8.4</v>
      </c>
      <c r="H19" s="8">
        <v>-0.7</v>
      </c>
      <c r="I19" s="8">
        <v>26</v>
      </c>
      <c r="J19" s="8">
        <v>8.4</v>
      </c>
      <c r="K19" s="6">
        <f t="shared" si="0"/>
        <v>12.6</v>
      </c>
      <c r="L19" s="6">
        <f t="shared" si="1"/>
        <v>13.32</v>
      </c>
      <c r="M19" s="10">
        <v>66</v>
      </c>
      <c r="N19" s="3" t="str">
        <f t="shared" si="2"/>
        <v>ENE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3.5</v>
      </c>
      <c r="U19" s="15">
        <v>3.7</v>
      </c>
      <c r="V19" s="70">
        <v>150</v>
      </c>
      <c r="W19" s="8" t="s">
        <v>7</v>
      </c>
    </row>
    <row r="20" spans="1:23" x14ac:dyDescent="0.25">
      <c r="A20" s="1">
        <v>45313</v>
      </c>
      <c r="B20" s="2">
        <v>6.25E-2</v>
      </c>
      <c r="C20" s="7">
        <v>1026</v>
      </c>
      <c r="D20" s="7">
        <v>1030</v>
      </c>
      <c r="E20" s="8">
        <v>10.3</v>
      </c>
      <c r="F20" s="9">
        <v>44</v>
      </c>
      <c r="G20" s="8">
        <v>10.3</v>
      </c>
      <c r="H20" s="8">
        <v>-1.5</v>
      </c>
      <c r="I20" s="8">
        <v>26</v>
      </c>
      <c r="J20" s="8">
        <v>10.3</v>
      </c>
      <c r="K20" s="6">
        <f t="shared" si="0"/>
        <v>3.6</v>
      </c>
      <c r="L20" s="6">
        <f t="shared" si="1"/>
        <v>3.6</v>
      </c>
      <c r="M20" s="10">
        <v>54</v>
      </c>
      <c r="N20" s="3" t="str">
        <f t="shared" si="2"/>
        <v>NE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</v>
      </c>
      <c r="U20" s="15">
        <v>1</v>
      </c>
      <c r="V20" s="70">
        <v>160</v>
      </c>
      <c r="W20" s="8" t="s">
        <v>7</v>
      </c>
    </row>
    <row r="21" spans="1:23" x14ac:dyDescent="0.25">
      <c r="A21" s="1">
        <v>45313</v>
      </c>
      <c r="B21" s="2">
        <v>6.5972222222222224E-2</v>
      </c>
      <c r="C21" s="7">
        <v>1026</v>
      </c>
      <c r="D21" s="7">
        <v>1030</v>
      </c>
      <c r="E21" s="8">
        <v>10.199999999999999</v>
      </c>
      <c r="F21" s="9">
        <v>45</v>
      </c>
      <c r="G21" s="8">
        <v>10.199999999999999</v>
      </c>
      <c r="H21" s="8">
        <v>-1.3</v>
      </c>
      <c r="I21" s="8">
        <v>26</v>
      </c>
      <c r="J21" s="8">
        <v>10.199999999999999</v>
      </c>
      <c r="K21" s="6">
        <f t="shared" si="0"/>
        <v>4.32</v>
      </c>
      <c r="L21" s="6">
        <f t="shared" si="1"/>
        <v>4.32</v>
      </c>
      <c r="M21" s="10">
        <v>48</v>
      </c>
      <c r="N21" s="3" t="str">
        <f t="shared" si="2"/>
        <v>NE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1.2</v>
      </c>
      <c r="U21" s="15">
        <v>1.2</v>
      </c>
      <c r="V21" s="70">
        <v>170</v>
      </c>
      <c r="W21" s="8" t="s">
        <v>8</v>
      </c>
    </row>
    <row r="22" spans="1:23" x14ac:dyDescent="0.25">
      <c r="A22" s="1">
        <v>45313</v>
      </c>
      <c r="B22" s="2">
        <v>6.9444444444444434E-2</v>
      </c>
      <c r="C22" s="7">
        <v>1026</v>
      </c>
      <c r="D22" s="7">
        <v>1030</v>
      </c>
      <c r="E22" s="8">
        <v>10.1</v>
      </c>
      <c r="F22" s="9">
        <v>46</v>
      </c>
      <c r="G22" s="8">
        <v>9.8000000000000007</v>
      </c>
      <c r="H22" s="8">
        <v>-1.1000000000000001</v>
      </c>
      <c r="I22" s="8">
        <v>26</v>
      </c>
      <c r="J22" s="8">
        <v>9.8000000000000007</v>
      </c>
      <c r="K22" s="6">
        <f t="shared" si="0"/>
        <v>5.76</v>
      </c>
      <c r="L22" s="6">
        <f t="shared" si="1"/>
        <v>5.76</v>
      </c>
      <c r="M22" s="10">
        <v>29</v>
      </c>
      <c r="N22" s="3" t="str">
        <f t="shared" si="2"/>
        <v>NNE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1.6</v>
      </c>
      <c r="U22" s="15">
        <v>1.6</v>
      </c>
      <c r="V22" s="70">
        <v>180</v>
      </c>
      <c r="W22" s="8" t="s">
        <v>8</v>
      </c>
    </row>
    <row r="23" spans="1:23" x14ac:dyDescent="0.25">
      <c r="A23" s="1">
        <v>45313</v>
      </c>
      <c r="B23" s="2">
        <v>7.2916666666666671E-2</v>
      </c>
      <c r="C23" s="7">
        <v>1026</v>
      </c>
      <c r="D23" s="7">
        <v>1030</v>
      </c>
      <c r="E23" s="8">
        <v>10.199999999999999</v>
      </c>
      <c r="F23" s="9">
        <v>48</v>
      </c>
      <c r="G23" s="8">
        <v>9.6</v>
      </c>
      <c r="H23" s="8">
        <v>-0.4</v>
      </c>
      <c r="I23" s="8">
        <v>26</v>
      </c>
      <c r="J23" s="8">
        <v>9.6</v>
      </c>
      <c r="K23" s="6">
        <f t="shared" si="0"/>
        <v>6.12</v>
      </c>
      <c r="L23" s="6">
        <f t="shared" si="1"/>
        <v>6.48</v>
      </c>
      <c r="M23" s="10">
        <v>97</v>
      </c>
      <c r="N23" s="3" t="str">
        <f t="shared" si="2"/>
        <v>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1.7</v>
      </c>
      <c r="U23" s="15">
        <v>1.8</v>
      </c>
      <c r="V23" s="70">
        <v>190</v>
      </c>
      <c r="W23" s="8" t="s">
        <v>8</v>
      </c>
    </row>
    <row r="24" spans="1:23" x14ac:dyDescent="0.25">
      <c r="A24" s="1">
        <v>45313</v>
      </c>
      <c r="B24" s="2">
        <v>7.6388888888888895E-2</v>
      </c>
      <c r="C24" s="7">
        <v>1026</v>
      </c>
      <c r="D24" s="7">
        <v>1030</v>
      </c>
      <c r="E24" s="8">
        <v>10.1</v>
      </c>
      <c r="F24" s="9">
        <v>49</v>
      </c>
      <c r="G24" s="8">
        <v>8.8000000000000007</v>
      </c>
      <c r="H24" s="8">
        <v>-0.2</v>
      </c>
      <c r="I24" s="8">
        <v>26</v>
      </c>
      <c r="J24" s="8">
        <v>8.8000000000000007</v>
      </c>
      <c r="K24" s="6">
        <f t="shared" si="0"/>
        <v>9.36</v>
      </c>
      <c r="L24" s="6">
        <f t="shared" si="1"/>
        <v>10.08</v>
      </c>
      <c r="M24" s="10">
        <v>84</v>
      </c>
      <c r="N24" s="3" t="str">
        <f t="shared" si="2"/>
        <v>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2.6</v>
      </c>
      <c r="U24" s="15">
        <v>2.8</v>
      </c>
      <c r="V24" s="70">
        <v>200</v>
      </c>
      <c r="W24" s="8" t="s">
        <v>9</v>
      </c>
    </row>
    <row r="25" spans="1:23" x14ac:dyDescent="0.25">
      <c r="A25" s="1">
        <v>45313</v>
      </c>
      <c r="B25" s="2">
        <v>7.9861111111111105E-2</v>
      </c>
      <c r="C25" s="7">
        <v>1026</v>
      </c>
      <c r="D25" s="7">
        <v>1030</v>
      </c>
      <c r="E25" s="8">
        <v>10.199999999999999</v>
      </c>
      <c r="F25" s="9">
        <v>49</v>
      </c>
      <c r="G25" s="8">
        <v>8.4</v>
      </c>
      <c r="H25" s="8">
        <v>-0.1</v>
      </c>
      <c r="I25" s="8">
        <v>26</v>
      </c>
      <c r="J25" s="8">
        <v>8.4</v>
      </c>
      <c r="K25" s="6">
        <f t="shared" si="0"/>
        <v>12.96</v>
      </c>
      <c r="L25" s="6">
        <f t="shared" si="1"/>
        <v>14.4</v>
      </c>
      <c r="M25" s="10">
        <v>54</v>
      </c>
      <c r="N25" s="3" t="str">
        <f t="shared" si="2"/>
        <v>NE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3.6</v>
      </c>
      <c r="U25" s="15">
        <v>4</v>
      </c>
      <c r="V25" s="70">
        <v>210</v>
      </c>
      <c r="W25" s="8" t="s">
        <v>9</v>
      </c>
    </row>
    <row r="26" spans="1:23" x14ac:dyDescent="0.25">
      <c r="A26" s="1">
        <v>45313</v>
      </c>
      <c r="B26" s="2">
        <v>8.3333333333333329E-2</v>
      </c>
      <c r="C26" s="7">
        <v>1026</v>
      </c>
      <c r="D26" s="7">
        <v>1030</v>
      </c>
      <c r="E26" s="8">
        <v>10.3</v>
      </c>
      <c r="F26" s="9">
        <v>47</v>
      </c>
      <c r="G26" s="8">
        <v>8.9</v>
      </c>
      <c r="H26" s="8">
        <v>-0.6</v>
      </c>
      <c r="I26" s="8">
        <v>26</v>
      </c>
      <c r="J26" s="8">
        <v>8.9</v>
      </c>
      <c r="K26" s="6">
        <f t="shared" si="0"/>
        <v>10.08</v>
      </c>
      <c r="L26" s="6">
        <f t="shared" si="1"/>
        <v>10.8</v>
      </c>
      <c r="M26" s="10">
        <v>48</v>
      </c>
      <c r="N26" s="3" t="str">
        <f t="shared" si="2"/>
        <v>NE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2.8</v>
      </c>
      <c r="U26" s="15">
        <v>3</v>
      </c>
      <c r="V26" s="70">
        <v>220</v>
      </c>
      <c r="W26" s="8" t="s">
        <v>10</v>
      </c>
    </row>
    <row r="27" spans="1:23" x14ac:dyDescent="0.25">
      <c r="A27" s="1">
        <v>45313</v>
      </c>
      <c r="B27" s="2">
        <v>8.6805555555555566E-2</v>
      </c>
      <c r="C27" s="7">
        <v>1026</v>
      </c>
      <c r="D27" s="7">
        <v>1030</v>
      </c>
      <c r="E27" s="8">
        <v>10.3</v>
      </c>
      <c r="F27" s="9">
        <v>46</v>
      </c>
      <c r="G27" s="8">
        <v>10</v>
      </c>
      <c r="H27" s="8">
        <v>-0.9</v>
      </c>
      <c r="I27" s="8">
        <v>26</v>
      </c>
      <c r="J27" s="8">
        <v>10</v>
      </c>
      <c r="K27" s="6">
        <f t="shared" si="0"/>
        <v>5.76</v>
      </c>
      <c r="L27" s="6">
        <f t="shared" si="1"/>
        <v>5.76</v>
      </c>
      <c r="M27" s="10">
        <v>36</v>
      </c>
      <c r="N27" s="3" t="str">
        <f t="shared" si="2"/>
        <v>NNE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1.6</v>
      </c>
      <c r="U27" s="15">
        <v>1.6</v>
      </c>
      <c r="V27" s="70">
        <v>230</v>
      </c>
      <c r="W27" s="8" t="s">
        <v>10</v>
      </c>
    </row>
    <row r="28" spans="1:23" x14ac:dyDescent="0.25">
      <c r="A28" s="1">
        <v>45313</v>
      </c>
      <c r="B28" s="2">
        <v>9.0277777777777776E-2</v>
      </c>
      <c r="C28" s="7">
        <v>1026</v>
      </c>
      <c r="D28" s="7">
        <v>1030</v>
      </c>
      <c r="E28" s="8">
        <v>10.199999999999999</v>
      </c>
      <c r="F28" s="9">
        <v>47</v>
      </c>
      <c r="G28" s="8">
        <v>9.6</v>
      </c>
      <c r="H28" s="8">
        <v>-0.7</v>
      </c>
      <c r="I28" s="8">
        <v>26</v>
      </c>
      <c r="J28" s="8">
        <v>9.6</v>
      </c>
      <c r="K28" s="6">
        <f t="shared" si="0"/>
        <v>6.12</v>
      </c>
      <c r="L28" s="6">
        <f t="shared" si="1"/>
        <v>6.48</v>
      </c>
      <c r="M28" s="10">
        <v>102</v>
      </c>
      <c r="N28" s="3" t="str">
        <f t="shared" si="2"/>
        <v>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1.7</v>
      </c>
      <c r="U28" s="15">
        <v>1.8</v>
      </c>
      <c r="V28" s="70">
        <v>240</v>
      </c>
      <c r="W28" s="8" t="s">
        <v>11</v>
      </c>
    </row>
    <row r="29" spans="1:23" x14ac:dyDescent="0.25">
      <c r="A29" s="1">
        <v>45313</v>
      </c>
      <c r="B29" s="2">
        <v>9.375E-2</v>
      </c>
      <c r="C29" s="7">
        <v>1026</v>
      </c>
      <c r="D29" s="7">
        <v>1030</v>
      </c>
      <c r="E29" s="8">
        <v>10</v>
      </c>
      <c r="F29" s="9">
        <v>48</v>
      </c>
      <c r="G29" s="8">
        <v>8.3000000000000007</v>
      </c>
      <c r="H29" s="8">
        <v>-0.6</v>
      </c>
      <c r="I29" s="8">
        <v>26</v>
      </c>
      <c r="J29" s="8">
        <v>8.3000000000000007</v>
      </c>
      <c r="K29" s="6">
        <f t="shared" si="0"/>
        <v>11.52</v>
      </c>
      <c r="L29" s="6">
        <f t="shared" si="1"/>
        <v>11.88</v>
      </c>
      <c r="M29" s="10">
        <v>68</v>
      </c>
      <c r="N29" s="3" t="str">
        <f t="shared" si="2"/>
        <v>ENE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3.2</v>
      </c>
      <c r="U29" s="15">
        <v>3.3</v>
      </c>
      <c r="V29" s="70">
        <v>250</v>
      </c>
      <c r="W29" s="8" t="s">
        <v>11</v>
      </c>
    </row>
    <row r="30" spans="1:23" x14ac:dyDescent="0.25">
      <c r="A30" s="1">
        <v>45313</v>
      </c>
      <c r="B30" s="2">
        <v>9.7222222222222224E-2</v>
      </c>
      <c r="C30" s="7">
        <v>1026</v>
      </c>
      <c r="D30" s="7">
        <v>1030</v>
      </c>
      <c r="E30" s="8">
        <v>10.1</v>
      </c>
      <c r="F30" s="9">
        <v>48</v>
      </c>
      <c r="G30" s="8">
        <v>8.8000000000000007</v>
      </c>
      <c r="H30" s="8">
        <v>-0.5</v>
      </c>
      <c r="I30" s="8">
        <v>26</v>
      </c>
      <c r="J30" s="8">
        <v>8.8000000000000007</v>
      </c>
      <c r="K30" s="6">
        <f t="shared" si="0"/>
        <v>9.36</v>
      </c>
      <c r="L30" s="6">
        <f t="shared" si="1"/>
        <v>10.08</v>
      </c>
      <c r="M30" s="10">
        <v>354</v>
      </c>
      <c r="N30" s="3" t="str">
        <f t="shared" si="2"/>
        <v>N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2.6</v>
      </c>
      <c r="U30" s="15">
        <v>2.8</v>
      </c>
      <c r="V30" s="70">
        <v>260</v>
      </c>
      <c r="W30" s="8" t="s">
        <v>12</v>
      </c>
    </row>
    <row r="31" spans="1:23" x14ac:dyDescent="0.25">
      <c r="A31" s="1">
        <v>45313</v>
      </c>
      <c r="B31" s="2">
        <v>0.10069444444444443</v>
      </c>
      <c r="C31" s="7">
        <v>1026</v>
      </c>
      <c r="D31" s="7">
        <v>1030</v>
      </c>
      <c r="E31" s="8">
        <v>10.1</v>
      </c>
      <c r="F31" s="9">
        <v>49</v>
      </c>
      <c r="G31" s="8">
        <v>9.5</v>
      </c>
      <c r="H31" s="8">
        <v>-0.2</v>
      </c>
      <c r="I31" s="8">
        <v>26</v>
      </c>
      <c r="J31" s="8">
        <v>9.5</v>
      </c>
      <c r="K31" s="6">
        <f t="shared" si="0"/>
        <v>6.12</v>
      </c>
      <c r="L31" s="6">
        <f t="shared" si="1"/>
        <v>6.48</v>
      </c>
      <c r="M31" s="10">
        <v>96</v>
      </c>
      <c r="N31" s="3" t="str">
        <f t="shared" si="2"/>
        <v>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1.7</v>
      </c>
      <c r="U31" s="15">
        <v>1.8</v>
      </c>
      <c r="V31" s="70">
        <v>270</v>
      </c>
      <c r="W31" s="8" t="s">
        <v>12</v>
      </c>
    </row>
    <row r="32" spans="1:23" x14ac:dyDescent="0.25">
      <c r="A32" s="1">
        <v>45313</v>
      </c>
      <c r="B32" s="2">
        <v>0.10416666666666667</v>
      </c>
      <c r="C32" s="7">
        <v>1026</v>
      </c>
      <c r="D32" s="7">
        <v>1030</v>
      </c>
      <c r="E32" s="8">
        <v>10.1</v>
      </c>
      <c r="F32" s="9">
        <v>48</v>
      </c>
      <c r="G32" s="8">
        <v>9.1999999999999993</v>
      </c>
      <c r="H32" s="8">
        <v>-0.5</v>
      </c>
      <c r="I32" s="8">
        <v>26</v>
      </c>
      <c r="J32" s="8">
        <v>9.1999999999999993</v>
      </c>
      <c r="K32" s="6">
        <f t="shared" si="0"/>
        <v>7.5600000000000005</v>
      </c>
      <c r="L32" s="6">
        <f t="shared" si="1"/>
        <v>7.5600000000000005</v>
      </c>
      <c r="M32" s="10">
        <v>123</v>
      </c>
      <c r="N32" s="3" t="str">
        <f t="shared" si="2"/>
        <v>ESE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2.1</v>
      </c>
      <c r="U32" s="15">
        <v>2.1</v>
      </c>
      <c r="V32" s="70">
        <v>280</v>
      </c>
      <c r="W32" s="8" t="s">
        <v>12</v>
      </c>
    </row>
    <row r="33" spans="1:23" x14ac:dyDescent="0.25">
      <c r="A33" s="1">
        <v>45313</v>
      </c>
      <c r="B33" s="2">
        <v>0.1076388888888889</v>
      </c>
      <c r="C33" s="7">
        <v>1026</v>
      </c>
      <c r="D33" s="7">
        <v>1030</v>
      </c>
      <c r="E33" s="8">
        <v>10</v>
      </c>
      <c r="F33" s="9">
        <v>48</v>
      </c>
      <c r="G33" s="8">
        <v>8.9</v>
      </c>
      <c r="H33" s="8">
        <v>-0.6</v>
      </c>
      <c r="I33" s="8">
        <v>26</v>
      </c>
      <c r="J33" s="8">
        <v>8.9</v>
      </c>
      <c r="K33" s="6">
        <f t="shared" si="0"/>
        <v>8.2799999999999994</v>
      </c>
      <c r="L33" s="6">
        <f t="shared" si="1"/>
        <v>9.36</v>
      </c>
      <c r="M33" s="10">
        <v>48</v>
      </c>
      <c r="N33" s="3" t="str">
        <f t="shared" si="2"/>
        <v>NE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2.2999999999999998</v>
      </c>
      <c r="U33" s="15">
        <v>2.6</v>
      </c>
      <c r="V33" s="70">
        <v>290</v>
      </c>
      <c r="W33" s="8" t="s">
        <v>13</v>
      </c>
    </row>
    <row r="34" spans="1:23" x14ac:dyDescent="0.25">
      <c r="A34" s="1">
        <v>45313</v>
      </c>
      <c r="B34" s="2">
        <v>0.1111111111111111</v>
      </c>
      <c r="C34" s="7">
        <v>1026</v>
      </c>
      <c r="D34" s="7">
        <v>1030</v>
      </c>
      <c r="E34" s="8">
        <v>9.8000000000000007</v>
      </c>
      <c r="F34" s="9">
        <v>49</v>
      </c>
      <c r="G34" s="8">
        <v>9.8000000000000007</v>
      </c>
      <c r="H34" s="8">
        <v>-0.5</v>
      </c>
      <c r="I34" s="8">
        <v>26</v>
      </c>
      <c r="J34" s="8">
        <v>9.8000000000000007</v>
      </c>
      <c r="K34" s="6">
        <f t="shared" si="0"/>
        <v>0</v>
      </c>
      <c r="L34" s="6">
        <f t="shared" si="1"/>
        <v>0</v>
      </c>
      <c r="M34" s="10">
        <v>144</v>
      </c>
      <c r="N34" s="3" t="str">
        <f t="shared" si="2"/>
        <v>SE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70">
        <v>300</v>
      </c>
      <c r="W34" s="8" t="s">
        <v>13</v>
      </c>
    </row>
    <row r="35" spans="1:23" x14ac:dyDescent="0.25">
      <c r="A35" s="1">
        <v>45313</v>
      </c>
      <c r="B35" s="2">
        <v>0.11458333333333333</v>
      </c>
      <c r="C35" s="7">
        <v>1026</v>
      </c>
      <c r="D35" s="7">
        <v>1030</v>
      </c>
      <c r="E35" s="8">
        <v>9.9</v>
      </c>
      <c r="F35" s="9">
        <v>48</v>
      </c>
      <c r="G35" s="8">
        <v>9</v>
      </c>
      <c r="H35" s="8">
        <v>-0.6</v>
      </c>
      <c r="I35" s="8">
        <v>26</v>
      </c>
      <c r="J35" s="8">
        <v>9</v>
      </c>
      <c r="K35" s="6">
        <f t="shared" si="0"/>
        <v>7.9200000000000008</v>
      </c>
      <c r="L35" s="6">
        <f t="shared" si="1"/>
        <v>8.2799999999999994</v>
      </c>
      <c r="M35" s="10">
        <v>300</v>
      </c>
      <c r="N35" s="3" t="str">
        <f t="shared" si="2"/>
        <v>WNW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2.2000000000000002</v>
      </c>
      <c r="U35" s="15">
        <v>2.2999999999999998</v>
      </c>
      <c r="V35" s="70">
        <v>310</v>
      </c>
      <c r="W35" s="8" t="s">
        <v>14</v>
      </c>
    </row>
    <row r="36" spans="1:23" x14ac:dyDescent="0.25">
      <c r="A36" s="1">
        <v>45313</v>
      </c>
      <c r="B36" s="2">
        <v>0.11805555555555557</v>
      </c>
      <c r="C36" s="7">
        <v>1026</v>
      </c>
      <c r="D36" s="7">
        <v>1030</v>
      </c>
      <c r="E36" s="8">
        <v>10.1</v>
      </c>
      <c r="F36" s="9">
        <v>48</v>
      </c>
      <c r="G36" s="8">
        <v>9.8000000000000007</v>
      </c>
      <c r="H36" s="8">
        <v>-0.5</v>
      </c>
      <c r="I36" s="8">
        <v>26</v>
      </c>
      <c r="J36" s="8">
        <v>9.8000000000000007</v>
      </c>
      <c r="K36" s="6">
        <f t="shared" si="0"/>
        <v>5.4</v>
      </c>
      <c r="L36" s="6">
        <f t="shared" si="1"/>
        <v>5.4</v>
      </c>
      <c r="M36" s="10">
        <v>54</v>
      </c>
      <c r="N36" s="3" t="str">
        <f t="shared" si="2"/>
        <v>NE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1.5</v>
      </c>
      <c r="U36" s="15">
        <v>1.5</v>
      </c>
      <c r="V36" s="70">
        <v>320</v>
      </c>
      <c r="W36" s="8" t="s">
        <v>14</v>
      </c>
    </row>
    <row r="37" spans="1:23" x14ac:dyDescent="0.25">
      <c r="A37" s="1">
        <v>45313</v>
      </c>
      <c r="B37" s="2">
        <v>0.12152777777777778</v>
      </c>
      <c r="C37" s="7">
        <v>1026</v>
      </c>
      <c r="D37" s="7">
        <v>1030</v>
      </c>
      <c r="E37" s="8">
        <v>10.199999999999999</v>
      </c>
      <c r="F37" s="9">
        <v>47</v>
      </c>
      <c r="G37" s="8">
        <v>10.199999999999999</v>
      </c>
      <c r="H37" s="8">
        <v>-0.7</v>
      </c>
      <c r="I37" s="8">
        <v>26</v>
      </c>
      <c r="J37" s="8">
        <v>10.199999999999999</v>
      </c>
      <c r="K37" s="6">
        <f t="shared" si="0"/>
        <v>2.88</v>
      </c>
      <c r="L37" s="6">
        <f t="shared" si="1"/>
        <v>2.88</v>
      </c>
      <c r="M37" s="10">
        <v>91</v>
      </c>
      <c r="N37" s="3" t="str">
        <f t="shared" si="2"/>
        <v>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0.8</v>
      </c>
      <c r="U37" s="15">
        <v>0.8</v>
      </c>
      <c r="V37" s="70">
        <v>330</v>
      </c>
      <c r="W37" s="8" t="s">
        <v>15</v>
      </c>
    </row>
    <row r="38" spans="1:23" x14ac:dyDescent="0.25">
      <c r="A38" s="1">
        <v>45313</v>
      </c>
      <c r="B38" s="2">
        <v>0.125</v>
      </c>
      <c r="C38" s="7">
        <v>1026</v>
      </c>
      <c r="D38" s="7">
        <v>1030</v>
      </c>
      <c r="E38" s="8">
        <v>10.1</v>
      </c>
      <c r="F38" s="9">
        <v>48</v>
      </c>
      <c r="G38" s="8">
        <v>9</v>
      </c>
      <c r="H38" s="8">
        <v>-0.5</v>
      </c>
      <c r="I38" s="8">
        <v>26</v>
      </c>
      <c r="J38" s="8">
        <v>9</v>
      </c>
      <c r="K38" s="6">
        <f t="shared" si="0"/>
        <v>8.2799999999999994</v>
      </c>
      <c r="L38" s="6">
        <f t="shared" si="1"/>
        <v>9.36</v>
      </c>
      <c r="M38" s="10">
        <v>66</v>
      </c>
      <c r="N38" s="3" t="str">
        <f t="shared" si="2"/>
        <v>ENE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2.2999999999999998</v>
      </c>
      <c r="U38" s="15">
        <v>2.6</v>
      </c>
      <c r="V38" s="70">
        <v>340</v>
      </c>
      <c r="W38" s="8" t="s">
        <v>15</v>
      </c>
    </row>
    <row r="39" spans="1:23" x14ac:dyDescent="0.25">
      <c r="A39" s="1">
        <v>45313</v>
      </c>
      <c r="B39" s="2">
        <v>0.12847222222222224</v>
      </c>
      <c r="C39" s="7">
        <v>1026</v>
      </c>
      <c r="D39" s="7">
        <v>1030</v>
      </c>
      <c r="E39" s="8">
        <v>10.199999999999999</v>
      </c>
      <c r="F39" s="9">
        <v>49</v>
      </c>
      <c r="G39" s="8">
        <v>8.6</v>
      </c>
      <c r="H39" s="8">
        <v>-0.1</v>
      </c>
      <c r="I39" s="8">
        <v>26</v>
      </c>
      <c r="J39" s="8">
        <v>8.6</v>
      </c>
      <c r="K39" s="6">
        <f t="shared" si="0"/>
        <v>11.88</v>
      </c>
      <c r="L39" s="6">
        <f t="shared" si="1"/>
        <v>12.6</v>
      </c>
      <c r="M39" s="10">
        <v>102</v>
      </c>
      <c r="N39" s="3" t="str">
        <f t="shared" si="2"/>
        <v>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3.3</v>
      </c>
      <c r="U39" s="15">
        <v>3.5</v>
      </c>
      <c r="V39" s="70">
        <v>350</v>
      </c>
      <c r="W39" s="8" t="s">
        <v>0</v>
      </c>
    </row>
    <row r="40" spans="1:23" x14ac:dyDescent="0.25">
      <c r="A40" s="1">
        <v>45313</v>
      </c>
      <c r="B40" s="2">
        <v>0.13194444444444445</v>
      </c>
      <c r="C40" s="7">
        <v>1026</v>
      </c>
      <c r="D40" s="7">
        <v>1030</v>
      </c>
      <c r="E40" s="8">
        <v>10.1</v>
      </c>
      <c r="F40" s="9">
        <v>49</v>
      </c>
      <c r="G40" s="8">
        <v>9.1999999999999993</v>
      </c>
      <c r="H40" s="8">
        <v>-0.2</v>
      </c>
      <c r="I40" s="8">
        <v>26</v>
      </c>
      <c r="J40" s="8">
        <v>9.1999999999999993</v>
      </c>
      <c r="K40" s="6">
        <f t="shared" si="0"/>
        <v>7.5600000000000005</v>
      </c>
      <c r="L40" s="6">
        <f t="shared" si="1"/>
        <v>8.2799999999999994</v>
      </c>
      <c r="M40" s="10">
        <v>318</v>
      </c>
      <c r="N40" s="3" t="str">
        <f t="shared" si="2"/>
        <v>NW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2.1</v>
      </c>
      <c r="U40" s="15">
        <v>2.2999999999999998</v>
      </c>
      <c r="V40" s="70">
        <v>360</v>
      </c>
      <c r="W40" s="8" t="s">
        <v>0</v>
      </c>
    </row>
    <row r="41" spans="1:23" x14ac:dyDescent="0.25">
      <c r="A41" s="1">
        <v>45313</v>
      </c>
      <c r="B41" s="2">
        <v>0.13541666666666666</v>
      </c>
      <c r="C41" s="7">
        <v>1026</v>
      </c>
      <c r="D41" s="7">
        <v>1030</v>
      </c>
      <c r="E41" s="8">
        <v>9.9</v>
      </c>
      <c r="F41" s="9">
        <v>51</v>
      </c>
      <c r="G41" s="8">
        <v>9.9</v>
      </c>
      <c r="H41" s="8">
        <v>0.1</v>
      </c>
      <c r="I41" s="8">
        <v>26</v>
      </c>
      <c r="J41" s="8">
        <v>9.9</v>
      </c>
      <c r="K41" s="6">
        <f t="shared" si="0"/>
        <v>2.52</v>
      </c>
      <c r="L41" s="6">
        <f t="shared" si="1"/>
        <v>2.52</v>
      </c>
      <c r="M41" s="10">
        <v>92</v>
      </c>
      <c r="N41" s="3" t="str">
        <f t="shared" si="2"/>
        <v>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0.7</v>
      </c>
      <c r="U41" s="15">
        <v>0.7</v>
      </c>
    </row>
    <row r="42" spans="1:23" x14ac:dyDescent="0.25">
      <c r="A42" s="1">
        <v>45313</v>
      </c>
      <c r="B42" s="2">
        <v>0.1388888888888889</v>
      </c>
      <c r="C42" s="7">
        <v>1026</v>
      </c>
      <c r="D42" s="7">
        <v>1030</v>
      </c>
      <c r="E42" s="8">
        <v>10</v>
      </c>
      <c r="F42" s="9">
        <v>50</v>
      </c>
      <c r="G42" s="8">
        <v>8</v>
      </c>
      <c r="H42" s="8">
        <v>0</v>
      </c>
      <c r="I42" s="8">
        <v>26</v>
      </c>
      <c r="J42" s="8">
        <v>8</v>
      </c>
      <c r="K42" s="6">
        <f t="shared" si="0"/>
        <v>13.32</v>
      </c>
      <c r="L42" s="6">
        <f t="shared" si="1"/>
        <v>16.559999999999999</v>
      </c>
      <c r="M42" s="10">
        <v>327</v>
      </c>
      <c r="N42" s="3" t="str">
        <f t="shared" si="2"/>
        <v>NW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3.7</v>
      </c>
      <c r="U42" s="15">
        <v>4.5999999999999996</v>
      </c>
    </row>
    <row r="43" spans="1:23" x14ac:dyDescent="0.25">
      <c r="A43" s="1">
        <v>45313</v>
      </c>
      <c r="B43" s="2">
        <v>0.1423611111111111</v>
      </c>
      <c r="C43" s="7">
        <v>1026</v>
      </c>
      <c r="D43" s="7">
        <v>1030</v>
      </c>
      <c r="E43" s="8">
        <v>10.199999999999999</v>
      </c>
      <c r="F43" s="9">
        <v>49</v>
      </c>
      <c r="G43" s="8">
        <v>10.199999999999999</v>
      </c>
      <c r="H43" s="8">
        <v>-0.1</v>
      </c>
      <c r="I43" s="8">
        <v>26</v>
      </c>
      <c r="J43" s="8">
        <v>10.199999999999999</v>
      </c>
      <c r="K43" s="6">
        <f t="shared" si="0"/>
        <v>3.9600000000000004</v>
      </c>
      <c r="L43" s="6">
        <f t="shared" si="1"/>
        <v>3.9600000000000004</v>
      </c>
      <c r="M43" s="10">
        <v>174</v>
      </c>
      <c r="N43" s="3" t="str">
        <f t="shared" si="2"/>
        <v>S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1.1000000000000001</v>
      </c>
      <c r="U43" s="15">
        <v>1.1000000000000001</v>
      </c>
    </row>
    <row r="44" spans="1:23" x14ac:dyDescent="0.25">
      <c r="A44" s="1">
        <v>45313</v>
      </c>
      <c r="B44" s="2">
        <v>0.14583333333333334</v>
      </c>
      <c r="C44" s="7">
        <v>1026</v>
      </c>
      <c r="D44" s="7">
        <v>1030</v>
      </c>
      <c r="E44" s="8">
        <v>10.199999999999999</v>
      </c>
      <c r="F44" s="9">
        <v>48</v>
      </c>
      <c r="G44" s="8">
        <v>8.9</v>
      </c>
      <c r="H44" s="8">
        <v>-0.4</v>
      </c>
      <c r="I44" s="8">
        <v>26</v>
      </c>
      <c r="J44" s="8">
        <v>8.9</v>
      </c>
      <c r="K44" s="6">
        <f t="shared" si="0"/>
        <v>9.7200000000000006</v>
      </c>
      <c r="L44" s="6">
        <f t="shared" si="1"/>
        <v>10.08</v>
      </c>
      <c r="M44" s="10">
        <v>96</v>
      </c>
      <c r="N44" s="3" t="str">
        <f t="shared" si="2"/>
        <v>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2.7</v>
      </c>
      <c r="U44" s="15">
        <v>2.8</v>
      </c>
    </row>
    <row r="45" spans="1:23" x14ac:dyDescent="0.25">
      <c r="A45" s="1">
        <v>45313</v>
      </c>
      <c r="B45" s="2">
        <v>0.14930555555555555</v>
      </c>
      <c r="C45" s="7">
        <v>1026</v>
      </c>
      <c r="D45" s="7">
        <v>1030</v>
      </c>
      <c r="E45" s="8">
        <v>10.3</v>
      </c>
      <c r="F45" s="9">
        <v>49</v>
      </c>
      <c r="G45" s="8">
        <v>9.5</v>
      </c>
      <c r="H45" s="8">
        <v>0</v>
      </c>
      <c r="I45" s="8">
        <v>26</v>
      </c>
      <c r="J45" s="8">
        <v>9.5</v>
      </c>
      <c r="K45" s="6">
        <f t="shared" si="0"/>
        <v>7.9200000000000008</v>
      </c>
      <c r="L45" s="6">
        <f t="shared" si="1"/>
        <v>7.9200000000000008</v>
      </c>
      <c r="M45" s="10">
        <v>48</v>
      </c>
      <c r="N45" s="3" t="str">
        <f t="shared" si="2"/>
        <v>NE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2.2000000000000002</v>
      </c>
      <c r="U45" s="15">
        <v>2.2000000000000002</v>
      </c>
    </row>
    <row r="46" spans="1:23" x14ac:dyDescent="0.25">
      <c r="A46" s="1">
        <v>45313</v>
      </c>
      <c r="B46" s="2">
        <v>0.15277777777777776</v>
      </c>
      <c r="C46" s="7">
        <v>1026</v>
      </c>
      <c r="D46" s="7">
        <v>1030</v>
      </c>
      <c r="E46" s="8">
        <v>10.4</v>
      </c>
      <c r="F46" s="9">
        <v>48</v>
      </c>
      <c r="G46" s="8">
        <v>8.8000000000000007</v>
      </c>
      <c r="H46" s="8">
        <v>-0.2</v>
      </c>
      <c r="I46" s="8">
        <v>26</v>
      </c>
      <c r="J46" s="8">
        <v>8.8000000000000007</v>
      </c>
      <c r="K46" s="6">
        <f t="shared" si="0"/>
        <v>11.16</v>
      </c>
      <c r="L46" s="6">
        <f t="shared" si="1"/>
        <v>11.52</v>
      </c>
      <c r="M46" s="10">
        <v>78</v>
      </c>
      <c r="N46" s="3" t="str">
        <f t="shared" si="2"/>
        <v>ENE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3.1</v>
      </c>
      <c r="U46" s="15">
        <v>3.2</v>
      </c>
    </row>
    <row r="47" spans="1:23" x14ac:dyDescent="0.25">
      <c r="A47" s="1">
        <v>45313</v>
      </c>
      <c r="B47" s="2">
        <v>0.15625</v>
      </c>
      <c r="C47" s="7">
        <v>1026</v>
      </c>
      <c r="D47" s="7">
        <v>1030</v>
      </c>
      <c r="E47" s="8">
        <v>10.199999999999999</v>
      </c>
      <c r="F47" s="9">
        <v>50</v>
      </c>
      <c r="G47" s="8">
        <v>9.4</v>
      </c>
      <c r="H47" s="8">
        <v>0.1</v>
      </c>
      <c r="I47" s="8">
        <v>26</v>
      </c>
      <c r="J47" s="8">
        <v>9.4</v>
      </c>
      <c r="K47" s="6">
        <f t="shared" si="0"/>
        <v>7.5600000000000005</v>
      </c>
      <c r="L47" s="6">
        <f t="shared" si="1"/>
        <v>8.2799999999999994</v>
      </c>
      <c r="M47" s="10">
        <v>90</v>
      </c>
      <c r="N47" s="3" t="str">
        <f t="shared" si="2"/>
        <v>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2.1</v>
      </c>
      <c r="U47" s="15">
        <v>2.2999999999999998</v>
      </c>
    </row>
    <row r="48" spans="1:23" x14ac:dyDescent="0.25">
      <c r="A48" s="1">
        <v>45313</v>
      </c>
      <c r="B48" s="2">
        <v>0.15972222222222224</v>
      </c>
      <c r="C48" s="7">
        <v>1026</v>
      </c>
      <c r="D48" s="7">
        <v>1030</v>
      </c>
      <c r="E48" s="8">
        <v>10.199999999999999</v>
      </c>
      <c r="F48" s="9">
        <v>50</v>
      </c>
      <c r="G48" s="8">
        <v>8.6999999999999993</v>
      </c>
      <c r="H48" s="8">
        <v>0.1</v>
      </c>
      <c r="I48" s="8">
        <v>26</v>
      </c>
      <c r="J48" s="8">
        <v>8.6999999999999993</v>
      </c>
      <c r="K48" s="6">
        <f t="shared" si="0"/>
        <v>10.08</v>
      </c>
      <c r="L48" s="6">
        <f t="shared" si="1"/>
        <v>10.08</v>
      </c>
      <c r="M48" s="10">
        <v>309</v>
      </c>
      <c r="N48" s="3" t="str">
        <f t="shared" si="2"/>
        <v>WNW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2.8</v>
      </c>
      <c r="U48" s="15">
        <v>2.8</v>
      </c>
    </row>
    <row r="49" spans="1:21" x14ac:dyDescent="0.25">
      <c r="A49" s="1">
        <v>45313</v>
      </c>
      <c r="B49" s="2">
        <v>0.16319444444444445</v>
      </c>
      <c r="C49" s="7">
        <v>1026</v>
      </c>
      <c r="D49" s="7">
        <v>1030</v>
      </c>
      <c r="E49" s="8">
        <v>10.3</v>
      </c>
      <c r="F49" s="9">
        <v>49</v>
      </c>
      <c r="G49" s="8">
        <v>9</v>
      </c>
      <c r="H49" s="8">
        <v>0</v>
      </c>
      <c r="I49" s="8">
        <v>26</v>
      </c>
      <c r="J49" s="8">
        <v>9</v>
      </c>
      <c r="K49" s="6">
        <f t="shared" si="0"/>
        <v>9.36</v>
      </c>
      <c r="L49" s="6">
        <f t="shared" si="1"/>
        <v>9.7200000000000006</v>
      </c>
      <c r="M49" s="10">
        <v>36</v>
      </c>
      <c r="N49" s="3" t="str">
        <f t="shared" si="2"/>
        <v>NNE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2.6</v>
      </c>
      <c r="U49" s="15">
        <v>2.7</v>
      </c>
    </row>
    <row r="50" spans="1:21" x14ac:dyDescent="0.25">
      <c r="A50" s="1">
        <v>45313</v>
      </c>
      <c r="B50" s="2">
        <v>0.16666666666666666</v>
      </c>
      <c r="C50" s="7">
        <v>1026</v>
      </c>
      <c r="D50" s="7">
        <v>1030</v>
      </c>
      <c r="E50" s="8">
        <v>10.1</v>
      </c>
      <c r="F50" s="9">
        <v>49</v>
      </c>
      <c r="G50" s="8">
        <v>10.1</v>
      </c>
      <c r="H50" s="8">
        <v>-0.2</v>
      </c>
      <c r="I50" s="8">
        <v>26</v>
      </c>
      <c r="J50" s="8">
        <v>10.1</v>
      </c>
      <c r="K50" s="6">
        <f t="shared" si="0"/>
        <v>2.88</v>
      </c>
      <c r="L50" s="6">
        <f t="shared" si="1"/>
        <v>2.88</v>
      </c>
      <c r="M50" s="10">
        <v>96</v>
      </c>
      <c r="N50" s="3" t="str">
        <f t="shared" si="2"/>
        <v>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0.8</v>
      </c>
      <c r="U50" s="15">
        <v>0.8</v>
      </c>
    </row>
    <row r="51" spans="1:21" x14ac:dyDescent="0.25">
      <c r="A51" s="1">
        <v>45313</v>
      </c>
      <c r="B51" s="2">
        <v>0.17013888888888887</v>
      </c>
      <c r="C51" s="7">
        <v>1026</v>
      </c>
      <c r="D51" s="7">
        <v>1030</v>
      </c>
      <c r="E51" s="8">
        <v>10.1</v>
      </c>
      <c r="F51" s="9">
        <v>50</v>
      </c>
      <c r="G51" s="8">
        <v>9.5</v>
      </c>
      <c r="H51" s="8">
        <v>0.1</v>
      </c>
      <c r="I51" s="8">
        <v>26</v>
      </c>
      <c r="J51" s="8">
        <v>9.5</v>
      </c>
      <c r="K51" s="6">
        <f t="shared" si="0"/>
        <v>6.12</v>
      </c>
      <c r="L51" s="6">
        <f t="shared" si="1"/>
        <v>7.2</v>
      </c>
      <c r="M51" s="10">
        <v>102</v>
      </c>
      <c r="N51" s="3" t="str">
        <f t="shared" si="2"/>
        <v>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1.7</v>
      </c>
      <c r="U51" s="15">
        <v>2</v>
      </c>
    </row>
    <row r="52" spans="1:21" x14ac:dyDescent="0.25">
      <c r="A52" s="1">
        <v>45313</v>
      </c>
      <c r="B52" s="2">
        <v>0.17361111111111113</v>
      </c>
      <c r="C52" s="7">
        <v>1026</v>
      </c>
      <c r="D52" s="7">
        <v>1030</v>
      </c>
      <c r="E52" s="8">
        <v>10.1</v>
      </c>
      <c r="F52" s="9">
        <v>50</v>
      </c>
      <c r="G52" s="8">
        <v>10.1</v>
      </c>
      <c r="H52" s="8">
        <v>0.1</v>
      </c>
      <c r="I52" s="8">
        <v>26</v>
      </c>
      <c r="J52" s="8">
        <v>10.1</v>
      </c>
      <c r="K52" s="6">
        <f t="shared" si="0"/>
        <v>3.6</v>
      </c>
      <c r="L52" s="6">
        <f t="shared" si="1"/>
        <v>3.6</v>
      </c>
      <c r="M52" s="10">
        <v>66</v>
      </c>
      <c r="N52" s="3" t="str">
        <f t="shared" si="2"/>
        <v>ENE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</v>
      </c>
      <c r="U52" s="15">
        <v>1</v>
      </c>
    </row>
    <row r="53" spans="1:21" x14ac:dyDescent="0.25">
      <c r="A53" s="1">
        <v>45313</v>
      </c>
      <c r="B53" s="2">
        <v>0.17708333333333334</v>
      </c>
      <c r="C53" s="7">
        <v>1026</v>
      </c>
      <c r="D53" s="7">
        <v>1030</v>
      </c>
      <c r="E53" s="8">
        <v>10.1</v>
      </c>
      <c r="F53" s="9">
        <v>50</v>
      </c>
      <c r="G53" s="8">
        <v>8.6</v>
      </c>
      <c r="H53" s="8">
        <v>0.1</v>
      </c>
      <c r="I53" s="8">
        <v>26</v>
      </c>
      <c r="J53" s="8">
        <v>8.6</v>
      </c>
      <c r="K53" s="6">
        <f t="shared" si="0"/>
        <v>10.8</v>
      </c>
      <c r="L53" s="6">
        <f t="shared" si="1"/>
        <v>11.16</v>
      </c>
      <c r="M53" s="10">
        <v>42</v>
      </c>
      <c r="N53" s="3" t="str">
        <f t="shared" si="2"/>
        <v>NE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3</v>
      </c>
      <c r="U53" s="15">
        <v>3.1</v>
      </c>
    </row>
    <row r="54" spans="1:21" x14ac:dyDescent="0.25">
      <c r="A54" s="1">
        <v>45313</v>
      </c>
      <c r="B54" s="2">
        <v>0.18055555555555555</v>
      </c>
      <c r="C54" s="7">
        <v>1026</v>
      </c>
      <c r="D54" s="7">
        <v>1030</v>
      </c>
      <c r="E54" s="8">
        <v>10.1</v>
      </c>
      <c r="F54" s="9">
        <v>48</v>
      </c>
      <c r="G54" s="8">
        <v>9.5</v>
      </c>
      <c r="H54" s="8">
        <v>-0.5</v>
      </c>
      <c r="I54" s="8">
        <v>26</v>
      </c>
      <c r="J54" s="8">
        <v>9.5</v>
      </c>
      <c r="K54" s="6">
        <f t="shared" si="0"/>
        <v>6.48</v>
      </c>
      <c r="L54" s="6">
        <f t="shared" si="1"/>
        <v>7.2</v>
      </c>
      <c r="M54" s="10">
        <v>130</v>
      </c>
      <c r="N54" s="3" t="str">
        <f t="shared" si="2"/>
        <v>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1.8</v>
      </c>
      <c r="U54" s="15">
        <v>2</v>
      </c>
    </row>
    <row r="55" spans="1:21" x14ac:dyDescent="0.25">
      <c r="A55" s="1">
        <v>45313</v>
      </c>
      <c r="B55" s="2">
        <v>0.18402777777777779</v>
      </c>
      <c r="C55" s="7">
        <v>1026</v>
      </c>
      <c r="D55" s="7">
        <v>1030</v>
      </c>
      <c r="E55" s="8">
        <v>10</v>
      </c>
      <c r="F55" s="9">
        <v>47</v>
      </c>
      <c r="G55" s="8">
        <v>10</v>
      </c>
      <c r="H55" s="8">
        <v>-0.8</v>
      </c>
      <c r="I55" s="8">
        <v>26</v>
      </c>
      <c r="J55" s="8">
        <v>10</v>
      </c>
      <c r="K55" s="6">
        <f t="shared" si="0"/>
        <v>2.88</v>
      </c>
      <c r="L55" s="6">
        <f t="shared" si="1"/>
        <v>2.88</v>
      </c>
      <c r="M55" s="10">
        <v>303</v>
      </c>
      <c r="N55" s="3" t="str">
        <f t="shared" si="2"/>
        <v>WNW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0.8</v>
      </c>
      <c r="U55" s="15">
        <v>0.8</v>
      </c>
    </row>
    <row r="56" spans="1:21" x14ac:dyDescent="0.25">
      <c r="A56" s="1">
        <v>45313</v>
      </c>
      <c r="B56" s="2">
        <v>0.1875</v>
      </c>
      <c r="C56" s="7">
        <v>1026</v>
      </c>
      <c r="D56" s="7">
        <v>1030</v>
      </c>
      <c r="E56" s="8">
        <v>9.9</v>
      </c>
      <c r="F56" s="9">
        <v>47</v>
      </c>
      <c r="G56" s="8">
        <v>8.6</v>
      </c>
      <c r="H56" s="8">
        <v>-0.9</v>
      </c>
      <c r="I56" s="8">
        <v>26</v>
      </c>
      <c r="J56" s="8">
        <v>8.6</v>
      </c>
      <c r="K56" s="6">
        <f t="shared" si="0"/>
        <v>9</v>
      </c>
      <c r="L56" s="6">
        <f t="shared" si="1"/>
        <v>9.36</v>
      </c>
      <c r="M56" s="10">
        <v>48</v>
      </c>
      <c r="N56" s="3" t="str">
        <f t="shared" si="2"/>
        <v>NE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2.5</v>
      </c>
      <c r="U56" s="15">
        <v>2.6</v>
      </c>
    </row>
    <row r="57" spans="1:21" x14ac:dyDescent="0.25">
      <c r="A57" s="1">
        <v>45313</v>
      </c>
      <c r="B57" s="2">
        <v>0.19097222222222221</v>
      </c>
      <c r="C57" s="7">
        <v>1026</v>
      </c>
      <c r="D57" s="7">
        <v>1030</v>
      </c>
      <c r="E57" s="8">
        <v>10.1</v>
      </c>
      <c r="F57" s="9">
        <v>46</v>
      </c>
      <c r="G57" s="8">
        <v>8.8000000000000007</v>
      </c>
      <c r="H57" s="8">
        <v>-1.1000000000000001</v>
      </c>
      <c r="I57" s="8">
        <v>26</v>
      </c>
      <c r="J57" s="8">
        <v>8.8000000000000007</v>
      </c>
      <c r="K57" s="6">
        <f t="shared" si="0"/>
        <v>9.36</v>
      </c>
      <c r="L57" s="6">
        <f t="shared" si="1"/>
        <v>9.36</v>
      </c>
      <c r="M57" s="10">
        <v>18</v>
      </c>
      <c r="N57" s="3" t="str">
        <f t="shared" si="2"/>
        <v>N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2.6</v>
      </c>
      <c r="U57" s="15">
        <v>2.6</v>
      </c>
    </row>
    <row r="58" spans="1:21" x14ac:dyDescent="0.25">
      <c r="A58" s="1">
        <v>45313</v>
      </c>
      <c r="B58" s="2">
        <v>0.19444444444444445</v>
      </c>
      <c r="C58" s="7">
        <v>1026</v>
      </c>
      <c r="D58" s="7">
        <v>1030</v>
      </c>
      <c r="E58" s="8">
        <v>10.1</v>
      </c>
      <c r="F58" s="9">
        <v>47</v>
      </c>
      <c r="G58" s="8">
        <v>9.8000000000000007</v>
      </c>
      <c r="H58" s="8">
        <v>-0.8</v>
      </c>
      <c r="I58" s="8">
        <v>26</v>
      </c>
      <c r="J58" s="8">
        <v>9.8000000000000007</v>
      </c>
      <c r="K58" s="6">
        <f t="shared" si="0"/>
        <v>5.76</v>
      </c>
      <c r="L58" s="6">
        <f t="shared" si="1"/>
        <v>5.76</v>
      </c>
      <c r="M58" s="10">
        <v>106</v>
      </c>
      <c r="N58" s="3" t="str">
        <f t="shared" si="2"/>
        <v>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1.6</v>
      </c>
      <c r="U58" s="15">
        <v>1.6</v>
      </c>
    </row>
    <row r="59" spans="1:21" x14ac:dyDescent="0.25">
      <c r="A59" s="1">
        <v>45313</v>
      </c>
      <c r="B59" s="2">
        <v>0.19791666666666666</v>
      </c>
      <c r="C59" s="7">
        <v>1026</v>
      </c>
      <c r="D59" s="7">
        <v>1030</v>
      </c>
      <c r="E59" s="8">
        <v>10</v>
      </c>
      <c r="F59" s="9">
        <v>47</v>
      </c>
      <c r="G59" s="8">
        <v>8.6999999999999993</v>
      </c>
      <c r="H59" s="8">
        <v>-0.8</v>
      </c>
      <c r="I59" s="8">
        <v>26</v>
      </c>
      <c r="J59" s="8">
        <v>8.6999999999999993</v>
      </c>
      <c r="K59" s="6">
        <f t="shared" si="0"/>
        <v>9.7200000000000006</v>
      </c>
      <c r="L59" s="6">
        <f t="shared" si="1"/>
        <v>9.7200000000000006</v>
      </c>
      <c r="M59" s="10">
        <v>54</v>
      </c>
      <c r="N59" s="3" t="str">
        <f t="shared" si="2"/>
        <v>NE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2.7</v>
      </c>
      <c r="U59" s="15">
        <v>2.7</v>
      </c>
    </row>
    <row r="60" spans="1:21" x14ac:dyDescent="0.25">
      <c r="A60" s="1">
        <v>45313</v>
      </c>
      <c r="B60" s="2">
        <v>0.20138888888888887</v>
      </c>
      <c r="C60" s="7">
        <v>1026</v>
      </c>
      <c r="D60" s="7">
        <v>1030</v>
      </c>
      <c r="E60" s="8">
        <v>10.1</v>
      </c>
      <c r="F60" s="9">
        <v>48</v>
      </c>
      <c r="G60" s="8">
        <v>9.8000000000000007</v>
      </c>
      <c r="H60" s="8">
        <v>-0.5</v>
      </c>
      <c r="I60" s="8">
        <v>26</v>
      </c>
      <c r="J60" s="8">
        <v>9.8000000000000007</v>
      </c>
      <c r="K60" s="6">
        <f t="shared" si="0"/>
        <v>5.76</v>
      </c>
      <c r="L60" s="6">
        <f t="shared" si="1"/>
        <v>5.76</v>
      </c>
      <c r="M60" s="10">
        <v>324</v>
      </c>
      <c r="N60" s="3" t="str">
        <f t="shared" si="2"/>
        <v>NW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1.6</v>
      </c>
      <c r="U60" s="15">
        <v>1.6</v>
      </c>
    </row>
    <row r="61" spans="1:21" x14ac:dyDescent="0.25">
      <c r="A61" s="1">
        <v>45313</v>
      </c>
      <c r="B61" s="2">
        <v>0.20486111111111113</v>
      </c>
      <c r="C61" s="7">
        <v>1026</v>
      </c>
      <c r="D61" s="7">
        <v>1030</v>
      </c>
      <c r="E61" s="8">
        <v>10.1</v>
      </c>
      <c r="F61" s="9">
        <v>49</v>
      </c>
      <c r="G61" s="8">
        <v>9.8000000000000007</v>
      </c>
      <c r="H61" s="8">
        <v>-0.2</v>
      </c>
      <c r="I61" s="8">
        <v>26</v>
      </c>
      <c r="J61" s="8">
        <v>9.8000000000000007</v>
      </c>
      <c r="K61" s="6">
        <f t="shared" si="0"/>
        <v>5.76</v>
      </c>
      <c r="L61" s="6">
        <f t="shared" si="1"/>
        <v>5.76</v>
      </c>
      <c r="M61" s="10">
        <v>60</v>
      </c>
      <c r="N61" s="3" t="str">
        <f t="shared" si="2"/>
        <v>ENE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1.6</v>
      </c>
      <c r="U61" s="15">
        <v>1.6</v>
      </c>
    </row>
    <row r="62" spans="1:21" x14ac:dyDescent="0.25">
      <c r="A62" s="1">
        <v>45313</v>
      </c>
      <c r="B62" s="2">
        <v>0.20833333333333334</v>
      </c>
      <c r="C62" s="7">
        <v>1026</v>
      </c>
      <c r="D62" s="7">
        <v>1030</v>
      </c>
      <c r="E62" s="8">
        <v>10</v>
      </c>
      <c r="F62" s="9">
        <v>48</v>
      </c>
      <c r="G62" s="8">
        <v>9.4</v>
      </c>
      <c r="H62" s="8">
        <v>-0.6</v>
      </c>
      <c r="I62" s="8">
        <v>26</v>
      </c>
      <c r="J62" s="8">
        <v>9.4</v>
      </c>
      <c r="K62" s="6">
        <f t="shared" si="0"/>
        <v>6.12</v>
      </c>
      <c r="L62" s="6">
        <f t="shared" si="1"/>
        <v>6.48</v>
      </c>
      <c r="M62" s="10">
        <v>79</v>
      </c>
      <c r="N62" s="3" t="str">
        <f t="shared" si="2"/>
        <v>ENE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1.7</v>
      </c>
      <c r="U62" s="15">
        <v>1.8</v>
      </c>
    </row>
    <row r="63" spans="1:21" x14ac:dyDescent="0.25">
      <c r="A63" s="1">
        <v>45313</v>
      </c>
      <c r="B63" s="2">
        <v>0.21180555555555555</v>
      </c>
      <c r="C63" s="7">
        <v>1026</v>
      </c>
      <c r="D63" s="7">
        <v>1030</v>
      </c>
      <c r="E63" s="8">
        <v>10.1</v>
      </c>
      <c r="F63" s="9">
        <v>49</v>
      </c>
      <c r="G63" s="8">
        <v>9.1999999999999993</v>
      </c>
      <c r="H63" s="8">
        <v>-0.2</v>
      </c>
      <c r="I63" s="8">
        <v>26</v>
      </c>
      <c r="J63" s="8">
        <v>9.1999999999999993</v>
      </c>
      <c r="K63" s="6">
        <f t="shared" si="0"/>
        <v>7.9200000000000008</v>
      </c>
      <c r="L63" s="6">
        <f t="shared" si="1"/>
        <v>9.36</v>
      </c>
      <c r="M63" s="10">
        <v>66</v>
      </c>
      <c r="N63" s="3" t="str">
        <f t="shared" si="2"/>
        <v>ENE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2.2000000000000002</v>
      </c>
      <c r="U63" s="15">
        <v>2.6</v>
      </c>
    </row>
    <row r="64" spans="1:21" x14ac:dyDescent="0.25">
      <c r="A64" s="1">
        <v>45313</v>
      </c>
      <c r="B64" s="2">
        <v>0.21527777777777779</v>
      </c>
      <c r="C64" s="7">
        <v>1026</v>
      </c>
      <c r="D64" s="7">
        <v>1030</v>
      </c>
      <c r="E64" s="8">
        <v>10</v>
      </c>
      <c r="F64" s="9">
        <v>48</v>
      </c>
      <c r="G64" s="8">
        <v>8.6999999999999993</v>
      </c>
      <c r="H64" s="8">
        <v>-0.6</v>
      </c>
      <c r="I64" s="8">
        <v>26</v>
      </c>
      <c r="J64" s="8">
        <v>8.6999999999999993</v>
      </c>
      <c r="K64" s="6">
        <f t="shared" si="0"/>
        <v>9.36</v>
      </c>
      <c r="L64" s="6">
        <f t="shared" si="1"/>
        <v>10.08</v>
      </c>
      <c r="M64" s="10">
        <v>306</v>
      </c>
      <c r="N64" s="3" t="str">
        <f t="shared" si="2"/>
        <v>WNW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2.6</v>
      </c>
      <c r="U64" s="15">
        <v>2.8</v>
      </c>
    </row>
    <row r="65" spans="1:21" x14ac:dyDescent="0.25">
      <c r="A65" s="1">
        <v>45313</v>
      </c>
      <c r="B65" s="2">
        <v>0.21875</v>
      </c>
      <c r="C65" s="7">
        <v>1026</v>
      </c>
      <c r="D65" s="7">
        <v>1030</v>
      </c>
      <c r="E65" s="8">
        <v>10.1</v>
      </c>
      <c r="F65" s="9">
        <v>49</v>
      </c>
      <c r="G65" s="8">
        <v>9.8000000000000007</v>
      </c>
      <c r="H65" s="8">
        <v>-0.2</v>
      </c>
      <c r="I65" s="8">
        <v>26</v>
      </c>
      <c r="J65" s="8">
        <v>9.8000000000000007</v>
      </c>
      <c r="K65" s="6">
        <f t="shared" si="0"/>
        <v>5.76</v>
      </c>
      <c r="L65" s="6">
        <f t="shared" si="1"/>
        <v>5.76</v>
      </c>
      <c r="M65" s="10">
        <v>48</v>
      </c>
      <c r="N65" s="3" t="str">
        <f t="shared" si="2"/>
        <v>NE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1.6</v>
      </c>
      <c r="U65" s="15">
        <v>1.6</v>
      </c>
    </row>
    <row r="66" spans="1:21" x14ac:dyDescent="0.25">
      <c r="A66" s="1">
        <v>45313</v>
      </c>
      <c r="B66" s="2">
        <v>0.22222222222222221</v>
      </c>
      <c r="C66" s="7">
        <v>1026</v>
      </c>
      <c r="D66" s="7">
        <v>1030</v>
      </c>
      <c r="E66" s="8">
        <v>10</v>
      </c>
      <c r="F66" s="9">
        <v>47</v>
      </c>
      <c r="G66" s="8">
        <v>10</v>
      </c>
      <c r="H66" s="8">
        <v>-0.8</v>
      </c>
      <c r="I66" s="8">
        <v>26</v>
      </c>
      <c r="J66" s="8">
        <v>10</v>
      </c>
      <c r="K66" s="6">
        <f t="shared" si="0"/>
        <v>4.32</v>
      </c>
      <c r="L66" s="6">
        <f t="shared" si="1"/>
        <v>4.32</v>
      </c>
      <c r="M66" s="10">
        <v>66</v>
      </c>
      <c r="N66" s="3" t="str">
        <f t="shared" si="2"/>
        <v>ENE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1.2</v>
      </c>
      <c r="U66" s="15">
        <v>1.2</v>
      </c>
    </row>
    <row r="67" spans="1:21" x14ac:dyDescent="0.25">
      <c r="A67" s="1">
        <v>45313</v>
      </c>
      <c r="B67" s="2">
        <v>0.22569444444444445</v>
      </c>
      <c r="C67" s="7">
        <v>1026</v>
      </c>
      <c r="D67" s="7">
        <v>1030</v>
      </c>
      <c r="E67" s="8">
        <v>9.9</v>
      </c>
      <c r="F67" s="9">
        <v>46</v>
      </c>
      <c r="G67" s="8">
        <v>9.9</v>
      </c>
      <c r="H67" s="8">
        <v>-1.2</v>
      </c>
      <c r="I67" s="8">
        <v>26</v>
      </c>
      <c r="J67" s="8">
        <v>9.9</v>
      </c>
      <c r="K67" s="6">
        <f t="shared" ref="K67:K130" si="3">CONVERT(T67,"m/s","km/h")</f>
        <v>3.6</v>
      </c>
      <c r="L67" s="6">
        <f t="shared" ref="L67:L130" si="4">CONVERT(U67,"m/s","km/h")</f>
        <v>3.6</v>
      </c>
      <c r="M67" s="10">
        <v>68</v>
      </c>
      <c r="N67" s="3" t="str">
        <f t="shared" ref="N67:N130" si="5">LOOKUP(M67,$V$4:$V$40,$W$4:$W$40)</f>
        <v>ENE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</v>
      </c>
      <c r="U67" s="15">
        <v>1</v>
      </c>
    </row>
    <row r="68" spans="1:21" x14ac:dyDescent="0.25">
      <c r="A68" s="1">
        <v>45313</v>
      </c>
      <c r="B68" s="2">
        <v>0.22916666666666666</v>
      </c>
      <c r="C68" s="7">
        <v>1026</v>
      </c>
      <c r="D68" s="7">
        <v>1030</v>
      </c>
      <c r="E68" s="8">
        <v>10.1</v>
      </c>
      <c r="F68" s="9">
        <v>44</v>
      </c>
      <c r="G68" s="8">
        <v>9</v>
      </c>
      <c r="H68" s="8">
        <v>-1.7</v>
      </c>
      <c r="I68" s="8">
        <v>26</v>
      </c>
      <c r="J68" s="8">
        <v>9</v>
      </c>
      <c r="K68" s="6">
        <f t="shared" si="3"/>
        <v>8.2799999999999994</v>
      </c>
      <c r="L68" s="6">
        <f t="shared" si="4"/>
        <v>9</v>
      </c>
      <c r="M68" s="10">
        <v>36</v>
      </c>
      <c r="N68" s="3" t="str">
        <f t="shared" si="5"/>
        <v>NNE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2.2999999999999998</v>
      </c>
      <c r="U68" s="15">
        <v>2.5</v>
      </c>
    </row>
    <row r="69" spans="1:21" x14ac:dyDescent="0.25">
      <c r="A69" s="1">
        <v>45313</v>
      </c>
      <c r="B69" s="2">
        <v>0.23263888888888887</v>
      </c>
      <c r="C69" s="7">
        <v>1026</v>
      </c>
      <c r="D69" s="7">
        <v>1030</v>
      </c>
      <c r="E69" s="8">
        <v>10.199999999999999</v>
      </c>
      <c r="F69" s="9">
        <v>43</v>
      </c>
      <c r="G69" s="8">
        <v>9.6</v>
      </c>
      <c r="H69" s="8">
        <v>-1.9</v>
      </c>
      <c r="I69" s="8">
        <v>26</v>
      </c>
      <c r="J69" s="8">
        <v>9.6</v>
      </c>
      <c r="K69" s="6">
        <f t="shared" si="3"/>
        <v>6.12</v>
      </c>
      <c r="L69" s="6">
        <f t="shared" si="4"/>
        <v>6.48</v>
      </c>
      <c r="M69" s="10">
        <v>66</v>
      </c>
      <c r="N69" s="3" t="str">
        <f t="shared" si="5"/>
        <v>ENE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1.7</v>
      </c>
      <c r="U69" s="15">
        <v>1.8</v>
      </c>
    </row>
    <row r="70" spans="1:21" x14ac:dyDescent="0.25">
      <c r="A70" s="1">
        <v>45313</v>
      </c>
      <c r="B70" s="2">
        <v>0.23611111111111113</v>
      </c>
      <c r="C70" s="7">
        <v>1026</v>
      </c>
      <c r="D70" s="7">
        <v>1030</v>
      </c>
      <c r="E70" s="8">
        <v>10</v>
      </c>
      <c r="F70" s="9">
        <v>44</v>
      </c>
      <c r="G70" s="8">
        <v>10</v>
      </c>
      <c r="H70" s="8">
        <v>-1.8</v>
      </c>
      <c r="I70" s="8">
        <v>26</v>
      </c>
      <c r="J70" s="8">
        <v>10</v>
      </c>
      <c r="K70" s="6">
        <f t="shared" si="3"/>
        <v>2.88</v>
      </c>
      <c r="L70" s="6">
        <f t="shared" si="4"/>
        <v>2.88</v>
      </c>
      <c r="M70" s="10">
        <v>78</v>
      </c>
      <c r="N70" s="3" t="str">
        <f t="shared" si="5"/>
        <v>ENE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0.8</v>
      </c>
      <c r="U70" s="15">
        <v>0.8</v>
      </c>
    </row>
    <row r="71" spans="1:21" x14ac:dyDescent="0.25">
      <c r="A71" s="1">
        <v>45313</v>
      </c>
      <c r="B71" s="2">
        <v>0.23958333333333334</v>
      </c>
      <c r="C71" s="7">
        <v>1026</v>
      </c>
      <c r="D71" s="7">
        <v>1030</v>
      </c>
      <c r="E71" s="8">
        <v>10</v>
      </c>
      <c r="F71" s="9">
        <v>44</v>
      </c>
      <c r="G71" s="8">
        <v>9.1</v>
      </c>
      <c r="H71" s="8">
        <v>-1.8</v>
      </c>
      <c r="I71" s="8">
        <v>26</v>
      </c>
      <c r="J71" s="8">
        <v>9.1</v>
      </c>
      <c r="K71" s="6">
        <f t="shared" si="3"/>
        <v>7.9200000000000008</v>
      </c>
      <c r="L71" s="6">
        <f t="shared" si="4"/>
        <v>8.2799999999999994</v>
      </c>
      <c r="M71" s="10">
        <v>48</v>
      </c>
      <c r="N71" s="3" t="str">
        <f t="shared" si="5"/>
        <v>NE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2.2000000000000002</v>
      </c>
      <c r="U71" s="15">
        <v>2.2999999999999998</v>
      </c>
    </row>
    <row r="72" spans="1:21" x14ac:dyDescent="0.25">
      <c r="A72" s="1">
        <v>45313</v>
      </c>
      <c r="B72" s="2">
        <v>0.24305555555555555</v>
      </c>
      <c r="C72" s="7">
        <v>1026</v>
      </c>
      <c r="D72" s="7">
        <v>1030</v>
      </c>
      <c r="E72" s="8">
        <v>10.1</v>
      </c>
      <c r="F72" s="9">
        <v>45</v>
      </c>
      <c r="G72" s="8">
        <v>9.1999999999999993</v>
      </c>
      <c r="H72" s="8">
        <v>-1.4</v>
      </c>
      <c r="I72" s="8">
        <v>26</v>
      </c>
      <c r="J72" s="8">
        <v>9.1999999999999993</v>
      </c>
      <c r="K72" s="6">
        <f t="shared" si="3"/>
        <v>7.5600000000000005</v>
      </c>
      <c r="L72" s="6">
        <f t="shared" si="4"/>
        <v>7.9200000000000008</v>
      </c>
      <c r="M72" s="10">
        <v>125</v>
      </c>
      <c r="N72" s="3" t="str">
        <f t="shared" si="5"/>
        <v>ESE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2.1</v>
      </c>
      <c r="U72" s="15">
        <v>2.2000000000000002</v>
      </c>
    </row>
    <row r="73" spans="1:21" x14ac:dyDescent="0.25">
      <c r="A73" s="1">
        <v>45313</v>
      </c>
      <c r="B73" s="2">
        <v>0.24652777777777779</v>
      </c>
      <c r="C73" s="7">
        <v>1026</v>
      </c>
      <c r="D73" s="7">
        <v>1030</v>
      </c>
      <c r="E73" s="8">
        <v>10.1</v>
      </c>
      <c r="F73" s="9">
        <v>45</v>
      </c>
      <c r="G73" s="8">
        <v>8.8000000000000007</v>
      </c>
      <c r="H73" s="8">
        <v>-1.4</v>
      </c>
      <c r="I73" s="8">
        <v>26</v>
      </c>
      <c r="J73" s="8">
        <v>8.8000000000000007</v>
      </c>
      <c r="K73" s="6">
        <f t="shared" si="3"/>
        <v>9.36</v>
      </c>
      <c r="L73" s="6">
        <f t="shared" si="4"/>
        <v>10.8</v>
      </c>
      <c r="M73" s="10">
        <v>356</v>
      </c>
      <c r="N73" s="3" t="str">
        <f t="shared" si="5"/>
        <v>N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2.6</v>
      </c>
      <c r="U73" s="15">
        <v>3</v>
      </c>
    </row>
    <row r="74" spans="1:21" x14ac:dyDescent="0.25">
      <c r="A74" s="1">
        <v>45313</v>
      </c>
      <c r="B74" s="2">
        <v>0.25</v>
      </c>
      <c r="C74" s="7">
        <v>1026</v>
      </c>
      <c r="D74" s="7">
        <v>1030</v>
      </c>
      <c r="E74" s="8">
        <v>10.1</v>
      </c>
      <c r="F74" s="9">
        <v>46</v>
      </c>
      <c r="G74" s="8">
        <v>8.8000000000000007</v>
      </c>
      <c r="H74" s="8">
        <v>-1.1000000000000001</v>
      </c>
      <c r="I74" s="8">
        <v>26</v>
      </c>
      <c r="J74" s="8">
        <v>8.8000000000000007</v>
      </c>
      <c r="K74" s="6">
        <f t="shared" si="3"/>
        <v>9.36</v>
      </c>
      <c r="L74" s="6">
        <f t="shared" si="4"/>
        <v>10.08</v>
      </c>
      <c r="M74" s="10">
        <v>42</v>
      </c>
      <c r="N74" s="3" t="str">
        <f t="shared" si="5"/>
        <v>NE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2.6</v>
      </c>
      <c r="U74" s="15">
        <v>2.8</v>
      </c>
    </row>
    <row r="75" spans="1:21" x14ac:dyDescent="0.25">
      <c r="A75" s="1">
        <v>45313</v>
      </c>
      <c r="B75" s="2">
        <v>0.25347222222222221</v>
      </c>
      <c r="C75" s="7">
        <v>1026</v>
      </c>
      <c r="D75" s="7">
        <v>1030</v>
      </c>
      <c r="E75" s="8">
        <v>10.1</v>
      </c>
      <c r="F75" s="9">
        <v>47</v>
      </c>
      <c r="G75" s="8">
        <v>9.8000000000000007</v>
      </c>
      <c r="H75" s="8">
        <v>-0.8</v>
      </c>
      <c r="I75" s="8">
        <v>26</v>
      </c>
      <c r="J75" s="8">
        <v>9.8000000000000007</v>
      </c>
      <c r="K75" s="6">
        <f t="shared" si="3"/>
        <v>5.4</v>
      </c>
      <c r="L75" s="6">
        <f t="shared" si="4"/>
        <v>5.4</v>
      </c>
      <c r="M75" s="10">
        <v>249</v>
      </c>
      <c r="N75" s="3" t="str">
        <f t="shared" si="5"/>
        <v>WSW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1.5</v>
      </c>
      <c r="U75" s="15">
        <v>1.5</v>
      </c>
    </row>
    <row r="76" spans="1:21" x14ac:dyDescent="0.25">
      <c r="A76" s="1">
        <v>45313</v>
      </c>
      <c r="B76" s="2">
        <v>0.25694444444444448</v>
      </c>
      <c r="C76" s="7">
        <v>1027</v>
      </c>
      <c r="D76" s="7">
        <v>1031</v>
      </c>
      <c r="E76" s="8">
        <v>10.1</v>
      </c>
      <c r="F76" s="9">
        <v>48</v>
      </c>
      <c r="G76" s="8">
        <v>8.8000000000000007</v>
      </c>
      <c r="H76" s="8">
        <v>-0.5</v>
      </c>
      <c r="I76" s="8">
        <v>26</v>
      </c>
      <c r="J76" s="8">
        <v>8.8000000000000007</v>
      </c>
      <c r="K76" s="6">
        <f t="shared" si="3"/>
        <v>9.36</v>
      </c>
      <c r="L76" s="6">
        <f t="shared" si="4"/>
        <v>9.7200000000000006</v>
      </c>
      <c r="M76" s="10">
        <v>6</v>
      </c>
      <c r="N76" s="3" t="str">
        <f t="shared" si="5"/>
        <v>N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2.6</v>
      </c>
      <c r="U76" s="15">
        <v>2.7</v>
      </c>
    </row>
    <row r="77" spans="1:21" x14ac:dyDescent="0.25">
      <c r="A77" s="1">
        <v>45313</v>
      </c>
      <c r="B77" s="2">
        <v>0.26041666666666669</v>
      </c>
      <c r="C77" s="7">
        <v>1026</v>
      </c>
      <c r="D77" s="7">
        <v>1030</v>
      </c>
      <c r="E77" s="8">
        <v>10</v>
      </c>
      <c r="F77" s="9">
        <v>50</v>
      </c>
      <c r="G77" s="8">
        <v>10</v>
      </c>
      <c r="H77" s="8">
        <v>0</v>
      </c>
      <c r="I77" s="8">
        <v>26</v>
      </c>
      <c r="J77" s="8">
        <v>10</v>
      </c>
      <c r="K77" s="6">
        <f t="shared" si="3"/>
        <v>2.88</v>
      </c>
      <c r="L77" s="6">
        <f t="shared" si="4"/>
        <v>2.88</v>
      </c>
      <c r="M77" s="10">
        <v>156</v>
      </c>
      <c r="N77" s="3" t="str">
        <f t="shared" si="5"/>
        <v>SSE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0.8</v>
      </c>
      <c r="U77" s="15">
        <v>0.8</v>
      </c>
    </row>
    <row r="78" spans="1:21" x14ac:dyDescent="0.25">
      <c r="A78" s="1">
        <v>45313</v>
      </c>
      <c r="B78" s="2">
        <v>0.2638888888888889</v>
      </c>
      <c r="C78" s="7">
        <v>1027</v>
      </c>
      <c r="D78" s="7">
        <v>1031</v>
      </c>
      <c r="E78" s="8">
        <v>9.9</v>
      </c>
      <c r="F78" s="9">
        <v>51</v>
      </c>
      <c r="G78" s="8">
        <v>8.8000000000000007</v>
      </c>
      <c r="H78" s="8">
        <v>0.1</v>
      </c>
      <c r="I78" s="8">
        <v>26</v>
      </c>
      <c r="J78" s="8">
        <v>8.8000000000000007</v>
      </c>
      <c r="K78" s="6">
        <f t="shared" si="3"/>
        <v>8.2799999999999994</v>
      </c>
      <c r="L78" s="6">
        <f t="shared" si="4"/>
        <v>9</v>
      </c>
      <c r="M78" s="10">
        <v>334</v>
      </c>
      <c r="N78" s="3" t="str">
        <f t="shared" si="5"/>
        <v>NNW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2.2999999999999998</v>
      </c>
      <c r="U78" s="15">
        <v>2.5</v>
      </c>
    </row>
    <row r="79" spans="1:21" x14ac:dyDescent="0.25">
      <c r="A79" s="1">
        <v>45313</v>
      </c>
      <c r="B79" s="2">
        <v>0.2673611111111111</v>
      </c>
      <c r="C79" s="7">
        <v>1027</v>
      </c>
      <c r="D79" s="7">
        <v>1031</v>
      </c>
      <c r="E79" s="8">
        <v>9.9</v>
      </c>
      <c r="F79" s="9">
        <v>51</v>
      </c>
      <c r="G79" s="8">
        <v>9</v>
      </c>
      <c r="H79" s="8">
        <v>0.1</v>
      </c>
      <c r="I79" s="8">
        <v>26</v>
      </c>
      <c r="J79" s="8">
        <v>9</v>
      </c>
      <c r="K79" s="6">
        <f t="shared" si="3"/>
        <v>7.9200000000000008</v>
      </c>
      <c r="L79" s="6">
        <f t="shared" si="4"/>
        <v>7.9200000000000008</v>
      </c>
      <c r="M79" s="10">
        <v>72</v>
      </c>
      <c r="N79" s="3" t="str">
        <f t="shared" si="5"/>
        <v>ENE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2.2000000000000002</v>
      </c>
      <c r="U79" s="15">
        <v>2.2000000000000002</v>
      </c>
    </row>
    <row r="80" spans="1:21" x14ac:dyDescent="0.25">
      <c r="A80" s="1">
        <v>45313</v>
      </c>
      <c r="B80" s="2">
        <v>0.27083333333333331</v>
      </c>
      <c r="C80" s="7">
        <v>1027</v>
      </c>
      <c r="D80" s="7">
        <v>1031</v>
      </c>
      <c r="E80" s="8">
        <v>9.8000000000000007</v>
      </c>
      <c r="F80" s="9">
        <v>50</v>
      </c>
      <c r="G80" s="8">
        <v>9.8000000000000007</v>
      </c>
      <c r="H80" s="8">
        <v>-0.2</v>
      </c>
      <c r="I80" s="8">
        <v>26</v>
      </c>
      <c r="J80" s="8">
        <v>9.8000000000000007</v>
      </c>
      <c r="K80" s="6">
        <f t="shared" si="3"/>
        <v>2.88</v>
      </c>
      <c r="L80" s="6">
        <f t="shared" si="4"/>
        <v>2.88</v>
      </c>
      <c r="M80" s="10">
        <v>126</v>
      </c>
      <c r="N80" s="3" t="str">
        <f t="shared" si="5"/>
        <v>ESE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0.8</v>
      </c>
      <c r="U80" s="15">
        <v>0.8</v>
      </c>
    </row>
    <row r="81" spans="1:21" x14ac:dyDescent="0.25">
      <c r="A81" s="1">
        <v>45313</v>
      </c>
      <c r="B81" s="2">
        <v>0.27430555555555552</v>
      </c>
      <c r="C81" s="7">
        <v>1027</v>
      </c>
      <c r="D81" s="7">
        <v>1031</v>
      </c>
      <c r="E81" s="8">
        <v>9.9</v>
      </c>
      <c r="F81" s="9">
        <v>49</v>
      </c>
      <c r="G81" s="8">
        <v>9.9</v>
      </c>
      <c r="H81" s="8">
        <v>-0.4</v>
      </c>
      <c r="I81" s="8">
        <v>26</v>
      </c>
      <c r="J81" s="8">
        <v>9.9</v>
      </c>
      <c r="K81" s="6">
        <f t="shared" si="3"/>
        <v>3.6</v>
      </c>
      <c r="L81" s="6">
        <f t="shared" si="4"/>
        <v>3.6</v>
      </c>
      <c r="M81" s="10">
        <v>342</v>
      </c>
      <c r="N81" s="3" t="str">
        <f t="shared" si="5"/>
        <v>NNW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1</v>
      </c>
      <c r="U81" s="15">
        <v>1</v>
      </c>
    </row>
    <row r="82" spans="1:21" x14ac:dyDescent="0.25">
      <c r="A82" s="1">
        <v>45313</v>
      </c>
      <c r="B82" s="2">
        <v>0.27777777777777779</v>
      </c>
      <c r="C82" s="7">
        <v>1027</v>
      </c>
      <c r="D82" s="7">
        <v>1031</v>
      </c>
      <c r="E82" s="8">
        <v>9.6999999999999993</v>
      </c>
      <c r="F82" s="9">
        <v>50</v>
      </c>
      <c r="G82" s="8">
        <v>9.6999999999999993</v>
      </c>
      <c r="H82" s="8">
        <v>-0.3</v>
      </c>
      <c r="I82" s="8">
        <v>26</v>
      </c>
      <c r="J82" s="8">
        <v>9.6999999999999993</v>
      </c>
      <c r="K82" s="6">
        <f t="shared" si="3"/>
        <v>4.68</v>
      </c>
      <c r="L82" s="6">
        <f t="shared" si="4"/>
        <v>4.68</v>
      </c>
      <c r="M82" s="10">
        <v>42</v>
      </c>
      <c r="N82" s="3" t="str">
        <f t="shared" si="5"/>
        <v>NE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1.3</v>
      </c>
      <c r="U82" s="15">
        <v>1.3</v>
      </c>
    </row>
    <row r="83" spans="1:21" x14ac:dyDescent="0.25">
      <c r="A83" s="1">
        <v>45313</v>
      </c>
      <c r="B83" s="2">
        <v>0.28125</v>
      </c>
      <c r="C83" s="7">
        <v>1027</v>
      </c>
      <c r="D83" s="7">
        <v>1031</v>
      </c>
      <c r="E83" s="8">
        <v>9.6999999999999993</v>
      </c>
      <c r="F83" s="9">
        <v>50</v>
      </c>
      <c r="G83" s="8">
        <v>9.6999999999999993</v>
      </c>
      <c r="H83" s="8">
        <v>-0.3</v>
      </c>
      <c r="I83" s="8">
        <v>26</v>
      </c>
      <c r="J83" s="8">
        <v>9.6999999999999993</v>
      </c>
      <c r="K83" s="6">
        <f t="shared" si="3"/>
        <v>4.68</v>
      </c>
      <c r="L83" s="6">
        <f t="shared" si="4"/>
        <v>4.68</v>
      </c>
      <c r="M83" s="10">
        <v>222</v>
      </c>
      <c r="N83" s="3" t="str">
        <f t="shared" si="5"/>
        <v>SW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1.3</v>
      </c>
      <c r="U83" s="15">
        <v>1.3</v>
      </c>
    </row>
    <row r="84" spans="1:21" x14ac:dyDescent="0.25">
      <c r="A84" s="1">
        <v>45313</v>
      </c>
      <c r="B84" s="2">
        <v>0.28472222222222221</v>
      </c>
      <c r="C84" s="7">
        <v>1027</v>
      </c>
      <c r="D84" s="7">
        <v>1031</v>
      </c>
      <c r="E84" s="8">
        <v>9.8000000000000007</v>
      </c>
      <c r="F84" s="9">
        <v>47</v>
      </c>
      <c r="G84" s="8">
        <v>8.5</v>
      </c>
      <c r="H84" s="8">
        <v>-1</v>
      </c>
      <c r="I84" s="8">
        <v>26</v>
      </c>
      <c r="J84" s="8">
        <v>8.5</v>
      </c>
      <c r="K84" s="6">
        <f t="shared" si="3"/>
        <v>9</v>
      </c>
      <c r="L84" s="6">
        <f t="shared" si="4"/>
        <v>9.7200000000000006</v>
      </c>
      <c r="M84" s="10">
        <v>102</v>
      </c>
      <c r="N84" s="3" t="str">
        <f t="shared" si="5"/>
        <v>E</v>
      </c>
      <c r="O84" s="11">
        <v>0</v>
      </c>
      <c r="P84" s="12">
        <v>0</v>
      </c>
      <c r="Q84" s="3">
        <v>0</v>
      </c>
      <c r="R84" s="13">
        <v>5.7000000000000002E-2</v>
      </c>
      <c r="S84" s="14">
        <v>4.5030000000000005E-4</v>
      </c>
      <c r="T84" s="15">
        <v>2.5</v>
      </c>
      <c r="U84" s="15">
        <v>2.7</v>
      </c>
    </row>
    <row r="85" spans="1:21" x14ac:dyDescent="0.25">
      <c r="A85" s="1">
        <v>45313</v>
      </c>
      <c r="B85" s="2">
        <v>0.28819444444444448</v>
      </c>
      <c r="C85" s="7">
        <v>1027</v>
      </c>
      <c r="D85" s="7">
        <v>1031</v>
      </c>
      <c r="E85" s="8">
        <v>9.9</v>
      </c>
      <c r="F85" s="9">
        <v>47</v>
      </c>
      <c r="G85" s="8">
        <v>9.9</v>
      </c>
      <c r="H85" s="8">
        <v>-0.9</v>
      </c>
      <c r="I85" s="8">
        <v>26</v>
      </c>
      <c r="J85" s="8">
        <v>9.9</v>
      </c>
      <c r="K85" s="6">
        <f t="shared" si="3"/>
        <v>3.6</v>
      </c>
      <c r="L85" s="6">
        <f t="shared" si="4"/>
        <v>3.6</v>
      </c>
      <c r="M85" s="10">
        <v>72</v>
      </c>
      <c r="N85" s="3" t="str">
        <f t="shared" si="5"/>
        <v>ENE</v>
      </c>
      <c r="O85" s="11">
        <v>0</v>
      </c>
      <c r="P85" s="12">
        <v>0</v>
      </c>
      <c r="Q85" s="3">
        <v>0</v>
      </c>
      <c r="R85" s="13">
        <v>0.14199999999999999</v>
      </c>
      <c r="S85" s="14">
        <v>1.1218000000000001E-3</v>
      </c>
      <c r="T85" s="15">
        <v>1</v>
      </c>
      <c r="U85" s="15">
        <v>1</v>
      </c>
    </row>
    <row r="86" spans="1:21" x14ac:dyDescent="0.25">
      <c r="A86" s="1">
        <v>45313</v>
      </c>
      <c r="B86" s="2">
        <v>0.29166666666666669</v>
      </c>
      <c r="C86" s="7">
        <v>1027</v>
      </c>
      <c r="D86" s="7">
        <v>1031</v>
      </c>
      <c r="E86" s="8">
        <v>10</v>
      </c>
      <c r="F86" s="9">
        <v>47</v>
      </c>
      <c r="G86" s="8">
        <v>10</v>
      </c>
      <c r="H86" s="8">
        <v>-0.8</v>
      </c>
      <c r="I86" s="8">
        <v>26</v>
      </c>
      <c r="J86" s="8">
        <v>10</v>
      </c>
      <c r="K86" s="6">
        <f t="shared" si="3"/>
        <v>4.32</v>
      </c>
      <c r="L86" s="6">
        <f t="shared" si="4"/>
        <v>4.32</v>
      </c>
      <c r="M86" s="10">
        <v>310</v>
      </c>
      <c r="N86" s="3" t="str">
        <f t="shared" si="5"/>
        <v>NW</v>
      </c>
      <c r="O86" s="11">
        <v>0</v>
      </c>
      <c r="P86" s="12">
        <v>0</v>
      </c>
      <c r="Q86" s="3">
        <v>0</v>
      </c>
      <c r="R86" s="13">
        <v>0.24</v>
      </c>
      <c r="S86" s="14">
        <v>1.8960000000000001E-3</v>
      </c>
      <c r="T86" s="15">
        <v>1.2</v>
      </c>
      <c r="U86" s="15">
        <v>1.2</v>
      </c>
    </row>
    <row r="87" spans="1:21" x14ac:dyDescent="0.25">
      <c r="A87" s="1">
        <v>45313</v>
      </c>
      <c r="B87" s="2">
        <v>0.2951388888888889</v>
      </c>
      <c r="C87" s="7">
        <v>1027</v>
      </c>
      <c r="D87" s="7">
        <v>1031</v>
      </c>
      <c r="E87" s="8">
        <v>9.9</v>
      </c>
      <c r="F87" s="9">
        <v>47</v>
      </c>
      <c r="G87" s="8">
        <v>9.6</v>
      </c>
      <c r="H87" s="8">
        <v>-0.9</v>
      </c>
      <c r="I87" s="8">
        <v>26</v>
      </c>
      <c r="J87" s="8">
        <v>9.6</v>
      </c>
      <c r="K87" s="6">
        <f t="shared" si="3"/>
        <v>5.4</v>
      </c>
      <c r="L87" s="6">
        <f t="shared" si="4"/>
        <v>5.4</v>
      </c>
      <c r="M87" s="10">
        <v>129</v>
      </c>
      <c r="N87" s="3" t="str">
        <f t="shared" si="5"/>
        <v>ESE</v>
      </c>
      <c r="O87" s="11">
        <v>0</v>
      </c>
      <c r="P87" s="12">
        <v>0</v>
      </c>
      <c r="Q87" s="3">
        <v>0</v>
      </c>
      <c r="R87" s="13">
        <v>0.38800000000000001</v>
      </c>
      <c r="S87" s="14">
        <v>3.0652000000000006E-3</v>
      </c>
      <c r="T87" s="15">
        <v>1.5</v>
      </c>
      <c r="U87" s="15">
        <v>1.5</v>
      </c>
    </row>
    <row r="88" spans="1:21" x14ac:dyDescent="0.25">
      <c r="A88" s="1">
        <v>45313</v>
      </c>
      <c r="B88" s="2">
        <v>0.2986111111111111</v>
      </c>
      <c r="C88" s="7">
        <v>1027</v>
      </c>
      <c r="D88" s="7">
        <v>1031</v>
      </c>
      <c r="E88" s="8">
        <v>9.8000000000000007</v>
      </c>
      <c r="F88" s="9">
        <v>46</v>
      </c>
      <c r="G88" s="8">
        <v>9.8000000000000007</v>
      </c>
      <c r="H88" s="8">
        <v>-1.3</v>
      </c>
      <c r="I88" s="8">
        <v>26</v>
      </c>
      <c r="J88" s="8">
        <v>9.8000000000000007</v>
      </c>
      <c r="K88" s="6">
        <f t="shared" si="3"/>
        <v>3.9600000000000004</v>
      </c>
      <c r="L88" s="6">
        <f t="shared" si="4"/>
        <v>3.9600000000000004</v>
      </c>
      <c r="M88" s="10">
        <v>54</v>
      </c>
      <c r="N88" s="3" t="str">
        <f t="shared" si="5"/>
        <v>NE</v>
      </c>
      <c r="O88" s="11">
        <v>0</v>
      </c>
      <c r="P88" s="12">
        <v>0</v>
      </c>
      <c r="Q88" s="3">
        <v>0</v>
      </c>
      <c r="R88" s="13">
        <v>0.58299999999999996</v>
      </c>
      <c r="S88" s="14">
        <v>4.6056999999999999E-3</v>
      </c>
      <c r="T88" s="15">
        <v>1.1000000000000001</v>
      </c>
      <c r="U88" s="15">
        <v>1.1000000000000001</v>
      </c>
    </row>
    <row r="89" spans="1:21" x14ac:dyDescent="0.25">
      <c r="A89" s="1">
        <v>45313</v>
      </c>
      <c r="B89" s="2">
        <v>0.30208333333333331</v>
      </c>
      <c r="C89" s="7">
        <v>1027</v>
      </c>
      <c r="D89" s="7">
        <v>1031</v>
      </c>
      <c r="E89" s="8">
        <v>9.9</v>
      </c>
      <c r="F89" s="9">
        <v>47</v>
      </c>
      <c r="G89" s="8">
        <v>9.9</v>
      </c>
      <c r="H89" s="8">
        <v>-0.9</v>
      </c>
      <c r="I89" s="8">
        <v>26</v>
      </c>
      <c r="J89" s="8">
        <v>9.9</v>
      </c>
      <c r="K89" s="6">
        <f t="shared" si="3"/>
        <v>3.6</v>
      </c>
      <c r="L89" s="6">
        <f t="shared" si="4"/>
        <v>3.6</v>
      </c>
      <c r="M89" s="10">
        <v>67</v>
      </c>
      <c r="N89" s="3" t="str">
        <f t="shared" si="5"/>
        <v>ENE</v>
      </c>
      <c r="O89" s="11">
        <v>0</v>
      </c>
      <c r="P89" s="12">
        <v>0</v>
      </c>
      <c r="Q89" s="3">
        <v>0</v>
      </c>
      <c r="R89" s="13">
        <v>0.80300000000000005</v>
      </c>
      <c r="S89" s="14">
        <v>6.3437000000000007E-3</v>
      </c>
      <c r="T89" s="15">
        <v>1</v>
      </c>
      <c r="U89" s="15">
        <v>1</v>
      </c>
    </row>
    <row r="90" spans="1:21" x14ac:dyDescent="0.25">
      <c r="A90" s="1">
        <v>45313</v>
      </c>
      <c r="B90" s="2">
        <v>0.30555555555555552</v>
      </c>
      <c r="C90" s="7">
        <v>1027</v>
      </c>
      <c r="D90" s="7">
        <v>1031</v>
      </c>
      <c r="E90" s="8">
        <v>9.8000000000000007</v>
      </c>
      <c r="F90" s="9">
        <v>49</v>
      </c>
      <c r="G90" s="8">
        <v>9.4</v>
      </c>
      <c r="H90" s="8">
        <v>-0.5</v>
      </c>
      <c r="I90" s="8">
        <v>26</v>
      </c>
      <c r="J90" s="8">
        <v>9.4</v>
      </c>
      <c r="K90" s="6">
        <f t="shared" si="3"/>
        <v>5.76</v>
      </c>
      <c r="L90" s="6">
        <f t="shared" si="4"/>
        <v>5.76</v>
      </c>
      <c r="M90" s="10">
        <v>85</v>
      </c>
      <c r="N90" s="3" t="str">
        <f t="shared" si="5"/>
        <v>E</v>
      </c>
      <c r="O90" s="11">
        <v>0</v>
      </c>
      <c r="P90" s="12">
        <v>0</v>
      </c>
      <c r="Q90" s="3">
        <v>0</v>
      </c>
      <c r="R90" s="13">
        <v>1266</v>
      </c>
      <c r="S90" s="14">
        <v>10.0014</v>
      </c>
      <c r="T90" s="15">
        <v>1.6</v>
      </c>
      <c r="U90" s="15">
        <v>1.6</v>
      </c>
    </row>
    <row r="91" spans="1:21" x14ac:dyDescent="0.25">
      <c r="A91" s="1">
        <v>45313</v>
      </c>
      <c r="B91" s="2">
        <v>0.30902777777777779</v>
      </c>
      <c r="C91" s="7">
        <v>1027</v>
      </c>
      <c r="D91" s="7">
        <v>1031</v>
      </c>
      <c r="E91" s="8">
        <v>9.9</v>
      </c>
      <c r="F91" s="9">
        <v>49</v>
      </c>
      <c r="G91" s="8">
        <v>9.9</v>
      </c>
      <c r="H91" s="8">
        <v>-0.4</v>
      </c>
      <c r="I91" s="8">
        <v>26</v>
      </c>
      <c r="J91" s="8">
        <v>9.9</v>
      </c>
      <c r="K91" s="6">
        <f t="shared" si="3"/>
        <v>2.88</v>
      </c>
      <c r="L91" s="6">
        <f t="shared" si="4"/>
        <v>2.88</v>
      </c>
      <c r="M91" s="10">
        <v>90</v>
      </c>
      <c r="N91" s="3" t="str">
        <f t="shared" si="5"/>
        <v>E</v>
      </c>
      <c r="O91" s="11">
        <v>0</v>
      </c>
      <c r="P91" s="12">
        <v>0</v>
      </c>
      <c r="Q91" s="3">
        <v>0</v>
      </c>
      <c r="R91" s="13">
        <v>1710</v>
      </c>
      <c r="S91" s="14">
        <v>13.509000000000002</v>
      </c>
      <c r="T91" s="15">
        <v>0.8</v>
      </c>
      <c r="U91" s="15">
        <v>0.8</v>
      </c>
    </row>
    <row r="92" spans="1:21" x14ac:dyDescent="0.25">
      <c r="A92" s="1">
        <v>45313</v>
      </c>
      <c r="B92" s="2">
        <v>0.3125</v>
      </c>
      <c r="C92" s="7">
        <v>1027</v>
      </c>
      <c r="D92" s="7">
        <v>1031</v>
      </c>
      <c r="E92" s="8">
        <v>10.1</v>
      </c>
      <c r="F92" s="9">
        <v>50</v>
      </c>
      <c r="G92" s="8">
        <v>10.1</v>
      </c>
      <c r="H92" s="8">
        <v>0.1</v>
      </c>
      <c r="I92" s="8">
        <v>26</v>
      </c>
      <c r="J92" s="8">
        <v>10.1</v>
      </c>
      <c r="K92" s="6">
        <f t="shared" si="3"/>
        <v>3.9600000000000004</v>
      </c>
      <c r="L92" s="6">
        <f t="shared" si="4"/>
        <v>3.9600000000000004</v>
      </c>
      <c r="M92" s="10">
        <v>60</v>
      </c>
      <c r="N92" s="3" t="str">
        <f t="shared" si="5"/>
        <v>ENE</v>
      </c>
      <c r="O92" s="11">
        <v>0</v>
      </c>
      <c r="P92" s="12">
        <v>0</v>
      </c>
      <c r="Q92" s="3">
        <v>0</v>
      </c>
      <c r="R92" s="13">
        <v>2185</v>
      </c>
      <c r="S92" s="14">
        <v>17.261500000000002</v>
      </c>
      <c r="T92" s="15">
        <v>1.1000000000000001</v>
      </c>
      <c r="U92" s="15">
        <v>1.1000000000000001</v>
      </c>
    </row>
    <row r="93" spans="1:21" x14ac:dyDescent="0.25">
      <c r="A93" s="1">
        <v>45313</v>
      </c>
      <c r="B93" s="2">
        <v>0.31597222222222221</v>
      </c>
      <c r="C93" s="7">
        <v>1027</v>
      </c>
      <c r="D93" s="7">
        <v>1031</v>
      </c>
      <c r="E93" s="8">
        <v>10.199999999999999</v>
      </c>
      <c r="F93" s="9">
        <v>50</v>
      </c>
      <c r="G93" s="8">
        <v>8.6999999999999993</v>
      </c>
      <c r="H93" s="8">
        <v>0.1</v>
      </c>
      <c r="I93" s="8">
        <v>26</v>
      </c>
      <c r="J93" s="8">
        <v>8.6999999999999993</v>
      </c>
      <c r="K93" s="6">
        <f t="shared" si="3"/>
        <v>10.08</v>
      </c>
      <c r="L93" s="6">
        <f t="shared" si="4"/>
        <v>10.8</v>
      </c>
      <c r="M93" s="10">
        <v>60</v>
      </c>
      <c r="N93" s="3" t="str">
        <f t="shared" si="5"/>
        <v>ENE</v>
      </c>
      <c r="O93" s="11">
        <v>0</v>
      </c>
      <c r="P93" s="12">
        <v>0</v>
      </c>
      <c r="Q93" s="3">
        <v>0</v>
      </c>
      <c r="R93" s="13">
        <v>2661</v>
      </c>
      <c r="S93" s="14">
        <v>21.021900000000002</v>
      </c>
      <c r="T93" s="15">
        <v>2.8</v>
      </c>
      <c r="U93" s="15">
        <v>3</v>
      </c>
    </row>
    <row r="94" spans="1:21" x14ac:dyDescent="0.25">
      <c r="A94" s="1">
        <v>45313</v>
      </c>
      <c r="B94" s="2">
        <v>0.31944444444444448</v>
      </c>
      <c r="C94" s="7">
        <v>1027</v>
      </c>
      <c r="D94" s="7">
        <v>1031</v>
      </c>
      <c r="E94" s="8">
        <v>10.4</v>
      </c>
      <c r="F94" s="9">
        <v>50</v>
      </c>
      <c r="G94" s="8">
        <v>9.1999999999999993</v>
      </c>
      <c r="H94" s="8">
        <v>0.3</v>
      </c>
      <c r="I94" s="8">
        <v>26</v>
      </c>
      <c r="J94" s="8">
        <v>9.1999999999999993</v>
      </c>
      <c r="K94" s="6">
        <f t="shared" si="3"/>
        <v>9.36</v>
      </c>
      <c r="L94" s="6">
        <f t="shared" si="4"/>
        <v>9.7200000000000006</v>
      </c>
      <c r="M94" s="10">
        <v>344</v>
      </c>
      <c r="N94" s="3" t="str">
        <f t="shared" si="5"/>
        <v>NNW</v>
      </c>
      <c r="O94" s="11">
        <v>0</v>
      </c>
      <c r="P94" s="12">
        <v>0</v>
      </c>
      <c r="Q94" s="3">
        <v>0</v>
      </c>
      <c r="R94" s="13">
        <v>3153</v>
      </c>
      <c r="S94" s="14">
        <v>24.908700000000003</v>
      </c>
      <c r="T94" s="15">
        <v>2.6</v>
      </c>
      <c r="U94" s="15">
        <v>2.7</v>
      </c>
    </row>
    <row r="95" spans="1:21" x14ac:dyDescent="0.25">
      <c r="A95" s="1">
        <v>45313</v>
      </c>
      <c r="B95" s="2">
        <v>0.32291666666666669</v>
      </c>
      <c r="C95" s="7">
        <v>1027</v>
      </c>
      <c r="D95" s="7">
        <v>1031</v>
      </c>
      <c r="E95" s="8">
        <v>10.5</v>
      </c>
      <c r="F95" s="9">
        <v>50</v>
      </c>
      <c r="G95" s="8">
        <v>10.5</v>
      </c>
      <c r="H95" s="8">
        <v>0.4</v>
      </c>
      <c r="I95" s="8">
        <v>26</v>
      </c>
      <c r="J95" s="8">
        <v>10.5</v>
      </c>
      <c r="K95" s="6">
        <f t="shared" si="3"/>
        <v>2.52</v>
      </c>
      <c r="L95" s="6">
        <f t="shared" si="4"/>
        <v>2.52</v>
      </c>
      <c r="M95" s="10">
        <v>48</v>
      </c>
      <c r="N95" s="3" t="str">
        <f t="shared" si="5"/>
        <v>NE</v>
      </c>
      <c r="O95" s="11">
        <v>0</v>
      </c>
      <c r="P95" s="12">
        <v>0</v>
      </c>
      <c r="Q95" s="3">
        <v>0</v>
      </c>
      <c r="R95" s="13">
        <v>3586</v>
      </c>
      <c r="S95" s="14">
        <v>28.329400000000003</v>
      </c>
      <c r="T95" s="15">
        <v>0.7</v>
      </c>
      <c r="U95" s="15">
        <v>0.7</v>
      </c>
    </row>
    <row r="96" spans="1:21" x14ac:dyDescent="0.25">
      <c r="A96" s="1">
        <v>45313</v>
      </c>
      <c r="B96" s="2">
        <v>0.3263888888888889</v>
      </c>
      <c r="C96" s="7">
        <v>1027</v>
      </c>
      <c r="D96" s="7">
        <v>1031</v>
      </c>
      <c r="E96" s="8">
        <v>10.6</v>
      </c>
      <c r="F96" s="9">
        <v>50</v>
      </c>
      <c r="G96" s="8">
        <v>9.8000000000000007</v>
      </c>
      <c r="H96" s="8">
        <v>0.5</v>
      </c>
      <c r="I96" s="8">
        <v>26</v>
      </c>
      <c r="J96" s="8">
        <v>9.8000000000000007</v>
      </c>
      <c r="K96" s="6">
        <f t="shared" si="3"/>
        <v>7.5600000000000005</v>
      </c>
      <c r="L96" s="6">
        <f t="shared" si="4"/>
        <v>8.2799999999999994</v>
      </c>
      <c r="M96" s="10">
        <v>92</v>
      </c>
      <c r="N96" s="3" t="str">
        <f t="shared" si="5"/>
        <v>E</v>
      </c>
      <c r="O96" s="11">
        <v>0</v>
      </c>
      <c r="P96" s="12">
        <v>0</v>
      </c>
      <c r="Q96" s="3">
        <v>0</v>
      </c>
      <c r="R96" s="13">
        <v>4016</v>
      </c>
      <c r="S96" s="14">
        <v>31.726400000000002</v>
      </c>
      <c r="T96" s="15">
        <v>2.1</v>
      </c>
      <c r="U96" s="15">
        <v>2.2999999999999998</v>
      </c>
    </row>
    <row r="97" spans="1:21" x14ac:dyDescent="0.25">
      <c r="A97" s="1">
        <v>45313</v>
      </c>
      <c r="B97" s="2">
        <v>0.3298611111111111</v>
      </c>
      <c r="C97" s="7">
        <v>1027</v>
      </c>
      <c r="D97" s="7">
        <v>1031</v>
      </c>
      <c r="E97" s="8">
        <v>10.7</v>
      </c>
      <c r="F97" s="9">
        <v>51</v>
      </c>
      <c r="G97" s="8">
        <v>10.7</v>
      </c>
      <c r="H97" s="8">
        <v>0.9</v>
      </c>
      <c r="I97" s="8">
        <v>26</v>
      </c>
      <c r="J97" s="8">
        <v>10.7</v>
      </c>
      <c r="K97" s="6">
        <f t="shared" si="3"/>
        <v>3.9600000000000004</v>
      </c>
      <c r="L97" s="6">
        <f t="shared" si="4"/>
        <v>3.9600000000000004</v>
      </c>
      <c r="M97" s="10">
        <v>102</v>
      </c>
      <c r="N97" s="3" t="str">
        <f t="shared" si="5"/>
        <v>E</v>
      </c>
      <c r="O97" s="11">
        <v>0</v>
      </c>
      <c r="P97" s="12">
        <v>0</v>
      </c>
      <c r="Q97" s="3">
        <v>0</v>
      </c>
      <c r="R97" s="13">
        <v>4445</v>
      </c>
      <c r="S97" s="14">
        <v>35.115500000000004</v>
      </c>
      <c r="T97" s="15">
        <v>1.1000000000000001</v>
      </c>
      <c r="U97" s="15">
        <v>1.1000000000000001</v>
      </c>
    </row>
    <row r="98" spans="1:21" x14ac:dyDescent="0.25">
      <c r="A98" s="1">
        <v>45313</v>
      </c>
      <c r="B98" s="2">
        <v>0.33333333333333331</v>
      </c>
      <c r="C98" s="7">
        <v>1027</v>
      </c>
      <c r="D98" s="7">
        <v>1031</v>
      </c>
      <c r="E98" s="8">
        <v>10.8</v>
      </c>
      <c r="F98" s="9">
        <v>51</v>
      </c>
      <c r="G98" s="8">
        <v>9.6</v>
      </c>
      <c r="H98" s="8">
        <v>1</v>
      </c>
      <c r="I98" s="8">
        <v>26</v>
      </c>
      <c r="J98" s="8">
        <v>9.6</v>
      </c>
      <c r="K98" s="6">
        <f t="shared" si="3"/>
        <v>9</v>
      </c>
      <c r="L98" s="6">
        <f t="shared" si="4"/>
        <v>9</v>
      </c>
      <c r="M98" s="10">
        <v>36</v>
      </c>
      <c r="N98" s="3" t="str">
        <f t="shared" si="5"/>
        <v>NNE</v>
      </c>
      <c r="O98" s="11">
        <v>0</v>
      </c>
      <c r="P98" s="12">
        <v>0</v>
      </c>
      <c r="Q98" s="3">
        <v>0</v>
      </c>
      <c r="R98" s="13">
        <v>4865</v>
      </c>
      <c r="S98" s="14">
        <v>38.433500000000002</v>
      </c>
      <c r="T98" s="15">
        <v>2.5</v>
      </c>
      <c r="U98" s="15">
        <v>2.5</v>
      </c>
    </row>
    <row r="99" spans="1:21" x14ac:dyDescent="0.25">
      <c r="A99" s="1">
        <v>45313</v>
      </c>
      <c r="B99" s="2">
        <v>0.33680555555555558</v>
      </c>
      <c r="C99" s="7">
        <v>1027</v>
      </c>
      <c r="D99" s="7">
        <v>1031</v>
      </c>
      <c r="E99" s="8">
        <v>10.9</v>
      </c>
      <c r="F99" s="9">
        <v>51</v>
      </c>
      <c r="G99" s="8">
        <v>10.9</v>
      </c>
      <c r="H99" s="8">
        <v>1.1000000000000001</v>
      </c>
      <c r="I99" s="8">
        <v>26</v>
      </c>
      <c r="J99" s="8">
        <v>10.9</v>
      </c>
      <c r="K99" s="6">
        <f t="shared" si="3"/>
        <v>3.6</v>
      </c>
      <c r="L99" s="6">
        <f t="shared" si="4"/>
        <v>3.6</v>
      </c>
      <c r="M99" s="10">
        <v>66</v>
      </c>
      <c r="N99" s="3" t="str">
        <f t="shared" si="5"/>
        <v>ENE</v>
      </c>
      <c r="O99" s="11">
        <v>0</v>
      </c>
      <c r="P99" s="12">
        <v>0</v>
      </c>
      <c r="Q99" s="3">
        <v>0</v>
      </c>
      <c r="R99" s="13">
        <v>5291</v>
      </c>
      <c r="S99" s="14">
        <v>41.798900000000003</v>
      </c>
      <c r="T99" s="15">
        <v>1</v>
      </c>
      <c r="U99" s="15">
        <v>1</v>
      </c>
    </row>
    <row r="100" spans="1:21" x14ac:dyDescent="0.25">
      <c r="A100" s="1">
        <v>45313</v>
      </c>
      <c r="B100" s="2">
        <v>0.34027777777777773</v>
      </c>
      <c r="C100" s="7">
        <v>1027</v>
      </c>
      <c r="D100" s="7">
        <v>1031</v>
      </c>
      <c r="E100" s="8">
        <v>10.9</v>
      </c>
      <c r="F100" s="9">
        <v>51</v>
      </c>
      <c r="G100" s="8">
        <v>10.7</v>
      </c>
      <c r="H100" s="8">
        <v>1.1000000000000001</v>
      </c>
      <c r="I100" s="8">
        <v>26</v>
      </c>
      <c r="J100" s="8">
        <v>10.7</v>
      </c>
      <c r="K100" s="6">
        <f t="shared" si="3"/>
        <v>5.4</v>
      </c>
      <c r="L100" s="6">
        <f t="shared" si="4"/>
        <v>5.4</v>
      </c>
      <c r="M100" s="10">
        <v>85</v>
      </c>
      <c r="N100" s="3" t="str">
        <f t="shared" si="5"/>
        <v>E</v>
      </c>
      <c r="O100" s="11">
        <v>0</v>
      </c>
      <c r="P100" s="12">
        <v>0</v>
      </c>
      <c r="Q100" s="3">
        <v>0</v>
      </c>
      <c r="R100" s="13">
        <v>5776</v>
      </c>
      <c r="S100" s="14">
        <v>45.630400000000002</v>
      </c>
      <c r="T100" s="15">
        <v>1.5</v>
      </c>
      <c r="U100" s="15">
        <v>1.5</v>
      </c>
    </row>
    <row r="101" spans="1:21" x14ac:dyDescent="0.25">
      <c r="A101" s="1">
        <v>45313</v>
      </c>
      <c r="B101" s="2">
        <v>0.34375</v>
      </c>
      <c r="C101" s="7">
        <v>1027</v>
      </c>
      <c r="D101" s="7">
        <v>1031</v>
      </c>
      <c r="E101" s="8">
        <v>10.9</v>
      </c>
      <c r="F101" s="9">
        <v>51</v>
      </c>
      <c r="G101" s="8">
        <v>10.9</v>
      </c>
      <c r="H101" s="8">
        <v>1.1000000000000001</v>
      </c>
      <c r="I101" s="8">
        <v>26</v>
      </c>
      <c r="J101" s="8">
        <v>10.9</v>
      </c>
      <c r="K101" s="6">
        <f t="shared" si="3"/>
        <v>3.9600000000000004</v>
      </c>
      <c r="L101" s="6">
        <f t="shared" si="4"/>
        <v>3.9600000000000004</v>
      </c>
      <c r="M101" s="10">
        <v>306</v>
      </c>
      <c r="N101" s="3" t="str">
        <f t="shared" si="5"/>
        <v>WNW</v>
      </c>
      <c r="O101" s="11">
        <v>0</v>
      </c>
      <c r="P101" s="12">
        <v>0</v>
      </c>
      <c r="Q101" s="3">
        <v>0</v>
      </c>
      <c r="R101" s="13">
        <v>6220</v>
      </c>
      <c r="S101" s="14">
        <v>49.138000000000005</v>
      </c>
      <c r="T101" s="15">
        <v>1.1000000000000001</v>
      </c>
      <c r="U101" s="15">
        <v>1.1000000000000001</v>
      </c>
    </row>
    <row r="102" spans="1:21" x14ac:dyDescent="0.25">
      <c r="A102" s="1">
        <v>45313</v>
      </c>
      <c r="B102" s="2">
        <v>0.34722222222222227</v>
      </c>
      <c r="C102" s="7">
        <v>1027</v>
      </c>
      <c r="D102" s="7">
        <v>1031</v>
      </c>
      <c r="E102" s="8">
        <v>11</v>
      </c>
      <c r="F102" s="9">
        <v>50</v>
      </c>
      <c r="G102" s="8">
        <v>11</v>
      </c>
      <c r="H102" s="8">
        <v>0.9</v>
      </c>
      <c r="I102" s="8">
        <v>26</v>
      </c>
      <c r="J102" s="8">
        <v>11</v>
      </c>
      <c r="K102" s="6">
        <f t="shared" si="3"/>
        <v>4.32</v>
      </c>
      <c r="L102" s="6">
        <f t="shared" si="4"/>
        <v>4.32</v>
      </c>
      <c r="M102" s="10">
        <v>6</v>
      </c>
      <c r="N102" s="3" t="str">
        <f t="shared" si="5"/>
        <v>N</v>
      </c>
      <c r="O102" s="11">
        <v>0</v>
      </c>
      <c r="P102" s="12">
        <v>0</v>
      </c>
      <c r="Q102" s="3">
        <v>0</v>
      </c>
      <c r="R102" s="13">
        <v>6726</v>
      </c>
      <c r="S102" s="14">
        <v>53.135400000000004</v>
      </c>
      <c r="T102" s="15">
        <v>1.2</v>
      </c>
      <c r="U102" s="15">
        <v>1.2</v>
      </c>
    </row>
    <row r="103" spans="1:21" x14ac:dyDescent="0.25">
      <c r="A103" s="1">
        <v>45313</v>
      </c>
      <c r="B103" s="2">
        <v>0.35069444444444442</v>
      </c>
      <c r="C103" s="7">
        <v>1027</v>
      </c>
      <c r="D103" s="7">
        <v>1031</v>
      </c>
      <c r="E103" s="8">
        <v>11.2</v>
      </c>
      <c r="F103" s="9">
        <v>47</v>
      </c>
      <c r="G103" s="8">
        <v>11.2</v>
      </c>
      <c r="H103" s="8">
        <v>0.2</v>
      </c>
      <c r="I103" s="8">
        <v>26</v>
      </c>
      <c r="J103" s="8">
        <v>11.2</v>
      </c>
      <c r="K103" s="6">
        <f t="shared" si="3"/>
        <v>2.52</v>
      </c>
      <c r="L103" s="6">
        <f t="shared" si="4"/>
        <v>2.52</v>
      </c>
      <c r="M103" s="10">
        <v>73</v>
      </c>
      <c r="N103" s="3" t="str">
        <f t="shared" si="5"/>
        <v>ENE</v>
      </c>
      <c r="O103" s="11">
        <v>0</v>
      </c>
      <c r="P103" s="12">
        <v>0</v>
      </c>
      <c r="Q103" s="3">
        <v>0</v>
      </c>
      <c r="R103" s="13">
        <v>7256</v>
      </c>
      <c r="S103" s="14">
        <v>57.322400000000009</v>
      </c>
      <c r="T103" s="15">
        <v>0.7</v>
      </c>
      <c r="U103" s="15">
        <v>0.7</v>
      </c>
    </row>
    <row r="104" spans="1:21" x14ac:dyDescent="0.25">
      <c r="A104" s="1">
        <v>45313</v>
      </c>
      <c r="B104" s="2">
        <v>0.35416666666666669</v>
      </c>
      <c r="C104" s="7">
        <v>1028</v>
      </c>
      <c r="D104" s="7">
        <v>1032</v>
      </c>
      <c r="E104" s="8">
        <v>11.3</v>
      </c>
      <c r="F104" s="9">
        <v>47</v>
      </c>
      <c r="G104" s="8">
        <v>10.6</v>
      </c>
      <c r="H104" s="8">
        <v>0.3</v>
      </c>
      <c r="I104" s="8">
        <v>26</v>
      </c>
      <c r="J104" s="8">
        <v>10.6</v>
      </c>
      <c r="K104" s="6">
        <f t="shared" si="3"/>
        <v>7.9200000000000008</v>
      </c>
      <c r="L104" s="6">
        <f t="shared" si="4"/>
        <v>7.9200000000000008</v>
      </c>
      <c r="M104" s="10">
        <v>87</v>
      </c>
      <c r="N104" s="3" t="str">
        <f t="shared" si="5"/>
        <v>E</v>
      </c>
      <c r="O104" s="11">
        <v>0</v>
      </c>
      <c r="P104" s="12">
        <v>0</v>
      </c>
      <c r="Q104" s="3">
        <v>0</v>
      </c>
      <c r="R104" s="13">
        <v>7739</v>
      </c>
      <c r="S104" s="14">
        <v>61.138100000000009</v>
      </c>
      <c r="T104" s="15">
        <v>2.2000000000000002</v>
      </c>
      <c r="U104" s="15">
        <v>2.2000000000000002</v>
      </c>
    </row>
    <row r="105" spans="1:21" x14ac:dyDescent="0.25">
      <c r="A105" s="1">
        <v>45313</v>
      </c>
      <c r="B105" s="2">
        <v>0.3576388888888889</v>
      </c>
      <c r="C105" s="7">
        <v>1027</v>
      </c>
      <c r="D105" s="7">
        <v>1031</v>
      </c>
      <c r="E105" s="8">
        <v>11.3</v>
      </c>
      <c r="F105" s="9">
        <v>47</v>
      </c>
      <c r="G105" s="8">
        <v>10.9</v>
      </c>
      <c r="H105" s="8">
        <v>0.3</v>
      </c>
      <c r="I105" s="8">
        <v>26</v>
      </c>
      <c r="J105" s="8">
        <v>10.9</v>
      </c>
      <c r="K105" s="6">
        <f t="shared" si="3"/>
        <v>6.48</v>
      </c>
      <c r="L105" s="6">
        <f t="shared" si="4"/>
        <v>7.2</v>
      </c>
      <c r="M105" s="10">
        <v>78</v>
      </c>
      <c r="N105" s="3" t="str">
        <f t="shared" si="5"/>
        <v>ENE</v>
      </c>
      <c r="O105" s="11">
        <v>0</v>
      </c>
      <c r="P105" s="12">
        <v>0</v>
      </c>
      <c r="Q105" s="3">
        <v>0.7</v>
      </c>
      <c r="R105" s="13">
        <v>8278</v>
      </c>
      <c r="S105" s="14">
        <v>65.396200000000007</v>
      </c>
      <c r="T105" s="15">
        <v>1.8</v>
      </c>
      <c r="U105" s="15">
        <v>2</v>
      </c>
    </row>
    <row r="106" spans="1:21" x14ac:dyDescent="0.25">
      <c r="A106" s="1">
        <v>45313</v>
      </c>
      <c r="B106" s="2">
        <v>0.3611111111111111</v>
      </c>
      <c r="C106" s="7">
        <v>1028</v>
      </c>
      <c r="D106" s="7">
        <v>1032</v>
      </c>
      <c r="E106" s="8">
        <v>11.1</v>
      </c>
      <c r="F106" s="9">
        <v>46</v>
      </c>
      <c r="G106" s="8">
        <v>11.1</v>
      </c>
      <c r="H106" s="8">
        <v>-0.1</v>
      </c>
      <c r="I106" s="8">
        <v>26</v>
      </c>
      <c r="J106" s="8">
        <v>11.1</v>
      </c>
      <c r="K106" s="6">
        <f t="shared" si="3"/>
        <v>4.68</v>
      </c>
      <c r="L106" s="6">
        <f t="shared" si="4"/>
        <v>4.68</v>
      </c>
      <c r="M106" s="10">
        <v>113</v>
      </c>
      <c r="N106" s="3" t="str">
        <f t="shared" si="5"/>
        <v>ESE</v>
      </c>
      <c r="O106" s="11">
        <v>0</v>
      </c>
      <c r="P106" s="12">
        <v>0</v>
      </c>
      <c r="Q106" s="3">
        <v>0.8</v>
      </c>
      <c r="R106" s="13">
        <v>8860</v>
      </c>
      <c r="S106" s="14">
        <v>69.994</v>
      </c>
      <c r="T106" s="15">
        <v>1.3</v>
      </c>
      <c r="U106" s="15">
        <v>1.3</v>
      </c>
    </row>
    <row r="107" spans="1:21" x14ac:dyDescent="0.25">
      <c r="A107" s="1">
        <v>45313</v>
      </c>
      <c r="B107" s="2">
        <v>0.36458333333333331</v>
      </c>
      <c r="C107" s="7">
        <v>1027</v>
      </c>
      <c r="D107" s="7">
        <v>1031</v>
      </c>
      <c r="E107" s="8">
        <v>11.2</v>
      </c>
      <c r="F107" s="9">
        <v>48</v>
      </c>
      <c r="G107" s="8">
        <v>10.3</v>
      </c>
      <c r="H107" s="8">
        <v>0.5</v>
      </c>
      <c r="I107" s="8">
        <v>26</v>
      </c>
      <c r="J107" s="8">
        <v>10.3</v>
      </c>
      <c r="K107" s="6">
        <f t="shared" si="3"/>
        <v>8.2799999999999994</v>
      </c>
      <c r="L107" s="6">
        <f t="shared" si="4"/>
        <v>9</v>
      </c>
      <c r="M107" s="10">
        <v>132</v>
      </c>
      <c r="N107" s="3" t="str">
        <f t="shared" si="5"/>
        <v>SE</v>
      </c>
      <c r="O107" s="11">
        <v>0</v>
      </c>
      <c r="P107" s="12">
        <v>0</v>
      </c>
      <c r="Q107" s="3">
        <v>0.9</v>
      </c>
      <c r="R107" s="13">
        <v>9544</v>
      </c>
      <c r="S107" s="14">
        <v>75.397600000000011</v>
      </c>
      <c r="T107" s="15">
        <v>2.2999999999999998</v>
      </c>
      <c r="U107" s="15">
        <v>2.5</v>
      </c>
    </row>
    <row r="108" spans="1:21" x14ac:dyDescent="0.25">
      <c r="A108" s="1">
        <v>45313</v>
      </c>
      <c r="B108" s="2">
        <v>0.36805555555555558</v>
      </c>
      <c r="C108" s="7">
        <v>1028</v>
      </c>
      <c r="D108" s="7">
        <v>1032</v>
      </c>
      <c r="E108" s="8">
        <v>11.3</v>
      </c>
      <c r="F108" s="9">
        <v>47</v>
      </c>
      <c r="G108" s="8">
        <v>9.1</v>
      </c>
      <c r="H108" s="8">
        <v>0.3</v>
      </c>
      <c r="I108" s="8">
        <v>26</v>
      </c>
      <c r="J108" s="8">
        <v>9.1</v>
      </c>
      <c r="K108" s="6">
        <f t="shared" si="3"/>
        <v>17.28</v>
      </c>
      <c r="L108" s="6">
        <f t="shared" si="4"/>
        <v>18.72</v>
      </c>
      <c r="M108" s="10">
        <v>18</v>
      </c>
      <c r="N108" s="3" t="str">
        <f t="shared" si="5"/>
        <v>N</v>
      </c>
      <c r="O108" s="11">
        <v>0</v>
      </c>
      <c r="P108" s="12">
        <v>0</v>
      </c>
      <c r="Q108" s="3">
        <v>0.7</v>
      </c>
      <c r="R108" s="13">
        <v>10190</v>
      </c>
      <c r="S108" s="14">
        <v>80.501000000000005</v>
      </c>
      <c r="T108" s="15">
        <v>4.8</v>
      </c>
      <c r="U108" s="15">
        <v>5.2</v>
      </c>
    </row>
    <row r="109" spans="1:21" x14ac:dyDescent="0.25">
      <c r="A109" s="1">
        <v>45313</v>
      </c>
      <c r="B109" s="2">
        <v>0.37152777777777773</v>
      </c>
      <c r="C109" s="7">
        <v>1028</v>
      </c>
      <c r="D109" s="7">
        <v>1032</v>
      </c>
      <c r="E109" s="8">
        <v>11.4</v>
      </c>
      <c r="F109" s="9">
        <v>44</v>
      </c>
      <c r="G109" s="8">
        <v>11.2</v>
      </c>
      <c r="H109" s="8">
        <v>-0.5</v>
      </c>
      <c r="I109" s="8">
        <v>26</v>
      </c>
      <c r="J109" s="8">
        <v>11.2</v>
      </c>
      <c r="K109" s="6">
        <f t="shared" si="3"/>
        <v>5.76</v>
      </c>
      <c r="L109" s="6">
        <f t="shared" si="4"/>
        <v>5.76</v>
      </c>
      <c r="M109" s="10">
        <v>48</v>
      </c>
      <c r="N109" s="3" t="str">
        <f t="shared" si="5"/>
        <v>NE</v>
      </c>
      <c r="O109" s="11">
        <v>0</v>
      </c>
      <c r="P109" s="12">
        <v>0</v>
      </c>
      <c r="Q109" s="3">
        <v>0.8</v>
      </c>
      <c r="R109" s="13">
        <v>11100</v>
      </c>
      <c r="S109" s="14">
        <v>87.690000000000012</v>
      </c>
      <c r="T109" s="15">
        <v>1.6</v>
      </c>
      <c r="U109" s="15">
        <v>1.6</v>
      </c>
    </row>
    <row r="110" spans="1:21" x14ac:dyDescent="0.25">
      <c r="A110" s="1">
        <v>45313</v>
      </c>
      <c r="B110" s="2">
        <v>0.375</v>
      </c>
      <c r="C110" s="7">
        <v>1028</v>
      </c>
      <c r="D110" s="7">
        <v>1032</v>
      </c>
      <c r="E110" s="8">
        <v>11.6</v>
      </c>
      <c r="F110" s="9">
        <v>42</v>
      </c>
      <c r="G110" s="8">
        <v>11</v>
      </c>
      <c r="H110" s="8">
        <v>-0.9</v>
      </c>
      <c r="I110" s="8">
        <v>26</v>
      </c>
      <c r="J110" s="8">
        <v>11</v>
      </c>
      <c r="K110" s="6">
        <f t="shared" si="3"/>
        <v>7.5600000000000005</v>
      </c>
      <c r="L110" s="6">
        <f t="shared" si="4"/>
        <v>8.2799999999999994</v>
      </c>
      <c r="M110" s="10">
        <v>52</v>
      </c>
      <c r="N110" s="3" t="str">
        <f t="shared" si="5"/>
        <v>NE</v>
      </c>
      <c r="O110" s="11">
        <v>0</v>
      </c>
      <c r="P110" s="12">
        <v>0</v>
      </c>
      <c r="Q110" s="3">
        <v>0.8</v>
      </c>
      <c r="R110" s="13">
        <v>11914</v>
      </c>
      <c r="S110" s="14">
        <v>94.12060000000001</v>
      </c>
      <c r="T110" s="15">
        <v>2.1</v>
      </c>
      <c r="U110" s="15">
        <v>2.2999999999999998</v>
      </c>
    </row>
    <row r="111" spans="1:21" x14ac:dyDescent="0.25">
      <c r="A111" s="1">
        <v>45313</v>
      </c>
      <c r="B111" s="2">
        <v>0.37847222222222227</v>
      </c>
      <c r="C111" s="7">
        <v>1028</v>
      </c>
      <c r="D111" s="7">
        <v>1032</v>
      </c>
      <c r="E111" s="8">
        <v>11.7</v>
      </c>
      <c r="F111" s="9">
        <v>42</v>
      </c>
      <c r="G111" s="8">
        <v>11.7</v>
      </c>
      <c r="H111" s="8">
        <v>-0.8</v>
      </c>
      <c r="I111" s="8">
        <v>26</v>
      </c>
      <c r="J111" s="8">
        <v>11.7</v>
      </c>
      <c r="K111" s="6">
        <f t="shared" si="3"/>
        <v>0</v>
      </c>
      <c r="L111" s="6">
        <f t="shared" si="4"/>
        <v>0</v>
      </c>
      <c r="M111" s="10">
        <v>18</v>
      </c>
      <c r="N111" s="3" t="str">
        <f t="shared" si="5"/>
        <v>N</v>
      </c>
      <c r="O111" s="11">
        <v>0</v>
      </c>
      <c r="P111" s="12">
        <v>0</v>
      </c>
      <c r="Q111" s="3">
        <v>1</v>
      </c>
      <c r="R111" s="13">
        <v>12915</v>
      </c>
      <c r="S111" s="14">
        <v>102.02850000000001</v>
      </c>
      <c r="T111" s="15">
        <v>0</v>
      </c>
      <c r="U111" s="15">
        <v>0</v>
      </c>
    </row>
    <row r="112" spans="1:21" x14ac:dyDescent="0.25">
      <c r="A112" s="1">
        <v>45313</v>
      </c>
      <c r="B112" s="2">
        <v>0.38194444444444442</v>
      </c>
      <c r="C112" s="7">
        <v>1028</v>
      </c>
      <c r="D112" s="7">
        <v>1032</v>
      </c>
      <c r="E112" s="8">
        <v>11.7</v>
      </c>
      <c r="F112" s="9">
        <v>43</v>
      </c>
      <c r="G112" s="8">
        <v>11.3</v>
      </c>
      <c r="H112" s="8">
        <v>-0.5</v>
      </c>
      <c r="I112" s="8">
        <v>26</v>
      </c>
      <c r="J112" s="8">
        <v>11.3</v>
      </c>
      <c r="K112" s="6">
        <f t="shared" si="3"/>
        <v>6.12</v>
      </c>
      <c r="L112" s="6">
        <f t="shared" si="4"/>
        <v>6.48</v>
      </c>
      <c r="M112" s="10">
        <v>23</v>
      </c>
      <c r="N112" s="3" t="str">
        <f t="shared" si="5"/>
        <v>NNE</v>
      </c>
      <c r="O112" s="11">
        <v>0</v>
      </c>
      <c r="P112" s="12">
        <v>0</v>
      </c>
      <c r="Q112" s="3">
        <v>1</v>
      </c>
      <c r="R112" s="13">
        <v>14068</v>
      </c>
      <c r="S112" s="14">
        <v>111.13720000000001</v>
      </c>
      <c r="T112" s="15">
        <v>1.7</v>
      </c>
      <c r="U112" s="15">
        <v>1.8</v>
      </c>
    </row>
    <row r="113" spans="1:21" x14ac:dyDescent="0.25">
      <c r="A113" s="1">
        <v>45313</v>
      </c>
      <c r="B113" s="2">
        <v>0.38541666666666669</v>
      </c>
      <c r="C113" s="7">
        <v>1028</v>
      </c>
      <c r="D113" s="7">
        <v>1032</v>
      </c>
      <c r="E113" s="8">
        <v>11.9</v>
      </c>
      <c r="F113" s="9">
        <v>43</v>
      </c>
      <c r="G113" s="8">
        <v>11.3</v>
      </c>
      <c r="H113" s="8">
        <v>-0.3</v>
      </c>
      <c r="I113" s="8">
        <v>26</v>
      </c>
      <c r="J113" s="8">
        <v>11.3</v>
      </c>
      <c r="K113" s="6">
        <f t="shared" si="3"/>
        <v>7.2</v>
      </c>
      <c r="L113" s="6">
        <f t="shared" si="4"/>
        <v>7.9200000000000008</v>
      </c>
      <c r="M113" s="10">
        <v>130</v>
      </c>
      <c r="N113" s="3" t="str">
        <f t="shared" si="5"/>
        <v>SE</v>
      </c>
      <c r="O113" s="11">
        <v>0</v>
      </c>
      <c r="P113" s="12">
        <v>0</v>
      </c>
      <c r="Q113" s="3">
        <v>1</v>
      </c>
      <c r="R113" s="13">
        <v>15369</v>
      </c>
      <c r="S113" s="14">
        <v>121.41510000000001</v>
      </c>
      <c r="T113" s="15">
        <v>2</v>
      </c>
      <c r="U113" s="15">
        <v>2.2000000000000002</v>
      </c>
    </row>
    <row r="114" spans="1:21" x14ac:dyDescent="0.25">
      <c r="A114" s="1">
        <v>45313</v>
      </c>
      <c r="B114" s="2">
        <v>0.3888888888888889</v>
      </c>
      <c r="C114" s="7">
        <v>1028</v>
      </c>
      <c r="D114" s="7">
        <v>1032</v>
      </c>
      <c r="E114" s="8">
        <v>11.8</v>
      </c>
      <c r="F114" s="9">
        <v>43</v>
      </c>
      <c r="G114" s="8">
        <v>10.8</v>
      </c>
      <c r="H114" s="8">
        <v>-0.4</v>
      </c>
      <c r="I114" s="8">
        <v>26</v>
      </c>
      <c r="J114" s="8">
        <v>10.8</v>
      </c>
      <c r="K114" s="6">
        <f t="shared" si="3"/>
        <v>9</v>
      </c>
      <c r="L114" s="6">
        <f t="shared" si="4"/>
        <v>9.36</v>
      </c>
      <c r="M114" s="10">
        <v>338</v>
      </c>
      <c r="N114" s="3" t="str">
        <f t="shared" si="5"/>
        <v>NNW</v>
      </c>
      <c r="O114" s="11">
        <v>0</v>
      </c>
      <c r="P114" s="12">
        <v>0</v>
      </c>
      <c r="Q114" s="3">
        <v>1</v>
      </c>
      <c r="R114" s="13">
        <v>16710</v>
      </c>
      <c r="S114" s="14">
        <v>132.00900000000001</v>
      </c>
      <c r="T114" s="15">
        <v>2.5</v>
      </c>
      <c r="U114" s="15">
        <v>2.6</v>
      </c>
    </row>
    <row r="115" spans="1:21" x14ac:dyDescent="0.25">
      <c r="A115" s="1">
        <v>45313</v>
      </c>
      <c r="B115" s="2">
        <v>0.3923611111111111</v>
      </c>
      <c r="C115" s="7">
        <v>1028</v>
      </c>
      <c r="D115" s="7">
        <v>1032</v>
      </c>
      <c r="E115" s="8">
        <v>11.8</v>
      </c>
      <c r="F115" s="9">
        <v>45</v>
      </c>
      <c r="G115" s="8">
        <v>11.2</v>
      </c>
      <c r="H115" s="8">
        <v>0.2</v>
      </c>
      <c r="I115" s="8">
        <v>26</v>
      </c>
      <c r="J115" s="8">
        <v>11.2</v>
      </c>
      <c r="K115" s="6">
        <f t="shared" si="3"/>
        <v>7.5600000000000005</v>
      </c>
      <c r="L115" s="6">
        <f t="shared" si="4"/>
        <v>7.5600000000000005</v>
      </c>
      <c r="M115" s="10">
        <v>114</v>
      </c>
      <c r="N115" s="3" t="str">
        <f t="shared" si="5"/>
        <v>ESE</v>
      </c>
      <c r="O115" s="11">
        <v>0</v>
      </c>
      <c r="P115" s="12">
        <v>0</v>
      </c>
      <c r="Q115" s="3">
        <v>1.2</v>
      </c>
      <c r="R115" s="13">
        <v>18082</v>
      </c>
      <c r="S115" s="14">
        <v>142.84780000000001</v>
      </c>
      <c r="T115" s="15">
        <v>2.1</v>
      </c>
      <c r="U115" s="15">
        <v>2.1</v>
      </c>
    </row>
    <row r="116" spans="1:21" x14ac:dyDescent="0.25">
      <c r="A116" s="1">
        <v>45313</v>
      </c>
      <c r="B116" s="2">
        <v>0.39583333333333331</v>
      </c>
      <c r="C116" s="7">
        <v>1028</v>
      </c>
      <c r="D116" s="7">
        <v>1032</v>
      </c>
      <c r="E116" s="8">
        <v>12</v>
      </c>
      <c r="F116" s="9">
        <v>47</v>
      </c>
      <c r="G116" s="8">
        <v>10.7</v>
      </c>
      <c r="H116" s="8">
        <v>0.9</v>
      </c>
      <c r="I116" s="8">
        <v>26</v>
      </c>
      <c r="J116" s="8">
        <v>10.7</v>
      </c>
      <c r="K116" s="6">
        <f t="shared" si="3"/>
        <v>11.52</v>
      </c>
      <c r="L116" s="6">
        <f t="shared" si="4"/>
        <v>12.6</v>
      </c>
      <c r="M116" s="10">
        <v>97</v>
      </c>
      <c r="N116" s="3" t="str">
        <f t="shared" si="5"/>
        <v>E</v>
      </c>
      <c r="O116" s="11">
        <v>0</v>
      </c>
      <c r="P116" s="12">
        <v>0</v>
      </c>
      <c r="Q116" s="3">
        <v>1.3</v>
      </c>
      <c r="R116" s="13">
        <v>19669</v>
      </c>
      <c r="S116" s="14">
        <v>155.38510000000002</v>
      </c>
      <c r="T116" s="15">
        <v>3.2</v>
      </c>
      <c r="U116" s="15">
        <v>3.5</v>
      </c>
    </row>
    <row r="117" spans="1:21" x14ac:dyDescent="0.25">
      <c r="A117" s="1">
        <v>45313</v>
      </c>
      <c r="B117" s="2">
        <v>0.39930555555555558</v>
      </c>
      <c r="C117" s="7">
        <v>1028</v>
      </c>
      <c r="D117" s="7">
        <v>1032</v>
      </c>
      <c r="E117" s="8">
        <v>12.1</v>
      </c>
      <c r="F117" s="9">
        <v>48</v>
      </c>
      <c r="G117" s="8">
        <v>12</v>
      </c>
      <c r="H117" s="8">
        <v>1.3</v>
      </c>
      <c r="I117" s="8">
        <v>26</v>
      </c>
      <c r="J117" s="8">
        <v>12</v>
      </c>
      <c r="K117" s="6">
        <f t="shared" si="3"/>
        <v>5.4</v>
      </c>
      <c r="L117" s="6">
        <f t="shared" si="4"/>
        <v>5.4</v>
      </c>
      <c r="M117" s="10">
        <v>102</v>
      </c>
      <c r="N117" s="3" t="str">
        <f t="shared" si="5"/>
        <v>E</v>
      </c>
      <c r="O117" s="11">
        <v>0</v>
      </c>
      <c r="P117" s="12">
        <v>0</v>
      </c>
      <c r="Q117" s="3">
        <v>1.4</v>
      </c>
      <c r="R117" s="13">
        <v>21233</v>
      </c>
      <c r="S117" s="14">
        <v>167.7407</v>
      </c>
      <c r="T117" s="15">
        <v>1.5</v>
      </c>
      <c r="U117" s="15">
        <v>1.5</v>
      </c>
    </row>
    <row r="118" spans="1:21" x14ac:dyDescent="0.25">
      <c r="A118" s="1">
        <v>45313</v>
      </c>
      <c r="B118" s="2">
        <v>0.40277777777777773</v>
      </c>
      <c r="C118" s="7">
        <v>1028</v>
      </c>
      <c r="D118" s="7">
        <v>1032</v>
      </c>
      <c r="E118" s="8">
        <v>12.2</v>
      </c>
      <c r="F118" s="9">
        <v>47</v>
      </c>
      <c r="G118" s="8">
        <v>12.2</v>
      </c>
      <c r="H118" s="8">
        <v>1.1000000000000001</v>
      </c>
      <c r="I118" s="8">
        <v>26</v>
      </c>
      <c r="J118" s="8">
        <v>12.2</v>
      </c>
      <c r="K118" s="6">
        <f t="shared" si="3"/>
        <v>5.4</v>
      </c>
      <c r="L118" s="6">
        <f t="shared" si="4"/>
        <v>5.4</v>
      </c>
      <c r="M118" s="10">
        <v>72</v>
      </c>
      <c r="N118" s="3" t="str">
        <f t="shared" si="5"/>
        <v>ENE</v>
      </c>
      <c r="O118" s="11">
        <v>0</v>
      </c>
      <c r="P118" s="12">
        <v>0</v>
      </c>
      <c r="Q118" s="3">
        <v>1.5</v>
      </c>
      <c r="R118" s="13">
        <v>22775</v>
      </c>
      <c r="S118" s="14">
        <v>179.92250000000001</v>
      </c>
      <c r="T118" s="15">
        <v>1.5</v>
      </c>
      <c r="U118" s="15">
        <v>1.5</v>
      </c>
    </row>
    <row r="119" spans="1:21" x14ac:dyDescent="0.25">
      <c r="A119" s="1">
        <v>45313</v>
      </c>
      <c r="B119" s="2">
        <v>0.40625</v>
      </c>
      <c r="C119" s="7">
        <v>1028</v>
      </c>
      <c r="D119" s="7">
        <v>1032</v>
      </c>
      <c r="E119" s="8">
        <v>12.2</v>
      </c>
      <c r="F119" s="9">
        <v>49</v>
      </c>
      <c r="G119" s="8">
        <v>12.2</v>
      </c>
      <c r="H119" s="8">
        <v>1.7</v>
      </c>
      <c r="I119" s="8">
        <v>26</v>
      </c>
      <c r="J119" s="8">
        <v>12.2</v>
      </c>
      <c r="K119" s="6">
        <f t="shared" si="3"/>
        <v>4.32</v>
      </c>
      <c r="L119" s="6">
        <f t="shared" si="4"/>
        <v>4.32</v>
      </c>
      <c r="M119" s="10">
        <v>148</v>
      </c>
      <c r="N119" s="3" t="str">
        <f t="shared" si="5"/>
        <v>SE</v>
      </c>
      <c r="O119" s="11">
        <v>0</v>
      </c>
      <c r="P119" s="12">
        <v>0</v>
      </c>
      <c r="Q119" s="3">
        <v>1.3</v>
      </c>
      <c r="R119" s="13">
        <v>24264</v>
      </c>
      <c r="S119" s="14">
        <v>191.68560000000002</v>
      </c>
      <c r="T119" s="15">
        <v>1.2</v>
      </c>
      <c r="U119" s="15">
        <v>1.2</v>
      </c>
    </row>
    <row r="120" spans="1:21" x14ac:dyDescent="0.25">
      <c r="A120" s="1">
        <v>45313</v>
      </c>
      <c r="B120" s="2">
        <v>0.40972222222222227</v>
      </c>
      <c r="C120" s="7">
        <v>1028</v>
      </c>
      <c r="D120" s="7">
        <v>1032</v>
      </c>
      <c r="E120" s="8">
        <v>12.2</v>
      </c>
      <c r="F120" s="9">
        <v>47</v>
      </c>
      <c r="G120" s="8">
        <v>11.7</v>
      </c>
      <c r="H120" s="8">
        <v>1.1000000000000001</v>
      </c>
      <c r="I120" s="8">
        <v>26</v>
      </c>
      <c r="J120" s="8">
        <v>11.7</v>
      </c>
      <c r="K120" s="6">
        <f t="shared" si="3"/>
        <v>7.9200000000000008</v>
      </c>
      <c r="L120" s="6">
        <f t="shared" si="4"/>
        <v>9</v>
      </c>
      <c r="M120" s="10">
        <v>72</v>
      </c>
      <c r="N120" s="3" t="str">
        <f t="shared" si="5"/>
        <v>ENE</v>
      </c>
      <c r="O120" s="11">
        <v>0</v>
      </c>
      <c r="P120" s="12">
        <v>0</v>
      </c>
      <c r="Q120" s="3">
        <v>1.6</v>
      </c>
      <c r="R120" s="13">
        <v>25736</v>
      </c>
      <c r="S120" s="14">
        <v>203.31440000000001</v>
      </c>
      <c r="T120" s="15">
        <v>2.2000000000000002</v>
      </c>
      <c r="U120" s="15">
        <v>2.5</v>
      </c>
    </row>
    <row r="121" spans="1:21" x14ac:dyDescent="0.25">
      <c r="A121" s="1">
        <v>45313</v>
      </c>
      <c r="B121" s="2">
        <v>0.41319444444444442</v>
      </c>
      <c r="C121" s="7">
        <v>1028</v>
      </c>
      <c r="D121" s="7">
        <v>1032</v>
      </c>
      <c r="E121" s="8">
        <v>12.2</v>
      </c>
      <c r="F121" s="9">
        <v>47</v>
      </c>
      <c r="G121" s="8">
        <v>10.7</v>
      </c>
      <c r="H121" s="8">
        <v>1.1000000000000001</v>
      </c>
      <c r="I121" s="8">
        <v>26</v>
      </c>
      <c r="J121" s="8">
        <v>10.7</v>
      </c>
      <c r="K121" s="6">
        <f t="shared" si="3"/>
        <v>13.68</v>
      </c>
      <c r="L121" s="6">
        <f t="shared" si="4"/>
        <v>18.72</v>
      </c>
      <c r="M121" s="10">
        <v>68</v>
      </c>
      <c r="N121" s="3" t="str">
        <f t="shared" si="5"/>
        <v>ENE</v>
      </c>
      <c r="O121" s="11">
        <v>0</v>
      </c>
      <c r="P121" s="12">
        <v>0</v>
      </c>
      <c r="Q121" s="3">
        <v>1.4</v>
      </c>
      <c r="R121" s="13">
        <v>27217</v>
      </c>
      <c r="S121" s="14">
        <v>215.01430000000002</v>
      </c>
      <c r="T121" s="15">
        <v>3.8</v>
      </c>
      <c r="U121" s="15">
        <v>5.2</v>
      </c>
    </row>
    <row r="122" spans="1:21" x14ac:dyDescent="0.25">
      <c r="A122" s="1">
        <v>45313</v>
      </c>
      <c r="B122" s="2">
        <v>0.41666666666666669</v>
      </c>
      <c r="C122" s="7">
        <v>1028</v>
      </c>
      <c r="D122" s="7">
        <v>1032</v>
      </c>
      <c r="E122" s="8">
        <v>12.3</v>
      </c>
      <c r="F122" s="9">
        <v>48</v>
      </c>
      <c r="G122" s="8">
        <v>12.3</v>
      </c>
      <c r="H122" s="8">
        <v>1.5</v>
      </c>
      <c r="I122" s="8">
        <v>26</v>
      </c>
      <c r="J122" s="8">
        <v>12.3</v>
      </c>
      <c r="K122" s="6">
        <f t="shared" si="3"/>
        <v>2.88</v>
      </c>
      <c r="L122" s="6">
        <f t="shared" si="4"/>
        <v>2.88</v>
      </c>
      <c r="M122" s="10">
        <v>216</v>
      </c>
      <c r="N122" s="3" t="str">
        <f t="shared" si="5"/>
        <v>SSW</v>
      </c>
      <c r="O122" s="11">
        <v>0</v>
      </c>
      <c r="P122" s="12">
        <v>0</v>
      </c>
      <c r="Q122" s="3">
        <v>1.7</v>
      </c>
      <c r="R122" s="13">
        <v>28566</v>
      </c>
      <c r="S122" s="14">
        <v>225.67140000000003</v>
      </c>
      <c r="T122" s="15">
        <v>0.8</v>
      </c>
      <c r="U122" s="15">
        <v>0.8</v>
      </c>
    </row>
    <row r="123" spans="1:21" x14ac:dyDescent="0.25">
      <c r="A123" s="1">
        <v>45313</v>
      </c>
      <c r="B123" s="2">
        <v>0.4201388888888889</v>
      </c>
      <c r="C123" s="7">
        <v>1028</v>
      </c>
      <c r="D123" s="7">
        <v>1032</v>
      </c>
      <c r="E123" s="8">
        <v>12.4</v>
      </c>
      <c r="F123" s="9">
        <v>48</v>
      </c>
      <c r="G123" s="8">
        <v>12.4</v>
      </c>
      <c r="H123" s="8">
        <v>1.6</v>
      </c>
      <c r="I123" s="8">
        <v>26</v>
      </c>
      <c r="J123" s="8">
        <v>12.4</v>
      </c>
      <c r="K123" s="6">
        <f t="shared" si="3"/>
        <v>3.9600000000000004</v>
      </c>
      <c r="L123" s="6">
        <f t="shared" si="4"/>
        <v>3.9600000000000004</v>
      </c>
      <c r="M123" s="10">
        <v>36</v>
      </c>
      <c r="N123" s="3" t="str">
        <f t="shared" si="5"/>
        <v>NNE</v>
      </c>
      <c r="O123" s="11">
        <v>0</v>
      </c>
      <c r="P123" s="12">
        <v>0</v>
      </c>
      <c r="Q123" s="3">
        <v>1.4</v>
      </c>
      <c r="R123" s="13">
        <v>29944</v>
      </c>
      <c r="S123" s="14">
        <v>236.55760000000004</v>
      </c>
      <c r="T123" s="15">
        <v>1.1000000000000001</v>
      </c>
      <c r="U123" s="15">
        <v>1.1000000000000001</v>
      </c>
    </row>
    <row r="124" spans="1:21" x14ac:dyDescent="0.25">
      <c r="A124" s="1">
        <v>45313</v>
      </c>
      <c r="B124" s="2">
        <v>0.4236111111111111</v>
      </c>
      <c r="C124" s="7">
        <v>1028</v>
      </c>
      <c r="D124" s="7">
        <v>1032</v>
      </c>
      <c r="E124" s="8">
        <v>12.3</v>
      </c>
      <c r="F124" s="9">
        <v>48</v>
      </c>
      <c r="G124" s="8">
        <v>12</v>
      </c>
      <c r="H124" s="8">
        <v>1.5</v>
      </c>
      <c r="I124" s="8">
        <v>26</v>
      </c>
      <c r="J124" s="8">
        <v>12</v>
      </c>
      <c r="K124" s="6">
        <f t="shared" si="3"/>
        <v>6.12</v>
      </c>
      <c r="L124" s="6">
        <f t="shared" si="4"/>
        <v>6.48</v>
      </c>
      <c r="M124" s="10">
        <v>84</v>
      </c>
      <c r="N124" s="3" t="str">
        <f t="shared" si="5"/>
        <v>E</v>
      </c>
      <c r="O124" s="11">
        <v>0</v>
      </c>
      <c r="P124" s="12">
        <v>0</v>
      </c>
      <c r="Q124" s="3">
        <v>1.7</v>
      </c>
      <c r="R124" s="13">
        <v>31261</v>
      </c>
      <c r="S124" s="14">
        <v>246.96190000000001</v>
      </c>
      <c r="T124" s="15">
        <v>1.7</v>
      </c>
      <c r="U124" s="15">
        <v>1.8</v>
      </c>
    </row>
    <row r="125" spans="1:21" x14ac:dyDescent="0.25">
      <c r="A125" s="1">
        <v>45313</v>
      </c>
      <c r="B125" s="2">
        <v>0.42708333333333331</v>
      </c>
      <c r="C125" s="7">
        <v>1028</v>
      </c>
      <c r="D125" s="7">
        <v>1032</v>
      </c>
      <c r="E125" s="8">
        <v>12.4</v>
      </c>
      <c r="F125" s="9">
        <v>47</v>
      </c>
      <c r="G125" s="8">
        <v>11.9</v>
      </c>
      <c r="H125" s="8">
        <v>1.3</v>
      </c>
      <c r="I125" s="8">
        <v>26</v>
      </c>
      <c r="J125" s="8">
        <v>11.9</v>
      </c>
      <c r="K125" s="6">
        <f t="shared" si="3"/>
        <v>7.9200000000000008</v>
      </c>
      <c r="L125" s="6">
        <f t="shared" si="4"/>
        <v>9.36</v>
      </c>
      <c r="M125" s="10">
        <v>48</v>
      </c>
      <c r="N125" s="3" t="str">
        <f t="shared" si="5"/>
        <v>NE</v>
      </c>
      <c r="O125" s="11">
        <v>0</v>
      </c>
      <c r="P125" s="12">
        <v>0</v>
      </c>
      <c r="Q125" s="3">
        <v>1.7</v>
      </c>
      <c r="R125" s="13">
        <v>32440</v>
      </c>
      <c r="S125" s="14">
        <v>256.27600000000001</v>
      </c>
      <c r="T125" s="15">
        <v>2.2000000000000002</v>
      </c>
      <c r="U125" s="15">
        <v>2.6</v>
      </c>
    </row>
    <row r="126" spans="1:21" x14ac:dyDescent="0.25">
      <c r="A126" s="1">
        <v>45313</v>
      </c>
      <c r="B126" s="2">
        <v>0.43055555555555558</v>
      </c>
      <c r="C126" s="7">
        <v>1028</v>
      </c>
      <c r="D126" s="7">
        <v>1032</v>
      </c>
      <c r="E126" s="8">
        <v>12.2</v>
      </c>
      <c r="F126" s="9">
        <v>48</v>
      </c>
      <c r="G126" s="8">
        <v>11.7</v>
      </c>
      <c r="H126" s="8">
        <v>1.4</v>
      </c>
      <c r="I126" s="8">
        <v>26</v>
      </c>
      <c r="J126" s="8">
        <v>11.7</v>
      </c>
      <c r="K126" s="6">
        <f t="shared" si="3"/>
        <v>7.9200000000000008</v>
      </c>
      <c r="L126" s="6">
        <f t="shared" si="4"/>
        <v>8.2799999999999994</v>
      </c>
      <c r="M126" s="10">
        <v>90</v>
      </c>
      <c r="N126" s="3" t="str">
        <f t="shared" si="5"/>
        <v>E</v>
      </c>
      <c r="O126" s="11">
        <v>0</v>
      </c>
      <c r="P126" s="12">
        <v>0</v>
      </c>
      <c r="Q126" s="3">
        <v>1.7</v>
      </c>
      <c r="R126" s="13">
        <v>33731</v>
      </c>
      <c r="S126" s="14">
        <v>266.47490000000005</v>
      </c>
      <c r="T126" s="15">
        <v>2.2000000000000002</v>
      </c>
      <c r="U126" s="15">
        <v>2.2999999999999998</v>
      </c>
    </row>
    <row r="127" spans="1:21" x14ac:dyDescent="0.25">
      <c r="A127" s="1">
        <v>45313</v>
      </c>
      <c r="B127" s="2">
        <v>0.43402777777777773</v>
      </c>
      <c r="C127" s="7">
        <v>1028</v>
      </c>
      <c r="D127" s="7">
        <v>1032</v>
      </c>
      <c r="E127" s="8">
        <v>12.4</v>
      </c>
      <c r="F127" s="9">
        <v>48</v>
      </c>
      <c r="G127" s="8">
        <v>12.4</v>
      </c>
      <c r="H127" s="8">
        <v>1.6</v>
      </c>
      <c r="I127" s="8">
        <v>26</v>
      </c>
      <c r="J127" s="8">
        <v>12.4</v>
      </c>
      <c r="K127" s="6">
        <f t="shared" si="3"/>
        <v>3.9600000000000004</v>
      </c>
      <c r="L127" s="6">
        <f t="shared" si="4"/>
        <v>3.9600000000000004</v>
      </c>
      <c r="M127" s="10">
        <v>60</v>
      </c>
      <c r="N127" s="3" t="str">
        <f t="shared" si="5"/>
        <v>ENE</v>
      </c>
      <c r="O127" s="11">
        <v>0</v>
      </c>
      <c r="P127" s="12">
        <v>0</v>
      </c>
      <c r="Q127" s="3">
        <v>1.6</v>
      </c>
      <c r="R127" s="13">
        <v>35257</v>
      </c>
      <c r="S127" s="14">
        <v>278.53030000000001</v>
      </c>
      <c r="T127" s="15">
        <v>1.1000000000000001</v>
      </c>
      <c r="U127" s="15">
        <v>1.1000000000000001</v>
      </c>
    </row>
    <row r="128" spans="1:21" x14ac:dyDescent="0.25">
      <c r="A128" s="1">
        <v>45313</v>
      </c>
      <c r="B128" s="2">
        <v>0.4375</v>
      </c>
      <c r="C128" s="7">
        <v>1028</v>
      </c>
      <c r="D128" s="7">
        <v>1032</v>
      </c>
      <c r="E128" s="8">
        <v>12.5</v>
      </c>
      <c r="F128" s="9">
        <v>48</v>
      </c>
      <c r="G128" s="8">
        <v>11.6</v>
      </c>
      <c r="H128" s="8">
        <v>1.7</v>
      </c>
      <c r="I128" s="8">
        <v>26</v>
      </c>
      <c r="J128" s="8">
        <v>11.6</v>
      </c>
      <c r="K128" s="6">
        <f t="shared" si="3"/>
        <v>9</v>
      </c>
      <c r="L128" s="6">
        <f t="shared" si="4"/>
        <v>9.36</v>
      </c>
      <c r="M128" s="10">
        <v>91</v>
      </c>
      <c r="N128" s="3" t="str">
        <f t="shared" si="5"/>
        <v>E</v>
      </c>
      <c r="O128" s="11">
        <v>0</v>
      </c>
      <c r="P128" s="12">
        <v>0</v>
      </c>
      <c r="Q128" s="3">
        <v>1.9</v>
      </c>
      <c r="R128" s="13">
        <v>35899</v>
      </c>
      <c r="S128" s="14">
        <v>283.60210000000001</v>
      </c>
      <c r="T128" s="15">
        <v>2.5</v>
      </c>
      <c r="U128" s="15">
        <v>2.6</v>
      </c>
    </row>
    <row r="129" spans="1:21" x14ac:dyDescent="0.25">
      <c r="A129" s="1">
        <v>45313</v>
      </c>
      <c r="B129" s="2">
        <v>0.44097222222222227</v>
      </c>
      <c r="C129" s="7">
        <v>1028</v>
      </c>
      <c r="D129" s="7">
        <v>1032</v>
      </c>
      <c r="E129" s="8">
        <v>12.6</v>
      </c>
      <c r="F129" s="9">
        <v>48</v>
      </c>
      <c r="G129" s="8">
        <v>12.3</v>
      </c>
      <c r="H129" s="8">
        <v>1.8</v>
      </c>
      <c r="I129" s="8">
        <v>26</v>
      </c>
      <c r="J129" s="8">
        <v>12.3</v>
      </c>
      <c r="K129" s="6">
        <f t="shared" si="3"/>
        <v>6.12</v>
      </c>
      <c r="L129" s="6">
        <f t="shared" si="4"/>
        <v>7.2</v>
      </c>
      <c r="M129" s="10">
        <v>310</v>
      </c>
      <c r="N129" s="3" t="str">
        <f t="shared" si="5"/>
        <v>NW</v>
      </c>
      <c r="O129" s="11">
        <v>0</v>
      </c>
      <c r="P129" s="12">
        <v>0</v>
      </c>
      <c r="Q129" s="3">
        <v>1.7</v>
      </c>
      <c r="R129" s="13">
        <v>36932</v>
      </c>
      <c r="S129" s="14">
        <v>291.76280000000003</v>
      </c>
      <c r="T129" s="15">
        <v>1.7</v>
      </c>
      <c r="U129" s="15">
        <v>2</v>
      </c>
    </row>
    <row r="130" spans="1:21" x14ac:dyDescent="0.25">
      <c r="A130" s="1">
        <v>45313</v>
      </c>
      <c r="B130" s="2">
        <v>0.44444444444444442</v>
      </c>
      <c r="C130" s="7">
        <v>1028</v>
      </c>
      <c r="D130" s="7">
        <v>1032</v>
      </c>
      <c r="E130" s="8">
        <v>12.3</v>
      </c>
      <c r="F130" s="9">
        <v>49</v>
      </c>
      <c r="G130" s="8">
        <v>11.1</v>
      </c>
      <c r="H130" s="8">
        <v>1.8</v>
      </c>
      <c r="I130" s="8">
        <v>26</v>
      </c>
      <c r="J130" s="8">
        <v>11.1</v>
      </c>
      <c r="K130" s="6">
        <f t="shared" si="3"/>
        <v>11.52</v>
      </c>
      <c r="L130" s="6">
        <f t="shared" si="4"/>
        <v>12.6</v>
      </c>
      <c r="M130" s="10">
        <v>316</v>
      </c>
      <c r="N130" s="3" t="str">
        <f t="shared" si="5"/>
        <v>NW</v>
      </c>
      <c r="O130" s="11">
        <v>0</v>
      </c>
      <c r="P130" s="12">
        <v>0</v>
      </c>
      <c r="Q130" s="3">
        <v>1.8</v>
      </c>
      <c r="R130" s="13">
        <v>37845</v>
      </c>
      <c r="S130" s="14">
        <v>298.97550000000001</v>
      </c>
      <c r="T130" s="15">
        <v>3.2</v>
      </c>
      <c r="U130" s="15">
        <v>3.5</v>
      </c>
    </row>
    <row r="131" spans="1:21" x14ac:dyDescent="0.25">
      <c r="A131" s="1">
        <v>45313</v>
      </c>
      <c r="B131" s="2">
        <v>0.44791666666666669</v>
      </c>
      <c r="C131" s="7">
        <v>1028</v>
      </c>
      <c r="D131" s="7">
        <v>1032</v>
      </c>
      <c r="E131" s="8">
        <v>12.3</v>
      </c>
      <c r="F131" s="9">
        <v>50</v>
      </c>
      <c r="G131" s="8">
        <v>10.8</v>
      </c>
      <c r="H131" s="8">
        <v>2.1</v>
      </c>
      <c r="I131" s="8">
        <v>26</v>
      </c>
      <c r="J131" s="8">
        <v>10.8</v>
      </c>
      <c r="K131" s="6">
        <f t="shared" ref="K131:K194" si="6">CONVERT(T131,"m/s","km/h")</f>
        <v>13.32</v>
      </c>
      <c r="L131" s="6">
        <f t="shared" ref="L131:L194" si="7">CONVERT(U131,"m/s","km/h")</f>
        <v>14.759999999999998</v>
      </c>
      <c r="M131" s="10">
        <v>0</v>
      </c>
      <c r="N131" s="3" t="str">
        <f t="shared" ref="N131:N194" si="8">LOOKUP(M131,$V$4:$V$40,$W$4:$W$40)</f>
        <v>N</v>
      </c>
      <c r="O131" s="11">
        <v>0</v>
      </c>
      <c r="P131" s="12">
        <v>0</v>
      </c>
      <c r="Q131" s="3">
        <v>2.2999999999999998</v>
      </c>
      <c r="R131" s="13">
        <v>38798</v>
      </c>
      <c r="S131" s="14">
        <v>306.50420000000003</v>
      </c>
      <c r="T131" s="15">
        <v>3.7</v>
      </c>
      <c r="U131" s="15">
        <v>4.0999999999999996</v>
      </c>
    </row>
    <row r="132" spans="1:21" x14ac:dyDescent="0.25">
      <c r="A132" s="1">
        <v>45313</v>
      </c>
      <c r="B132" s="2">
        <v>0.4513888888888889</v>
      </c>
      <c r="C132" s="7">
        <v>1028</v>
      </c>
      <c r="D132" s="7">
        <v>1032</v>
      </c>
      <c r="E132" s="8">
        <v>12.5</v>
      </c>
      <c r="F132" s="9">
        <v>49</v>
      </c>
      <c r="G132" s="8">
        <v>12.5</v>
      </c>
      <c r="H132" s="8">
        <v>2</v>
      </c>
      <c r="I132" s="8">
        <v>26</v>
      </c>
      <c r="J132" s="8">
        <v>12.5</v>
      </c>
      <c r="K132" s="6">
        <f t="shared" si="6"/>
        <v>3.6</v>
      </c>
      <c r="L132" s="6">
        <f t="shared" si="7"/>
        <v>3.6</v>
      </c>
      <c r="M132" s="10">
        <v>318</v>
      </c>
      <c r="N132" s="3" t="str">
        <f t="shared" si="8"/>
        <v>NW</v>
      </c>
      <c r="O132" s="11">
        <v>0</v>
      </c>
      <c r="P132" s="12">
        <v>0</v>
      </c>
      <c r="Q132" s="3">
        <v>2.5</v>
      </c>
      <c r="R132" s="13">
        <v>39655</v>
      </c>
      <c r="S132" s="14">
        <v>313.27450000000005</v>
      </c>
      <c r="T132" s="15">
        <v>1</v>
      </c>
      <c r="U132" s="15">
        <v>1</v>
      </c>
    </row>
    <row r="133" spans="1:21" x14ac:dyDescent="0.25">
      <c r="A133" s="1">
        <v>45313</v>
      </c>
      <c r="B133" s="2">
        <v>0.4548611111111111</v>
      </c>
      <c r="C133" s="7">
        <v>1028</v>
      </c>
      <c r="D133" s="7">
        <v>1032</v>
      </c>
      <c r="E133" s="8">
        <v>12.6</v>
      </c>
      <c r="F133" s="9">
        <v>50</v>
      </c>
      <c r="G133" s="8">
        <v>12.6</v>
      </c>
      <c r="H133" s="8">
        <v>2.4</v>
      </c>
      <c r="I133" s="8">
        <v>26</v>
      </c>
      <c r="J133" s="8">
        <v>12.6</v>
      </c>
      <c r="K133" s="6">
        <f t="shared" si="6"/>
        <v>4.32</v>
      </c>
      <c r="L133" s="6">
        <f t="shared" si="7"/>
        <v>4.32</v>
      </c>
      <c r="M133" s="10">
        <v>264</v>
      </c>
      <c r="N133" s="3" t="str">
        <f t="shared" si="8"/>
        <v>W</v>
      </c>
      <c r="O133" s="11">
        <v>0</v>
      </c>
      <c r="P133" s="12">
        <v>0</v>
      </c>
      <c r="Q133" s="3">
        <v>2.5</v>
      </c>
      <c r="R133" s="13">
        <v>40568</v>
      </c>
      <c r="S133" s="14">
        <v>320.48720000000003</v>
      </c>
      <c r="T133" s="15">
        <v>1.2</v>
      </c>
      <c r="U133" s="15">
        <v>1.2</v>
      </c>
    </row>
    <row r="134" spans="1:21" x14ac:dyDescent="0.25">
      <c r="A134" s="1">
        <v>45313</v>
      </c>
      <c r="B134" s="2">
        <v>0.45833333333333331</v>
      </c>
      <c r="C134" s="7">
        <v>1028</v>
      </c>
      <c r="D134" s="7">
        <v>1032</v>
      </c>
      <c r="E134" s="8">
        <v>12.6</v>
      </c>
      <c r="F134" s="9">
        <v>50</v>
      </c>
      <c r="G134" s="8">
        <v>12.3</v>
      </c>
      <c r="H134" s="8">
        <v>2.4</v>
      </c>
      <c r="I134" s="8">
        <v>26</v>
      </c>
      <c r="J134" s="8">
        <v>12.3</v>
      </c>
      <c r="K134" s="6">
        <f t="shared" si="6"/>
        <v>6.12</v>
      </c>
      <c r="L134" s="6">
        <f t="shared" si="7"/>
        <v>6.48</v>
      </c>
      <c r="M134" s="10">
        <v>60</v>
      </c>
      <c r="N134" s="3" t="str">
        <f t="shared" si="8"/>
        <v>ENE</v>
      </c>
      <c r="O134" s="11">
        <v>0</v>
      </c>
      <c r="P134" s="12">
        <v>0</v>
      </c>
      <c r="Q134" s="3">
        <v>2.2999999999999998</v>
      </c>
      <c r="R134" s="13">
        <v>41353</v>
      </c>
      <c r="S134" s="14">
        <v>326.68870000000004</v>
      </c>
      <c r="T134" s="15">
        <v>1.7</v>
      </c>
      <c r="U134" s="15">
        <v>1.8</v>
      </c>
    </row>
    <row r="135" spans="1:21" x14ac:dyDescent="0.25">
      <c r="A135" s="1">
        <v>45313</v>
      </c>
      <c r="B135" s="2">
        <v>0.46180555555555558</v>
      </c>
      <c r="C135" s="7">
        <v>1028</v>
      </c>
      <c r="D135" s="7">
        <v>1032</v>
      </c>
      <c r="E135" s="8">
        <v>12.4</v>
      </c>
      <c r="F135" s="9">
        <v>51</v>
      </c>
      <c r="G135" s="8">
        <v>12.4</v>
      </c>
      <c r="H135" s="8">
        <v>2.5</v>
      </c>
      <c r="I135" s="8">
        <v>26</v>
      </c>
      <c r="J135" s="8">
        <v>12.4</v>
      </c>
      <c r="K135" s="6">
        <f t="shared" si="6"/>
        <v>4.32</v>
      </c>
      <c r="L135" s="6">
        <f t="shared" si="7"/>
        <v>4.32</v>
      </c>
      <c r="M135" s="10">
        <v>282</v>
      </c>
      <c r="N135" s="3" t="str">
        <f t="shared" si="8"/>
        <v>W</v>
      </c>
      <c r="O135" s="11">
        <v>0</v>
      </c>
      <c r="P135" s="12">
        <v>0</v>
      </c>
      <c r="Q135" s="3">
        <v>2.4</v>
      </c>
      <c r="R135" s="13">
        <v>42093</v>
      </c>
      <c r="S135" s="14">
        <v>332.53470000000004</v>
      </c>
      <c r="T135" s="15">
        <v>1.2</v>
      </c>
      <c r="U135" s="15">
        <v>1.2</v>
      </c>
    </row>
    <row r="136" spans="1:21" x14ac:dyDescent="0.25">
      <c r="A136" s="1">
        <v>45313</v>
      </c>
      <c r="B136" s="2">
        <v>0.46527777777777773</v>
      </c>
      <c r="C136" s="7">
        <v>1028</v>
      </c>
      <c r="D136" s="7">
        <v>1032</v>
      </c>
      <c r="E136" s="8">
        <v>12.5</v>
      </c>
      <c r="F136" s="9">
        <v>51</v>
      </c>
      <c r="G136" s="8">
        <v>11.6</v>
      </c>
      <c r="H136" s="8">
        <v>2.6</v>
      </c>
      <c r="I136" s="8">
        <v>26</v>
      </c>
      <c r="J136" s="8">
        <v>11.6</v>
      </c>
      <c r="K136" s="6">
        <f t="shared" si="6"/>
        <v>9</v>
      </c>
      <c r="L136" s="6">
        <f t="shared" si="7"/>
        <v>9.36</v>
      </c>
      <c r="M136" s="10">
        <v>204</v>
      </c>
      <c r="N136" s="3" t="str">
        <f t="shared" si="8"/>
        <v>SSW</v>
      </c>
      <c r="O136" s="11">
        <v>0</v>
      </c>
      <c r="P136" s="12">
        <v>0</v>
      </c>
      <c r="Q136" s="3">
        <v>2.4</v>
      </c>
      <c r="R136" s="13">
        <v>42725</v>
      </c>
      <c r="S136" s="14">
        <v>337.52750000000003</v>
      </c>
      <c r="T136" s="15">
        <v>2.5</v>
      </c>
      <c r="U136" s="15">
        <v>2.6</v>
      </c>
    </row>
    <row r="137" spans="1:21" x14ac:dyDescent="0.25">
      <c r="A137" s="1">
        <v>45313</v>
      </c>
      <c r="B137" s="2">
        <v>0.46875</v>
      </c>
      <c r="C137" s="7">
        <v>1028</v>
      </c>
      <c r="D137" s="7">
        <v>1032</v>
      </c>
      <c r="E137" s="8">
        <v>12.4</v>
      </c>
      <c r="F137" s="9">
        <v>52</v>
      </c>
      <c r="G137" s="8">
        <v>12.4</v>
      </c>
      <c r="H137" s="8">
        <v>2.7</v>
      </c>
      <c r="I137" s="8">
        <v>26</v>
      </c>
      <c r="J137" s="8">
        <v>12.4</v>
      </c>
      <c r="K137" s="6">
        <f t="shared" si="6"/>
        <v>5.4</v>
      </c>
      <c r="L137" s="6">
        <f t="shared" si="7"/>
        <v>5.4</v>
      </c>
      <c r="M137" s="10">
        <v>178</v>
      </c>
      <c r="N137" s="3" t="str">
        <f t="shared" si="8"/>
        <v>S</v>
      </c>
      <c r="O137" s="11">
        <v>0</v>
      </c>
      <c r="P137" s="12">
        <v>0</v>
      </c>
      <c r="Q137" s="3">
        <v>2.4</v>
      </c>
      <c r="R137" s="13">
        <v>42940</v>
      </c>
      <c r="S137" s="14">
        <v>339.22600000000006</v>
      </c>
      <c r="T137" s="15">
        <v>1.5</v>
      </c>
      <c r="U137" s="15">
        <v>1.5</v>
      </c>
    </row>
    <row r="138" spans="1:21" x14ac:dyDescent="0.25">
      <c r="A138" s="1">
        <v>45313</v>
      </c>
      <c r="B138" s="2">
        <v>0.47222222222222227</v>
      </c>
      <c r="C138" s="7">
        <v>1028</v>
      </c>
      <c r="D138" s="7">
        <v>1032</v>
      </c>
      <c r="E138" s="8">
        <v>12.4</v>
      </c>
      <c r="F138" s="9">
        <v>51</v>
      </c>
      <c r="G138" s="8">
        <v>11.5</v>
      </c>
      <c r="H138" s="8">
        <v>2.5</v>
      </c>
      <c r="I138" s="8">
        <v>26</v>
      </c>
      <c r="J138" s="8">
        <v>11.5</v>
      </c>
      <c r="K138" s="6">
        <f t="shared" si="6"/>
        <v>9</v>
      </c>
      <c r="L138" s="6">
        <f t="shared" si="7"/>
        <v>9.36</v>
      </c>
      <c r="M138" s="10">
        <v>324</v>
      </c>
      <c r="N138" s="3" t="str">
        <f t="shared" si="8"/>
        <v>NW</v>
      </c>
      <c r="O138" s="11">
        <v>0</v>
      </c>
      <c r="P138" s="12">
        <v>0</v>
      </c>
      <c r="Q138" s="3">
        <v>2.2000000000000002</v>
      </c>
      <c r="R138" s="13">
        <v>43819</v>
      </c>
      <c r="S138" s="14">
        <v>346.17010000000005</v>
      </c>
      <c r="T138" s="15">
        <v>2.5</v>
      </c>
      <c r="U138" s="15">
        <v>2.6</v>
      </c>
    </row>
    <row r="139" spans="1:21" x14ac:dyDescent="0.25">
      <c r="A139" s="1">
        <v>45313</v>
      </c>
      <c r="B139" s="2">
        <v>0.47569444444444442</v>
      </c>
      <c r="C139" s="7">
        <v>1028</v>
      </c>
      <c r="D139" s="7">
        <v>1032</v>
      </c>
      <c r="E139" s="8">
        <v>12.5</v>
      </c>
      <c r="F139" s="9">
        <v>52</v>
      </c>
      <c r="G139" s="8">
        <v>12.5</v>
      </c>
      <c r="H139" s="8">
        <v>2.8</v>
      </c>
      <c r="I139" s="8">
        <v>26</v>
      </c>
      <c r="J139" s="8">
        <v>12.5</v>
      </c>
      <c r="K139" s="6">
        <f t="shared" si="6"/>
        <v>4.68</v>
      </c>
      <c r="L139" s="6">
        <f t="shared" si="7"/>
        <v>4.68</v>
      </c>
      <c r="M139" s="10">
        <v>128</v>
      </c>
      <c r="N139" s="3" t="str">
        <f t="shared" si="8"/>
        <v>ESE</v>
      </c>
      <c r="O139" s="11">
        <v>0</v>
      </c>
      <c r="P139" s="12">
        <v>0</v>
      </c>
      <c r="Q139" s="3">
        <v>2.7</v>
      </c>
      <c r="R139" s="13">
        <v>44369</v>
      </c>
      <c r="S139" s="14">
        <v>350.51510000000002</v>
      </c>
      <c r="T139" s="15">
        <v>1.3</v>
      </c>
      <c r="U139" s="15">
        <v>1.3</v>
      </c>
    </row>
    <row r="140" spans="1:21" x14ac:dyDescent="0.25">
      <c r="A140" s="1">
        <v>45313</v>
      </c>
      <c r="B140" s="2">
        <v>0.47916666666666669</v>
      </c>
      <c r="C140" s="7">
        <v>1028</v>
      </c>
      <c r="D140" s="7">
        <v>1032</v>
      </c>
      <c r="E140" s="8">
        <v>12.6</v>
      </c>
      <c r="F140" s="9">
        <v>52</v>
      </c>
      <c r="G140" s="8">
        <v>12.6</v>
      </c>
      <c r="H140" s="8">
        <v>2.9</v>
      </c>
      <c r="I140" s="8">
        <v>26</v>
      </c>
      <c r="J140" s="8">
        <v>12.6</v>
      </c>
      <c r="K140" s="6">
        <f t="shared" si="6"/>
        <v>3.6</v>
      </c>
      <c r="L140" s="6">
        <f t="shared" si="7"/>
        <v>3.6</v>
      </c>
      <c r="M140" s="10">
        <v>149</v>
      </c>
      <c r="N140" s="3" t="str">
        <f t="shared" si="8"/>
        <v>SE</v>
      </c>
      <c r="O140" s="11">
        <v>0</v>
      </c>
      <c r="P140" s="12">
        <v>0</v>
      </c>
      <c r="Q140" s="3">
        <v>2.7</v>
      </c>
      <c r="R140" s="13">
        <v>44750</v>
      </c>
      <c r="S140" s="14">
        <v>353.52500000000003</v>
      </c>
      <c r="T140" s="15">
        <v>1</v>
      </c>
      <c r="U140" s="15">
        <v>1</v>
      </c>
    </row>
    <row r="141" spans="1:21" x14ac:dyDescent="0.25">
      <c r="A141" s="1">
        <v>45313</v>
      </c>
      <c r="B141" s="2">
        <v>0.4826388888888889</v>
      </c>
      <c r="C141" s="7">
        <v>1028</v>
      </c>
      <c r="D141" s="7">
        <v>1032</v>
      </c>
      <c r="E141" s="8">
        <v>12.8</v>
      </c>
      <c r="F141" s="9">
        <v>52</v>
      </c>
      <c r="G141" s="8">
        <v>11.8</v>
      </c>
      <c r="H141" s="8">
        <v>3.1</v>
      </c>
      <c r="I141" s="8">
        <v>26</v>
      </c>
      <c r="J141" s="8">
        <v>11.8</v>
      </c>
      <c r="K141" s="6">
        <f t="shared" si="6"/>
        <v>10.08</v>
      </c>
      <c r="L141" s="6">
        <f t="shared" si="7"/>
        <v>11.16</v>
      </c>
      <c r="M141" s="10">
        <v>30</v>
      </c>
      <c r="N141" s="3" t="str">
        <f t="shared" si="8"/>
        <v>NNE</v>
      </c>
      <c r="O141" s="11">
        <v>0</v>
      </c>
      <c r="P141" s="12">
        <v>0</v>
      </c>
      <c r="Q141" s="3">
        <v>2.2999999999999998</v>
      </c>
      <c r="R141" s="13">
        <v>44992</v>
      </c>
      <c r="S141" s="14">
        <v>355.43680000000006</v>
      </c>
      <c r="T141" s="15">
        <v>2.8</v>
      </c>
      <c r="U141" s="15">
        <v>3.1</v>
      </c>
    </row>
    <row r="142" spans="1:21" x14ac:dyDescent="0.25">
      <c r="A142" s="1">
        <v>45313</v>
      </c>
      <c r="B142" s="2">
        <v>0.4861111111111111</v>
      </c>
      <c r="C142" s="7">
        <v>1028</v>
      </c>
      <c r="D142" s="7">
        <v>1032</v>
      </c>
      <c r="E142" s="8">
        <v>12.6</v>
      </c>
      <c r="F142" s="9">
        <v>44</v>
      </c>
      <c r="G142" s="8">
        <v>10.9</v>
      </c>
      <c r="H142" s="8">
        <v>0.6</v>
      </c>
      <c r="I142" s="8">
        <v>26</v>
      </c>
      <c r="J142" s="8">
        <v>10.9</v>
      </c>
      <c r="K142" s="6">
        <f t="shared" si="6"/>
        <v>15.120000000000001</v>
      </c>
      <c r="L142" s="6">
        <f t="shared" si="7"/>
        <v>18.72</v>
      </c>
      <c r="M142" s="10">
        <v>310</v>
      </c>
      <c r="N142" s="3" t="str">
        <f t="shared" si="8"/>
        <v>NW</v>
      </c>
      <c r="O142" s="11">
        <v>0</v>
      </c>
      <c r="P142" s="12">
        <v>0</v>
      </c>
      <c r="Q142" s="3">
        <v>2.5</v>
      </c>
      <c r="R142" s="13">
        <v>45472</v>
      </c>
      <c r="S142" s="14">
        <v>359.22880000000004</v>
      </c>
      <c r="T142" s="15">
        <v>4.2</v>
      </c>
      <c r="U142" s="15">
        <v>5.2</v>
      </c>
    </row>
    <row r="143" spans="1:21" x14ac:dyDescent="0.25">
      <c r="A143" s="1">
        <v>45313</v>
      </c>
      <c r="B143" s="2">
        <v>0.48958333333333331</v>
      </c>
      <c r="C143" s="7">
        <v>1028</v>
      </c>
      <c r="D143" s="7">
        <v>1032</v>
      </c>
      <c r="E143" s="8">
        <v>12.7</v>
      </c>
      <c r="F143" s="9">
        <v>45</v>
      </c>
      <c r="G143" s="8">
        <v>11</v>
      </c>
      <c r="H143" s="8">
        <v>1</v>
      </c>
      <c r="I143" s="8">
        <v>26</v>
      </c>
      <c r="J143" s="8">
        <v>11</v>
      </c>
      <c r="K143" s="6">
        <f t="shared" si="6"/>
        <v>15.120000000000001</v>
      </c>
      <c r="L143" s="6">
        <f t="shared" si="7"/>
        <v>17.28</v>
      </c>
      <c r="M143" s="10">
        <v>347</v>
      </c>
      <c r="N143" s="3" t="str">
        <f t="shared" si="8"/>
        <v>NNW</v>
      </c>
      <c r="O143" s="11">
        <v>0</v>
      </c>
      <c r="P143" s="12">
        <v>0</v>
      </c>
      <c r="Q143" s="3">
        <v>2.7</v>
      </c>
      <c r="R143" s="13">
        <v>46036</v>
      </c>
      <c r="S143" s="14">
        <v>363.68440000000004</v>
      </c>
      <c r="T143" s="15">
        <v>4.2</v>
      </c>
      <c r="U143" s="15">
        <v>4.8</v>
      </c>
    </row>
    <row r="144" spans="1:21" x14ac:dyDescent="0.25">
      <c r="A144" s="1">
        <v>45313</v>
      </c>
      <c r="B144" s="2">
        <v>0.49305555555555558</v>
      </c>
      <c r="C144" s="7">
        <v>1028</v>
      </c>
      <c r="D144" s="7">
        <v>1032</v>
      </c>
      <c r="E144" s="8">
        <v>12.7</v>
      </c>
      <c r="F144" s="9">
        <v>51</v>
      </c>
      <c r="G144" s="8">
        <v>12.2</v>
      </c>
      <c r="H144" s="8">
        <v>2.7</v>
      </c>
      <c r="I144" s="8">
        <v>26</v>
      </c>
      <c r="J144" s="8">
        <v>12.2</v>
      </c>
      <c r="K144" s="6">
        <f t="shared" si="6"/>
        <v>7.9200000000000008</v>
      </c>
      <c r="L144" s="6">
        <f t="shared" si="7"/>
        <v>8.2799999999999994</v>
      </c>
      <c r="M144" s="10">
        <v>252</v>
      </c>
      <c r="N144" s="3" t="str">
        <f t="shared" si="8"/>
        <v>WSW</v>
      </c>
      <c r="O144" s="11">
        <v>0</v>
      </c>
      <c r="P144" s="12">
        <v>0</v>
      </c>
      <c r="Q144" s="3">
        <v>2.8</v>
      </c>
      <c r="R144" s="13">
        <v>46317</v>
      </c>
      <c r="S144" s="14">
        <v>365.90430000000003</v>
      </c>
      <c r="T144" s="15">
        <v>2.2000000000000002</v>
      </c>
      <c r="U144" s="15">
        <v>2.2999999999999998</v>
      </c>
    </row>
    <row r="145" spans="1:21" x14ac:dyDescent="0.25">
      <c r="A145" s="1">
        <v>45313</v>
      </c>
      <c r="B145" s="2">
        <v>0.49652777777777773</v>
      </c>
      <c r="C145" s="7">
        <v>1028</v>
      </c>
      <c r="D145" s="7">
        <v>1032</v>
      </c>
      <c r="E145" s="8">
        <v>12.9</v>
      </c>
      <c r="F145" s="9">
        <v>61</v>
      </c>
      <c r="G145" s="8">
        <v>12.5</v>
      </c>
      <c r="H145" s="8">
        <v>5.5</v>
      </c>
      <c r="I145" s="8">
        <v>26</v>
      </c>
      <c r="J145" s="8">
        <v>12.5</v>
      </c>
      <c r="K145" s="6">
        <f t="shared" si="6"/>
        <v>7.5600000000000005</v>
      </c>
      <c r="L145" s="6">
        <f t="shared" si="7"/>
        <v>8.2799999999999994</v>
      </c>
      <c r="M145" s="10">
        <v>147</v>
      </c>
      <c r="N145" s="3" t="str">
        <f t="shared" si="8"/>
        <v>SE</v>
      </c>
      <c r="O145" s="11">
        <v>0</v>
      </c>
      <c r="P145" s="12">
        <v>0</v>
      </c>
      <c r="Q145" s="3">
        <v>2.4</v>
      </c>
      <c r="R145" s="13">
        <v>46999</v>
      </c>
      <c r="S145" s="14">
        <v>371.29210000000006</v>
      </c>
      <c r="T145" s="15">
        <v>2.1</v>
      </c>
      <c r="U145" s="15">
        <v>2.2999999999999998</v>
      </c>
    </row>
    <row r="146" spans="1:21" x14ac:dyDescent="0.25">
      <c r="A146" s="1">
        <v>45313</v>
      </c>
      <c r="B146" s="2">
        <v>0.5</v>
      </c>
      <c r="C146" s="7">
        <v>1028</v>
      </c>
      <c r="D146" s="7">
        <v>1032</v>
      </c>
      <c r="E146" s="8">
        <v>12.7</v>
      </c>
      <c r="F146" s="9">
        <v>64</v>
      </c>
      <c r="G146" s="8">
        <v>12.7</v>
      </c>
      <c r="H146" s="8">
        <v>6</v>
      </c>
      <c r="I146" s="8">
        <v>26</v>
      </c>
      <c r="J146" s="8">
        <v>12.7</v>
      </c>
      <c r="K146" s="6">
        <f t="shared" si="6"/>
        <v>2.52</v>
      </c>
      <c r="L146" s="6">
        <f t="shared" si="7"/>
        <v>2.52</v>
      </c>
      <c r="M146" s="10">
        <v>126</v>
      </c>
      <c r="N146" s="3" t="str">
        <f t="shared" si="8"/>
        <v>ESE</v>
      </c>
      <c r="O146" s="11">
        <v>0</v>
      </c>
      <c r="P146" s="12">
        <v>0</v>
      </c>
      <c r="Q146" s="3">
        <v>1.6</v>
      </c>
      <c r="R146" s="13">
        <v>17712</v>
      </c>
      <c r="S146" s="14">
        <v>139.9248</v>
      </c>
      <c r="T146" s="15">
        <v>0.7</v>
      </c>
      <c r="U146" s="15">
        <v>0.7</v>
      </c>
    </row>
    <row r="147" spans="1:21" x14ac:dyDescent="0.25">
      <c r="A147" s="1">
        <v>45313</v>
      </c>
      <c r="B147" s="2">
        <v>0.50347222222222221</v>
      </c>
      <c r="C147" s="7">
        <v>1028</v>
      </c>
      <c r="D147" s="7">
        <v>1032</v>
      </c>
      <c r="E147" s="8">
        <v>12.4</v>
      </c>
      <c r="F147" s="9">
        <v>65</v>
      </c>
      <c r="G147" s="8">
        <v>12.4</v>
      </c>
      <c r="H147" s="8">
        <v>5.9</v>
      </c>
      <c r="I147" s="8">
        <v>26</v>
      </c>
      <c r="J147" s="8">
        <v>12.4</v>
      </c>
      <c r="K147" s="6">
        <f t="shared" si="6"/>
        <v>4.32</v>
      </c>
      <c r="L147" s="6">
        <f t="shared" si="7"/>
        <v>4.32</v>
      </c>
      <c r="M147" s="10">
        <v>233</v>
      </c>
      <c r="N147" s="3" t="str">
        <f t="shared" si="8"/>
        <v>SW</v>
      </c>
      <c r="O147" s="11">
        <v>0</v>
      </c>
      <c r="P147" s="12">
        <v>0</v>
      </c>
      <c r="Q147" s="3">
        <v>1.3</v>
      </c>
      <c r="R147" s="13">
        <v>16171</v>
      </c>
      <c r="S147" s="14">
        <v>127.75090000000002</v>
      </c>
      <c r="T147" s="15">
        <v>1.2</v>
      </c>
      <c r="U147" s="15">
        <v>1.2</v>
      </c>
    </row>
    <row r="148" spans="1:21" x14ac:dyDescent="0.25">
      <c r="A148" s="1">
        <v>45313</v>
      </c>
      <c r="B148" s="2">
        <v>0.50694444444444442</v>
      </c>
      <c r="C148" s="7">
        <v>1028</v>
      </c>
      <c r="D148" s="7">
        <v>1032</v>
      </c>
      <c r="E148" s="8">
        <v>12.1</v>
      </c>
      <c r="F148" s="9">
        <v>64</v>
      </c>
      <c r="G148" s="8">
        <v>12.1</v>
      </c>
      <c r="H148" s="8">
        <v>5.4</v>
      </c>
      <c r="I148" s="8">
        <v>26</v>
      </c>
      <c r="J148" s="8">
        <v>12.1</v>
      </c>
      <c r="K148" s="6">
        <f t="shared" si="6"/>
        <v>3.9600000000000004</v>
      </c>
      <c r="L148" s="6">
        <f t="shared" si="7"/>
        <v>3.9600000000000004</v>
      </c>
      <c r="M148" s="10">
        <v>162</v>
      </c>
      <c r="N148" s="3" t="str">
        <f t="shared" si="8"/>
        <v>SSE</v>
      </c>
      <c r="O148" s="11">
        <v>0</v>
      </c>
      <c r="P148" s="12">
        <v>0</v>
      </c>
      <c r="Q148" s="3">
        <v>1.2</v>
      </c>
      <c r="R148" s="13">
        <v>10224</v>
      </c>
      <c r="S148" s="14">
        <v>80.769600000000011</v>
      </c>
      <c r="T148" s="15">
        <v>1.1000000000000001</v>
      </c>
      <c r="U148" s="15">
        <v>1.1000000000000001</v>
      </c>
    </row>
    <row r="149" spans="1:21" x14ac:dyDescent="0.25">
      <c r="A149" s="1">
        <v>45313</v>
      </c>
      <c r="B149" s="2">
        <v>0.51041666666666663</v>
      </c>
      <c r="C149" s="7">
        <v>1028</v>
      </c>
      <c r="D149" s="7">
        <v>1032</v>
      </c>
      <c r="E149" s="8">
        <v>11.9</v>
      </c>
      <c r="F149" s="9">
        <v>63</v>
      </c>
      <c r="G149" s="8">
        <v>11.8</v>
      </c>
      <c r="H149" s="8">
        <v>5</v>
      </c>
      <c r="I149" s="8">
        <v>26</v>
      </c>
      <c r="J149" s="8">
        <v>11.8</v>
      </c>
      <c r="K149" s="6">
        <f t="shared" si="6"/>
        <v>5.76</v>
      </c>
      <c r="L149" s="6">
        <f t="shared" si="7"/>
        <v>5.76</v>
      </c>
      <c r="M149" s="10">
        <v>175</v>
      </c>
      <c r="N149" s="3" t="str">
        <f t="shared" si="8"/>
        <v>S</v>
      </c>
      <c r="O149" s="11">
        <v>0</v>
      </c>
      <c r="P149" s="12">
        <v>0</v>
      </c>
      <c r="Q149" s="3">
        <v>2</v>
      </c>
      <c r="R149" s="13">
        <v>45357</v>
      </c>
      <c r="S149" s="14">
        <v>358.32030000000003</v>
      </c>
      <c r="T149" s="15">
        <v>1.6</v>
      </c>
      <c r="U149" s="15">
        <v>1.6</v>
      </c>
    </row>
    <row r="150" spans="1:21" x14ac:dyDescent="0.25">
      <c r="A150" s="1">
        <v>45313</v>
      </c>
      <c r="B150" s="2">
        <v>0.51388888888888895</v>
      </c>
      <c r="C150" s="7">
        <v>1028</v>
      </c>
      <c r="D150" s="7">
        <v>1032</v>
      </c>
      <c r="E150" s="8">
        <v>12.1</v>
      </c>
      <c r="F150" s="9">
        <v>64</v>
      </c>
      <c r="G150" s="8">
        <v>11.3</v>
      </c>
      <c r="H150" s="8">
        <v>5.4</v>
      </c>
      <c r="I150" s="8">
        <v>26</v>
      </c>
      <c r="J150" s="8">
        <v>11.3</v>
      </c>
      <c r="K150" s="6">
        <f t="shared" si="6"/>
        <v>8.2799999999999994</v>
      </c>
      <c r="L150" s="6">
        <f t="shared" si="7"/>
        <v>9</v>
      </c>
      <c r="M150" s="10">
        <v>79</v>
      </c>
      <c r="N150" s="3" t="str">
        <f t="shared" si="8"/>
        <v>ENE</v>
      </c>
      <c r="O150" s="11">
        <v>0</v>
      </c>
      <c r="P150" s="12">
        <v>0</v>
      </c>
      <c r="Q150" s="3">
        <v>1.9</v>
      </c>
      <c r="R150" s="13">
        <v>18895</v>
      </c>
      <c r="S150" s="14">
        <v>149.27050000000003</v>
      </c>
      <c r="T150" s="15">
        <v>2.2999999999999998</v>
      </c>
      <c r="U150" s="15">
        <v>2.5</v>
      </c>
    </row>
    <row r="151" spans="1:21" x14ac:dyDescent="0.25">
      <c r="A151" s="1">
        <v>45313</v>
      </c>
      <c r="B151" s="2">
        <v>0.51736111111111105</v>
      </c>
      <c r="C151" s="7">
        <v>1028</v>
      </c>
      <c r="D151" s="7">
        <v>1032</v>
      </c>
      <c r="E151" s="8">
        <v>12.2</v>
      </c>
      <c r="F151" s="9">
        <v>65</v>
      </c>
      <c r="G151" s="8">
        <v>12.2</v>
      </c>
      <c r="H151" s="8">
        <v>5.8</v>
      </c>
      <c r="I151" s="8">
        <v>26</v>
      </c>
      <c r="J151" s="8">
        <v>12.2</v>
      </c>
      <c r="K151" s="6">
        <f t="shared" si="6"/>
        <v>2.88</v>
      </c>
      <c r="L151" s="6">
        <f t="shared" si="7"/>
        <v>2.88</v>
      </c>
      <c r="M151" s="10">
        <v>102</v>
      </c>
      <c r="N151" s="3" t="str">
        <f t="shared" si="8"/>
        <v>E</v>
      </c>
      <c r="O151" s="11">
        <v>0</v>
      </c>
      <c r="P151" s="12">
        <v>0</v>
      </c>
      <c r="Q151" s="3">
        <v>2.2000000000000002</v>
      </c>
      <c r="R151" s="13">
        <v>44342</v>
      </c>
      <c r="S151" s="14">
        <v>350.30180000000001</v>
      </c>
      <c r="T151" s="15">
        <v>0.8</v>
      </c>
      <c r="U151" s="15">
        <v>0.8</v>
      </c>
    </row>
    <row r="152" spans="1:21" x14ac:dyDescent="0.25">
      <c r="A152" s="1">
        <v>45313</v>
      </c>
      <c r="B152" s="2">
        <v>0.52083333333333337</v>
      </c>
      <c r="C152" s="7">
        <v>1028</v>
      </c>
      <c r="D152" s="7">
        <v>1032</v>
      </c>
      <c r="E152" s="8">
        <v>12.5</v>
      </c>
      <c r="F152" s="9">
        <v>62</v>
      </c>
      <c r="G152" s="8">
        <v>11.6</v>
      </c>
      <c r="H152" s="8">
        <v>5.4</v>
      </c>
      <c r="I152" s="8">
        <v>26</v>
      </c>
      <c r="J152" s="8">
        <v>11.6</v>
      </c>
      <c r="K152" s="6">
        <f t="shared" si="6"/>
        <v>9.36</v>
      </c>
      <c r="L152" s="6">
        <f t="shared" si="7"/>
        <v>9.7200000000000006</v>
      </c>
      <c r="M152" s="10">
        <v>334</v>
      </c>
      <c r="N152" s="3" t="str">
        <f t="shared" si="8"/>
        <v>NNW</v>
      </c>
      <c r="O152" s="11">
        <v>0</v>
      </c>
      <c r="P152" s="12">
        <v>0</v>
      </c>
      <c r="Q152" s="3">
        <v>1.4</v>
      </c>
      <c r="R152" s="13">
        <v>8536</v>
      </c>
      <c r="S152" s="14">
        <v>67.434400000000011</v>
      </c>
      <c r="T152" s="15">
        <v>2.6</v>
      </c>
      <c r="U152" s="15">
        <v>2.7</v>
      </c>
    </row>
    <row r="153" spans="1:21" x14ac:dyDescent="0.25">
      <c r="A153" s="1">
        <v>45313</v>
      </c>
      <c r="B153" s="2">
        <v>0.52430555555555558</v>
      </c>
      <c r="C153" s="7">
        <v>1028</v>
      </c>
      <c r="D153" s="7">
        <v>1032</v>
      </c>
      <c r="E153" s="8">
        <v>12.4</v>
      </c>
      <c r="F153" s="9">
        <v>62</v>
      </c>
      <c r="G153" s="8">
        <v>11.9</v>
      </c>
      <c r="H153" s="8">
        <v>5.3</v>
      </c>
      <c r="I153" s="8">
        <v>26</v>
      </c>
      <c r="J153" s="8">
        <v>11.9</v>
      </c>
      <c r="K153" s="6">
        <f t="shared" si="6"/>
        <v>7.5600000000000005</v>
      </c>
      <c r="L153" s="6">
        <f t="shared" si="7"/>
        <v>8.2799999999999994</v>
      </c>
      <c r="M153" s="10">
        <v>46</v>
      </c>
      <c r="N153" s="3" t="str">
        <f t="shared" si="8"/>
        <v>NE</v>
      </c>
      <c r="O153" s="11">
        <v>0</v>
      </c>
      <c r="P153" s="12">
        <v>0</v>
      </c>
      <c r="Q153" s="3">
        <v>1.7</v>
      </c>
      <c r="R153" s="13">
        <v>44371</v>
      </c>
      <c r="S153" s="14">
        <v>350.53090000000003</v>
      </c>
      <c r="T153" s="15">
        <v>2.1</v>
      </c>
      <c r="U153" s="15">
        <v>2.2999999999999998</v>
      </c>
    </row>
    <row r="154" spans="1:21" x14ac:dyDescent="0.25">
      <c r="A154" s="1">
        <v>45313</v>
      </c>
      <c r="B154" s="2">
        <v>0.52777777777777779</v>
      </c>
      <c r="C154" s="7">
        <v>1028</v>
      </c>
      <c r="D154" s="7">
        <v>1032</v>
      </c>
      <c r="E154" s="8">
        <v>12.5</v>
      </c>
      <c r="F154" s="9">
        <v>64</v>
      </c>
      <c r="G154" s="8">
        <v>12</v>
      </c>
      <c r="H154" s="8">
        <v>5.8</v>
      </c>
      <c r="I154" s="8">
        <v>26</v>
      </c>
      <c r="J154" s="8">
        <v>12</v>
      </c>
      <c r="K154" s="6">
        <f t="shared" si="6"/>
        <v>7.9200000000000008</v>
      </c>
      <c r="L154" s="6">
        <f t="shared" si="7"/>
        <v>8.2799999999999994</v>
      </c>
      <c r="M154" s="10">
        <v>87</v>
      </c>
      <c r="N154" s="3" t="str">
        <f t="shared" si="8"/>
        <v>E</v>
      </c>
      <c r="O154" s="11">
        <v>0</v>
      </c>
      <c r="P154" s="12">
        <v>0</v>
      </c>
      <c r="Q154" s="3">
        <v>2.4</v>
      </c>
      <c r="R154" s="13">
        <v>45369</v>
      </c>
      <c r="S154" s="14">
        <v>358.41510000000005</v>
      </c>
      <c r="T154" s="15">
        <v>2.2000000000000002</v>
      </c>
      <c r="U154" s="15">
        <v>2.2999999999999998</v>
      </c>
    </row>
    <row r="155" spans="1:21" x14ac:dyDescent="0.25">
      <c r="A155" s="1">
        <v>45313</v>
      </c>
      <c r="B155" s="2">
        <v>0.53125</v>
      </c>
      <c r="C155" s="7">
        <v>1027</v>
      </c>
      <c r="D155" s="7">
        <v>1031</v>
      </c>
      <c r="E155" s="8">
        <v>11.9</v>
      </c>
      <c r="F155" s="9">
        <v>66</v>
      </c>
      <c r="G155" s="8">
        <v>10.6</v>
      </c>
      <c r="H155" s="8">
        <v>5.7</v>
      </c>
      <c r="I155" s="8">
        <v>26</v>
      </c>
      <c r="J155" s="8">
        <v>10.6</v>
      </c>
      <c r="K155" s="6">
        <f t="shared" si="6"/>
        <v>11.16</v>
      </c>
      <c r="L155" s="6">
        <f t="shared" si="7"/>
        <v>11.88</v>
      </c>
      <c r="M155" s="10">
        <v>18</v>
      </c>
      <c r="N155" s="3" t="str">
        <f t="shared" si="8"/>
        <v>N</v>
      </c>
      <c r="O155" s="11">
        <v>0</v>
      </c>
      <c r="P155" s="12">
        <v>0</v>
      </c>
      <c r="Q155" s="3">
        <v>1.3</v>
      </c>
      <c r="R155" s="13">
        <v>10346</v>
      </c>
      <c r="S155" s="14">
        <v>81.733400000000003</v>
      </c>
      <c r="T155" s="15">
        <v>3.1</v>
      </c>
      <c r="U155" s="15">
        <v>3.3</v>
      </c>
    </row>
    <row r="156" spans="1:21" x14ac:dyDescent="0.25">
      <c r="A156" s="1">
        <v>45313</v>
      </c>
      <c r="B156" s="2">
        <v>0.53472222222222221</v>
      </c>
      <c r="C156" s="7">
        <v>1028</v>
      </c>
      <c r="D156" s="7">
        <v>1032</v>
      </c>
      <c r="E156" s="8">
        <v>12</v>
      </c>
      <c r="F156" s="9">
        <v>70</v>
      </c>
      <c r="G156" s="8">
        <v>11</v>
      </c>
      <c r="H156" s="8">
        <v>6.6</v>
      </c>
      <c r="I156" s="8">
        <v>26</v>
      </c>
      <c r="J156" s="8">
        <v>11</v>
      </c>
      <c r="K156" s="6">
        <f t="shared" si="6"/>
        <v>9.36</v>
      </c>
      <c r="L156" s="6">
        <f t="shared" si="7"/>
        <v>10.8</v>
      </c>
      <c r="M156" s="10">
        <v>50</v>
      </c>
      <c r="N156" s="3" t="str">
        <f t="shared" si="8"/>
        <v>NE</v>
      </c>
      <c r="O156" s="11">
        <v>0</v>
      </c>
      <c r="P156" s="12">
        <v>0</v>
      </c>
      <c r="Q156" s="3">
        <v>2</v>
      </c>
      <c r="R156" s="13">
        <v>37271</v>
      </c>
      <c r="S156" s="14">
        <v>294.44090000000006</v>
      </c>
      <c r="T156" s="15">
        <v>2.6</v>
      </c>
      <c r="U156" s="15">
        <v>3</v>
      </c>
    </row>
    <row r="157" spans="1:21" x14ac:dyDescent="0.25">
      <c r="A157" s="1">
        <v>45313</v>
      </c>
      <c r="B157" s="2">
        <v>0.53819444444444442</v>
      </c>
      <c r="C157" s="7">
        <v>1028</v>
      </c>
      <c r="D157" s="7">
        <v>1032</v>
      </c>
      <c r="E157" s="8">
        <v>12</v>
      </c>
      <c r="F157" s="9">
        <v>72</v>
      </c>
      <c r="G157" s="8">
        <v>11.4</v>
      </c>
      <c r="H157" s="8">
        <v>7.1</v>
      </c>
      <c r="I157" s="8">
        <v>26</v>
      </c>
      <c r="J157" s="8">
        <v>11.4</v>
      </c>
      <c r="K157" s="6">
        <f t="shared" si="6"/>
        <v>7.9200000000000008</v>
      </c>
      <c r="L157" s="6">
        <f t="shared" si="7"/>
        <v>7.9200000000000008</v>
      </c>
      <c r="M157" s="10">
        <v>74</v>
      </c>
      <c r="N157" s="3" t="str">
        <f t="shared" si="8"/>
        <v>ENE</v>
      </c>
      <c r="O157" s="11">
        <v>0</v>
      </c>
      <c r="P157" s="12">
        <v>0</v>
      </c>
      <c r="Q157" s="3">
        <v>1.1000000000000001</v>
      </c>
      <c r="R157" s="13">
        <v>13590</v>
      </c>
      <c r="S157" s="14">
        <v>107.361</v>
      </c>
      <c r="T157" s="15">
        <v>2.2000000000000002</v>
      </c>
      <c r="U157" s="15">
        <v>2.2000000000000002</v>
      </c>
    </row>
    <row r="158" spans="1:21" x14ac:dyDescent="0.25">
      <c r="A158" s="1">
        <v>45313</v>
      </c>
      <c r="B158" s="2">
        <v>0.54166666666666663</v>
      </c>
      <c r="C158" s="7">
        <v>1028</v>
      </c>
      <c r="D158" s="7">
        <v>1032</v>
      </c>
      <c r="E158" s="8">
        <v>12.1</v>
      </c>
      <c r="F158" s="9">
        <v>72</v>
      </c>
      <c r="G158" s="8">
        <v>12</v>
      </c>
      <c r="H158" s="8">
        <v>7.2</v>
      </c>
      <c r="I158" s="8">
        <v>26</v>
      </c>
      <c r="J158" s="8">
        <v>12</v>
      </c>
      <c r="K158" s="6">
        <f t="shared" si="6"/>
        <v>5.76</v>
      </c>
      <c r="L158" s="6">
        <f t="shared" si="7"/>
        <v>5.76</v>
      </c>
      <c r="M158" s="10">
        <v>79</v>
      </c>
      <c r="N158" s="3" t="str">
        <f t="shared" si="8"/>
        <v>ENE</v>
      </c>
      <c r="O158" s="11">
        <v>0</v>
      </c>
      <c r="P158" s="12">
        <v>0</v>
      </c>
      <c r="Q158" s="3">
        <v>1.9</v>
      </c>
      <c r="R158" s="13">
        <v>47795</v>
      </c>
      <c r="S158" s="14">
        <v>377.58050000000003</v>
      </c>
      <c r="T158" s="15">
        <v>1.6</v>
      </c>
      <c r="U158" s="15">
        <v>1.6</v>
      </c>
    </row>
    <row r="159" spans="1:21" x14ac:dyDescent="0.25">
      <c r="A159" s="1">
        <v>45313</v>
      </c>
      <c r="B159" s="2">
        <v>0.54513888888888895</v>
      </c>
      <c r="C159" s="7">
        <v>1027</v>
      </c>
      <c r="D159" s="7">
        <v>1031</v>
      </c>
      <c r="E159" s="8">
        <v>12.3</v>
      </c>
      <c r="F159" s="9">
        <v>73</v>
      </c>
      <c r="G159" s="8">
        <v>11.4</v>
      </c>
      <c r="H159" s="8">
        <v>7.6</v>
      </c>
      <c r="I159" s="8">
        <v>26</v>
      </c>
      <c r="J159" s="8">
        <v>11.4</v>
      </c>
      <c r="K159" s="6">
        <f t="shared" si="6"/>
        <v>9.7200000000000006</v>
      </c>
      <c r="L159" s="6">
        <f t="shared" si="7"/>
        <v>10.08</v>
      </c>
      <c r="M159" s="10">
        <v>14</v>
      </c>
      <c r="N159" s="3" t="str">
        <f t="shared" si="8"/>
        <v>N</v>
      </c>
      <c r="O159" s="11">
        <v>0</v>
      </c>
      <c r="P159" s="12">
        <v>0</v>
      </c>
      <c r="Q159" s="3">
        <v>1.2</v>
      </c>
      <c r="R159" s="13">
        <v>14582</v>
      </c>
      <c r="S159" s="14">
        <v>115.19780000000002</v>
      </c>
      <c r="T159" s="15">
        <v>2.7</v>
      </c>
      <c r="U159" s="15">
        <v>2.8</v>
      </c>
    </row>
    <row r="160" spans="1:21" x14ac:dyDescent="0.25">
      <c r="A160" s="1">
        <v>45313</v>
      </c>
      <c r="B160" s="2">
        <v>0.54861111111111105</v>
      </c>
      <c r="C160" s="7">
        <v>1027</v>
      </c>
      <c r="D160" s="7">
        <v>1031</v>
      </c>
      <c r="E160" s="8">
        <v>12.3</v>
      </c>
      <c r="F160" s="9">
        <v>74</v>
      </c>
      <c r="G160" s="8">
        <v>12.3</v>
      </c>
      <c r="H160" s="8">
        <v>7.8</v>
      </c>
      <c r="I160" s="8">
        <v>26</v>
      </c>
      <c r="J160" s="8">
        <v>12.3</v>
      </c>
      <c r="K160" s="6">
        <f t="shared" si="6"/>
        <v>4.68</v>
      </c>
      <c r="L160" s="6">
        <f t="shared" si="7"/>
        <v>4.68</v>
      </c>
      <c r="M160" s="10">
        <v>112</v>
      </c>
      <c r="N160" s="3" t="str">
        <f t="shared" si="8"/>
        <v>ESE</v>
      </c>
      <c r="O160" s="11">
        <v>0</v>
      </c>
      <c r="P160" s="12">
        <v>0</v>
      </c>
      <c r="Q160" s="3">
        <v>2.2000000000000002</v>
      </c>
      <c r="R160" s="13">
        <v>50902</v>
      </c>
      <c r="S160" s="14">
        <v>402.12580000000003</v>
      </c>
      <c r="T160" s="15">
        <v>1.3</v>
      </c>
      <c r="U160" s="15">
        <v>1.3</v>
      </c>
    </row>
    <row r="161" spans="1:21" x14ac:dyDescent="0.25">
      <c r="A161" s="1">
        <v>45313</v>
      </c>
      <c r="B161" s="2">
        <v>0.55208333333333337</v>
      </c>
      <c r="C161" s="7">
        <v>1027</v>
      </c>
      <c r="D161" s="7">
        <v>1031</v>
      </c>
      <c r="E161" s="8">
        <v>12.5</v>
      </c>
      <c r="F161" s="9">
        <v>73</v>
      </c>
      <c r="G161" s="8">
        <v>12.5</v>
      </c>
      <c r="H161" s="8">
        <v>7.7</v>
      </c>
      <c r="I161" s="8">
        <v>26</v>
      </c>
      <c r="J161" s="8">
        <v>12.5</v>
      </c>
      <c r="K161" s="6">
        <f t="shared" si="6"/>
        <v>0</v>
      </c>
      <c r="L161" s="6">
        <f t="shared" si="7"/>
        <v>0</v>
      </c>
      <c r="M161" s="10">
        <v>351</v>
      </c>
      <c r="N161" s="3" t="str">
        <f t="shared" si="8"/>
        <v>N</v>
      </c>
      <c r="O161" s="11">
        <v>0</v>
      </c>
      <c r="P161" s="12">
        <v>0</v>
      </c>
      <c r="Q161" s="3">
        <v>2.2000000000000002</v>
      </c>
      <c r="R161" s="13">
        <v>49426</v>
      </c>
      <c r="S161" s="14">
        <v>390.46540000000005</v>
      </c>
      <c r="T161" s="15">
        <v>0</v>
      </c>
      <c r="U161" s="15">
        <v>0</v>
      </c>
    </row>
    <row r="162" spans="1:21" x14ac:dyDescent="0.25">
      <c r="A162" s="1">
        <v>45313</v>
      </c>
      <c r="B162" s="2">
        <v>0.55555555555555558</v>
      </c>
      <c r="C162" s="7">
        <v>1027</v>
      </c>
      <c r="D162" s="7">
        <v>1031</v>
      </c>
      <c r="E162" s="8">
        <v>12.7</v>
      </c>
      <c r="F162" s="9">
        <v>73</v>
      </c>
      <c r="G162" s="8">
        <v>11.9</v>
      </c>
      <c r="H162" s="8">
        <v>7.9</v>
      </c>
      <c r="I162" s="8">
        <v>26</v>
      </c>
      <c r="J162" s="8">
        <v>11.9</v>
      </c>
      <c r="K162" s="6">
        <f t="shared" si="6"/>
        <v>9.7200000000000006</v>
      </c>
      <c r="L162" s="6">
        <f t="shared" si="7"/>
        <v>10.08</v>
      </c>
      <c r="M162" s="10">
        <v>312</v>
      </c>
      <c r="N162" s="3" t="str">
        <f t="shared" si="8"/>
        <v>NW</v>
      </c>
      <c r="O162" s="11">
        <v>0</v>
      </c>
      <c r="P162" s="12">
        <v>0</v>
      </c>
      <c r="Q162" s="3">
        <v>1.3</v>
      </c>
      <c r="R162" s="13">
        <v>19753</v>
      </c>
      <c r="S162" s="14">
        <v>156.04870000000003</v>
      </c>
      <c r="T162" s="15">
        <v>2.7</v>
      </c>
      <c r="U162" s="15">
        <v>2.8</v>
      </c>
    </row>
    <row r="163" spans="1:21" x14ac:dyDescent="0.25">
      <c r="A163" s="1">
        <v>45313</v>
      </c>
      <c r="B163" s="2">
        <v>0.55902777777777779</v>
      </c>
      <c r="C163" s="7">
        <v>1027</v>
      </c>
      <c r="D163" s="7">
        <v>1031</v>
      </c>
      <c r="E163" s="8">
        <v>12.8</v>
      </c>
      <c r="F163" s="9">
        <v>73</v>
      </c>
      <c r="G163" s="8">
        <v>12.6</v>
      </c>
      <c r="H163" s="8">
        <v>8</v>
      </c>
      <c r="I163" s="8">
        <v>26</v>
      </c>
      <c r="J163" s="8">
        <v>12.6</v>
      </c>
      <c r="K163" s="6">
        <f t="shared" si="6"/>
        <v>6.48</v>
      </c>
      <c r="L163" s="6">
        <f t="shared" si="7"/>
        <v>7.2</v>
      </c>
      <c r="M163" s="10">
        <v>47</v>
      </c>
      <c r="N163" s="3" t="str">
        <f t="shared" si="8"/>
        <v>NE</v>
      </c>
      <c r="O163" s="11">
        <v>0</v>
      </c>
      <c r="P163" s="12">
        <v>0</v>
      </c>
      <c r="Q163" s="3">
        <v>2.2999999999999998</v>
      </c>
      <c r="R163" s="13">
        <v>45892</v>
      </c>
      <c r="S163" s="14">
        <v>362.54680000000002</v>
      </c>
      <c r="T163" s="15">
        <v>1.8</v>
      </c>
      <c r="U163" s="15">
        <v>2</v>
      </c>
    </row>
    <row r="164" spans="1:21" x14ac:dyDescent="0.25">
      <c r="A164" s="1">
        <v>45313</v>
      </c>
      <c r="B164" s="2">
        <v>0.5625</v>
      </c>
      <c r="C164" s="7">
        <v>1027</v>
      </c>
      <c r="D164" s="7">
        <v>1031</v>
      </c>
      <c r="E164" s="8">
        <v>13</v>
      </c>
      <c r="F164" s="9">
        <v>70</v>
      </c>
      <c r="G164" s="8">
        <v>13</v>
      </c>
      <c r="H164" s="8">
        <v>7.6</v>
      </c>
      <c r="I164" s="8">
        <v>26</v>
      </c>
      <c r="J164" s="8">
        <v>13</v>
      </c>
      <c r="K164" s="6">
        <f t="shared" si="6"/>
        <v>2.52</v>
      </c>
      <c r="L164" s="6">
        <f t="shared" si="7"/>
        <v>2.52</v>
      </c>
      <c r="M164" s="10">
        <v>18</v>
      </c>
      <c r="N164" s="3" t="str">
        <f t="shared" si="8"/>
        <v>N</v>
      </c>
      <c r="O164" s="11">
        <v>0</v>
      </c>
      <c r="P164" s="12">
        <v>0</v>
      </c>
      <c r="Q164" s="3">
        <v>1.8</v>
      </c>
      <c r="R164" s="13">
        <v>39126</v>
      </c>
      <c r="S164" s="14">
        <v>309.09540000000004</v>
      </c>
      <c r="T164" s="15">
        <v>0.7</v>
      </c>
      <c r="U164" s="15">
        <v>0.7</v>
      </c>
    </row>
    <row r="165" spans="1:21" x14ac:dyDescent="0.25">
      <c r="A165" s="1">
        <v>45313</v>
      </c>
      <c r="B165" s="2">
        <v>0.56597222222222221</v>
      </c>
      <c r="C165" s="7">
        <v>1027</v>
      </c>
      <c r="D165" s="7">
        <v>1031</v>
      </c>
      <c r="E165" s="8">
        <v>13.1</v>
      </c>
      <c r="F165" s="9">
        <v>69</v>
      </c>
      <c r="G165" s="8">
        <v>13.2</v>
      </c>
      <c r="H165" s="8">
        <v>7.5</v>
      </c>
      <c r="I165" s="8">
        <v>26</v>
      </c>
      <c r="J165" s="8">
        <v>13.2</v>
      </c>
      <c r="K165" s="6">
        <f t="shared" si="6"/>
        <v>5.4</v>
      </c>
      <c r="L165" s="6">
        <f t="shared" si="7"/>
        <v>5.4</v>
      </c>
      <c r="M165" s="10">
        <v>28</v>
      </c>
      <c r="N165" s="3" t="str">
        <f t="shared" si="8"/>
        <v>NNE</v>
      </c>
      <c r="O165" s="11">
        <v>0</v>
      </c>
      <c r="P165" s="12">
        <v>0</v>
      </c>
      <c r="Q165" s="3">
        <v>2.2000000000000002</v>
      </c>
      <c r="R165" s="13">
        <v>39267</v>
      </c>
      <c r="S165" s="14">
        <v>310.20930000000004</v>
      </c>
      <c r="T165" s="15">
        <v>1.5</v>
      </c>
      <c r="U165" s="15">
        <v>1.5</v>
      </c>
    </row>
    <row r="166" spans="1:21" x14ac:dyDescent="0.25">
      <c r="A166" s="1">
        <v>45313</v>
      </c>
      <c r="B166" s="2">
        <v>0.56944444444444442</v>
      </c>
      <c r="C166" s="7">
        <v>1026</v>
      </c>
      <c r="D166" s="7">
        <v>1030</v>
      </c>
      <c r="E166" s="8">
        <v>13</v>
      </c>
      <c r="F166" s="9">
        <v>56</v>
      </c>
      <c r="G166" s="8">
        <v>11.9</v>
      </c>
      <c r="H166" s="8">
        <v>4.4000000000000004</v>
      </c>
      <c r="I166" s="8">
        <v>26</v>
      </c>
      <c r="J166" s="8">
        <v>11.9</v>
      </c>
      <c r="K166" s="6">
        <f t="shared" si="6"/>
        <v>11.88</v>
      </c>
      <c r="L166" s="6">
        <f t="shared" si="7"/>
        <v>12.6</v>
      </c>
      <c r="M166" s="10">
        <v>337</v>
      </c>
      <c r="N166" s="3" t="str">
        <f t="shared" si="8"/>
        <v>NNW</v>
      </c>
      <c r="O166" s="11">
        <v>0</v>
      </c>
      <c r="P166" s="12">
        <v>0</v>
      </c>
      <c r="Q166" s="3">
        <v>2</v>
      </c>
      <c r="R166" s="13">
        <v>36650</v>
      </c>
      <c r="S166" s="14">
        <v>289.53500000000003</v>
      </c>
      <c r="T166" s="15">
        <v>3.3</v>
      </c>
      <c r="U166" s="15">
        <v>3.5</v>
      </c>
    </row>
    <row r="167" spans="1:21" x14ac:dyDescent="0.25">
      <c r="A167" s="1">
        <v>45313</v>
      </c>
      <c r="B167" s="2">
        <v>0.57291666666666663</v>
      </c>
      <c r="C167" s="7">
        <v>1027</v>
      </c>
      <c r="D167" s="7">
        <v>1031</v>
      </c>
      <c r="E167" s="8">
        <v>13.1</v>
      </c>
      <c r="F167" s="9">
        <v>48</v>
      </c>
      <c r="G167" s="8">
        <v>11.4</v>
      </c>
      <c r="H167" s="8">
        <v>2.2000000000000002</v>
      </c>
      <c r="I167" s="8">
        <v>26</v>
      </c>
      <c r="J167" s="8">
        <v>11.4</v>
      </c>
      <c r="K167" s="6">
        <f t="shared" si="6"/>
        <v>16.2</v>
      </c>
      <c r="L167" s="6">
        <f t="shared" si="7"/>
        <v>20.52</v>
      </c>
      <c r="M167" s="10">
        <v>258</v>
      </c>
      <c r="N167" s="3" t="str">
        <f t="shared" si="8"/>
        <v>WSW</v>
      </c>
      <c r="O167" s="11">
        <v>0</v>
      </c>
      <c r="P167" s="12">
        <v>0</v>
      </c>
      <c r="Q167" s="3">
        <v>1.8</v>
      </c>
      <c r="R167" s="13">
        <v>35290</v>
      </c>
      <c r="S167" s="14">
        <v>278.79100000000005</v>
      </c>
      <c r="T167" s="15">
        <v>4.5</v>
      </c>
      <c r="U167" s="15">
        <v>5.7</v>
      </c>
    </row>
    <row r="168" spans="1:21" x14ac:dyDescent="0.25">
      <c r="A168" s="1">
        <v>45313</v>
      </c>
      <c r="B168" s="2">
        <v>0.57638888888888895</v>
      </c>
      <c r="C168" s="7">
        <v>1026</v>
      </c>
      <c r="D168" s="7">
        <v>1030</v>
      </c>
      <c r="E168" s="8">
        <v>13.1</v>
      </c>
      <c r="F168" s="9">
        <v>48</v>
      </c>
      <c r="G168" s="8">
        <v>11</v>
      </c>
      <c r="H168" s="8">
        <v>2.2000000000000002</v>
      </c>
      <c r="I168" s="8">
        <v>26</v>
      </c>
      <c r="J168" s="8">
        <v>11</v>
      </c>
      <c r="K168" s="6">
        <f t="shared" si="6"/>
        <v>20.88</v>
      </c>
      <c r="L168" s="6">
        <f t="shared" si="7"/>
        <v>24.12</v>
      </c>
      <c r="M168" s="10">
        <v>347</v>
      </c>
      <c r="N168" s="3" t="str">
        <f t="shared" si="8"/>
        <v>NNW</v>
      </c>
      <c r="O168" s="11">
        <v>0</v>
      </c>
      <c r="P168" s="12">
        <v>0</v>
      </c>
      <c r="Q168" s="3">
        <v>1.8</v>
      </c>
      <c r="R168" s="13">
        <v>34040</v>
      </c>
      <c r="S168" s="14">
        <v>268.91600000000005</v>
      </c>
      <c r="T168" s="15">
        <v>5.8</v>
      </c>
      <c r="U168" s="15">
        <v>6.7</v>
      </c>
    </row>
    <row r="169" spans="1:21" x14ac:dyDescent="0.25">
      <c r="A169" s="1">
        <v>45313</v>
      </c>
      <c r="B169" s="2">
        <v>0.57986111111111105</v>
      </c>
      <c r="C169" s="7">
        <v>1027</v>
      </c>
      <c r="D169" s="7">
        <v>1031</v>
      </c>
      <c r="E169" s="8">
        <v>13.1</v>
      </c>
      <c r="F169" s="9">
        <v>50</v>
      </c>
      <c r="G169" s="8">
        <v>11.2</v>
      </c>
      <c r="H169" s="8">
        <v>2.8</v>
      </c>
      <c r="I169" s="8">
        <v>26</v>
      </c>
      <c r="J169" s="8">
        <v>11.2</v>
      </c>
      <c r="K169" s="6">
        <f t="shared" si="6"/>
        <v>18.36</v>
      </c>
      <c r="L169" s="6">
        <f t="shared" si="7"/>
        <v>23.76</v>
      </c>
      <c r="M169" s="10">
        <v>342</v>
      </c>
      <c r="N169" s="3" t="str">
        <f t="shared" si="8"/>
        <v>NNW</v>
      </c>
      <c r="O169" s="11">
        <v>0</v>
      </c>
      <c r="P169" s="12">
        <v>0</v>
      </c>
      <c r="Q169" s="3">
        <v>1.9</v>
      </c>
      <c r="R169" s="13">
        <v>33845</v>
      </c>
      <c r="S169" s="14">
        <v>267.37550000000005</v>
      </c>
      <c r="T169" s="15">
        <v>5.0999999999999996</v>
      </c>
      <c r="U169" s="15">
        <v>6.6</v>
      </c>
    </row>
    <row r="170" spans="1:21" x14ac:dyDescent="0.25">
      <c r="A170" s="1">
        <v>45313</v>
      </c>
      <c r="B170" s="2">
        <v>0.58333333333333337</v>
      </c>
      <c r="C170" s="7">
        <v>1027</v>
      </c>
      <c r="D170" s="7">
        <v>1031</v>
      </c>
      <c r="E170" s="8">
        <v>13.1</v>
      </c>
      <c r="F170" s="9">
        <v>57</v>
      </c>
      <c r="G170" s="8">
        <v>11.4</v>
      </c>
      <c r="H170" s="8">
        <v>4.7</v>
      </c>
      <c r="I170" s="8">
        <v>26</v>
      </c>
      <c r="J170" s="8">
        <v>11.4</v>
      </c>
      <c r="K170" s="6">
        <f t="shared" si="6"/>
        <v>16.559999999999999</v>
      </c>
      <c r="L170" s="6">
        <f t="shared" si="7"/>
        <v>20.52</v>
      </c>
      <c r="M170" s="10">
        <v>212</v>
      </c>
      <c r="N170" s="3" t="str">
        <f t="shared" si="8"/>
        <v>SSW</v>
      </c>
      <c r="O170" s="11">
        <v>0</v>
      </c>
      <c r="P170" s="12">
        <v>0</v>
      </c>
      <c r="Q170" s="3">
        <v>1.1000000000000001</v>
      </c>
      <c r="R170" s="13">
        <v>13170</v>
      </c>
      <c r="S170" s="14">
        <v>104.04300000000001</v>
      </c>
      <c r="T170" s="15">
        <v>4.5999999999999996</v>
      </c>
      <c r="U170" s="15">
        <v>5.7</v>
      </c>
    </row>
    <row r="171" spans="1:21" x14ac:dyDescent="0.25">
      <c r="A171" s="1">
        <v>45313</v>
      </c>
      <c r="B171" s="2">
        <v>0.58680555555555558</v>
      </c>
      <c r="C171" s="7">
        <v>1027</v>
      </c>
      <c r="D171" s="7">
        <v>1031</v>
      </c>
      <c r="E171" s="8">
        <v>12.7</v>
      </c>
      <c r="F171" s="9">
        <v>59</v>
      </c>
      <c r="G171" s="8">
        <v>10.9</v>
      </c>
      <c r="H171" s="8">
        <v>4.8</v>
      </c>
      <c r="I171" s="8">
        <v>26</v>
      </c>
      <c r="J171" s="8">
        <v>10.9</v>
      </c>
      <c r="K171" s="6">
        <f t="shared" si="6"/>
        <v>16.559999999999999</v>
      </c>
      <c r="L171" s="6">
        <f t="shared" si="7"/>
        <v>18.72</v>
      </c>
      <c r="M171" s="10">
        <v>336</v>
      </c>
      <c r="N171" s="3" t="str">
        <f t="shared" si="8"/>
        <v>NNW</v>
      </c>
      <c r="O171" s="11">
        <v>0</v>
      </c>
      <c r="P171" s="12">
        <v>0</v>
      </c>
      <c r="Q171" s="3">
        <v>1.4</v>
      </c>
      <c r="R171" s="13">
        <v>35615</v>
      </c>
      <c r="S171" s="14">
        <v>281.35850000000005</v>
      </c>
      <c r="T171" s="15">
        <v>4.5999999999999996</v>
      </c>
      <c r="U171" s="15">
        <v>5.2</v>
      </c>
    </row>
    <row r="172" spans="1:21" x14ac:dyDescent="0.25">
      <c r="A172" s="1">
        <v>45313</v>
      </c>
      <c r="B172" s="2">
        <v>0.59027777777777779</v>
      </c>
      <c r="C172" s="7">
        <v>1026</v>
      </c>
      <c r="D172" s="7">
        <v>1030</v>
      </c>
      <c r="E172" s="8">
        <v>12.8</v>
      </c>
      <c r="F172" s="9">
        <v>61</v>
      </c>
      <c r="G172" s="8">
        <v>12.6</v>
      </c>
      <c r="H172" s="8">
        <v>5.4</v>
      </c>
      <c r="I172" s="8">
        <v>26</v>
      </c>
      <c r="J172" s="8">
        <v>12.6</v>
      </c>
      <c r="K172" s="6">
        <f t="shared" si="6"/>
        <v>6.48</v>
      </c>
      <c r="L172" s="6">
        <f t="shared" si="7"/>
        <v>7.2</v>
      </c>
      <c r="M172" s="10">
        <v>322</v>
      </c>
      <c r="N172" s="3" t="str">
        <f t="shared" si="8"/>
        <v>NW</v>
      </c>
      <c r="O172" s="11">
        <v>0</v>
      </c>
      <c r="P172" s="12">
        <v>0</v>
      </c>
      <c r="Q172" s="3">
        <v>1</v>
      </c>
      <c r="R172" s="13">
        <v>14021</v>
      </c>
      <c r="S172" s="14">
        <v>110.76590000000002</v>
      </c>
      <c r="T172" s="15">
        <v>1.8</v>
      </c>
      <c r="U172" s="15">
        <v>2</v>
      </c>
    </row>
    <row r="173" spans="1:21" x14ac:dyDescent="0.25">
      <c r="A173" s="1">
        <v>45313</v>
      </c>
      <c r="B173" s="2">
        <v>0.59375</v>
      </c>
      <c r="C173" s="7">
        <v>1027</v>
      </c>
      <c r="D173" s="7">
        <v>1031</v>
      </c>
      <c r="E173" s="8">
        <v>12.7</v>
      </c>
      <c r="F173" s="9">
        <v>61</v>
      </c>
      <c r="G173" s="8">
        <v>11.9</v>
      </c>
      <c r="H173" s="8">
        <v>5.3</v>
      </c>
      <c r="I173" s="8">
        <v>26</v>
      </c>
      <c r="J173" s="8">
        <v>11.9</v>
      </c>
      <c r="K173" s="6">
        <f t="shared" si="6"/>
        <v>9.7200000000000006</v>
      </c>
      <c r="L173" s="6">
        <f t="shared" si="7"/>
        <v>10.08</v>
      </c>
      <c r="M173" s="10">
        <v>350</v>
      </c>
      <c r="N173" s="3" t="str">
        <f t="shared" si="8"/>
        <v>N</v>
      </c>
      <c r="O173" s="11">
        <v>0</v>
      </c>
      <c r="P173" s="12">
        <v>0</v>
      </c>
      <c r="Q173" s="3">
        <v>0.9</v>
      </c>
      <c r="R173" s="13">
        <v>9581</v>
      </c>
      <c r="S173" s="14">
        <v>75.689900000000009</v>
      </c>
      <c r="T173" s="15">
        <v>2.7</v>
      </c>
      <c r="U173" s="15">
        <v>2.8</v>
      </c>
    </row>
    <row r="174" spans="1:21" x14ac:dyDescent="0.25">
      <c r="A174" s="1">
        <v>45313</v>
      </c>
      <c r="B174" s="2">
        <v>0.59722222222222221</v>
      </c>
      <c r="C174" s="7">
        <v>1027</v>
      </c>
      <c r="D174" s="7">
        <v>1031</v>
      </c>
      <c r="E174" s="8">
        <v>12.4</v>
      </c>
      <c r="F174" s="9">
        <v>62</v>
      </c>
      <c r="G174" s="8">
        <v>11</v>
      </c>
      <c r="H174" s="8">
        <v>5.3</v>
      </c>
      <c r="I174" s="8">
        <v>26</v>
      </c>
      <c r="J174" s="8">
        <v>11</v>
      </c>
      <c r="K174" s="6">
        <f t="shared" si="6"/>
        <v>12.96</v>
      </c>
      <c r="L174" s="6">
        <f t="shared" si="7"/>
        <v>13.68</v>
      </c>
      <c r="M174" s="10">
        <v>288</v>
      </c>
      <c r="N174" s="3" t="str">
        <f t="shared" si="8"/>
        <v>W</v>
      </c>
      <c r="O174" s="11">
        <v>0</v>
      </c>
      <c r="P174" s="12">
        <v>0</v>
      </c>
      <c r="Q174" s="3">
        <v>1</v>
      </c>
      <c r="R174" s="13">
        <v>8572</v>
      </c>
      <c r="S174" s="14">
        <v>67.718800000000002</v>
      </c>
      <c r="T174" s="15">
        <v>3.6</v>
      </c>
      <c r="U174" s="15">
        <v>3.8</v>
      </c>
    </row>
    <row r="175" spans="1:21" x14ac:dyDescent="0.25">
      <c r="A175" s="1">
        <v>45313</v>
      </c>
      <c r="B175" s="2">
        <v>0.60069444444444442</v>
      </c>
      <c r="C175" s="7">
        <v>1026</v>
      </c>
      <c r="D175" s="7">
        <v>1030</v>
      </c>
      <c r="E175" s="8">
        <v>12.5</v>
      </c>
      <c r="F175" s="9">
        <v>63</v>
      </c>
      <c r="G175" s="8">
        <v>12.2</v>
      </c>
      <c r="H175" s="8">
        <v>5.6</v>
      </c>
      <c r="I175" s="8">
        <v>26</v>
      </c>
      <c r="J175" s="8">
        <v>12.2</v>
      </c>
      <c r="K175" s="6">
        <f t="shared" si="6"/>
        <v>6.48</v>
      </c>
      <c r="L175" s="6">
        <f t="shared" si="7"/>
        <v>7.2</v>
      </c>
      <c r="M175" s="10">
        <v>102</v>
      </c>
      <c r="N175" s="3" t="str">
        <f t="shared" si="8"/>
        <v>E</v>
      </c>
      <c r="O175" s="11">
        <v>0</v>
      </c>
      <c r="P175" s="12">
        <v>0</v>
      </c>
      <c r="Q175" s="3">
        <v>1.3</v>
      </c>
      <c r="R175" s="13">
        <v>27880</v>
      </c>
      <c r="S175" s="14">
        <v>220.25200000000001</v>
      </c>
      <c r="T175" s="15">
        <v>1.8</v>
      </c>
      <c r="U175" s="15">
        <v>2</v>
      </c>
    </row>
    <row r="176" spans="1:21" x14ac:dyDescent="0.25">
      <c r="A176" s="1">
        <v>45313</v>
      </c>
      <c r="B176" s="2">
        <v>0.60416666666666663</v>
      </c>
      <c r="C176" s="7">
        <v>1026</v>
      </c>
      <c r="D176" s="7">
        <v>1030</v>
      </c>
      <c r="E176" s="8">
        <v>12.7</v>
      </c>
      <c r="F176" s="9">
        <v>63</v>
      </c>
      <c r="G176" s="8">
        <v>11.3</v>
      </c>
      <c r="H176" s="8">
        <v>5.8</v>
      </c>
      <c r="I176" s="8">
        <v>26</v>
      </c>
      <c r="J176" s="8">
        <v>11.3</v>
      </c>
      <c r="K176" s="6">
        <f t="shared" si="6"/>
        <v>13.68</v>
      </c>
      <c r="L176" s="6">
        <f t="shared" si="7"/>
        <v>17.28</v>
      </c>
      <c r="M176" s="10">
        <v>18</v>
      </c>
      <c r="N176" s="3" t="str">
        <f t="shared" si="8"/>
        <v>N</v>
      </c>
      <c r="O176" s="11">
        <v>0</v>
      </c>
      <c r="P176" s="12">
        <v>0</v>
      </c>
      <c r="Q176" s="3">
        <v>1.1000000000000001</v>
      </c>
      <c r="R176" s="13">
        <v>25532</v>
      </c>
      <c r="S176" s="14">
        <v>201.70280000000002</v>
      </c>
      <c r="T176" s="15">
        <v>3.8</v>
      </c>
      <c r="U176" s="15">
        <v>4.8</v>
      </c>
    </row>
    <row r="177" spans="1:21" x14ac:dyDescent="0.25">
      <c r="A177" s="1">
        <v>45313</v>
      </c>
      <c r="B177" s="2">
        <v>0.60763888888888895</v>
      </c>
      <c r="C177" s="7">
        <v>1026</v>
      </c>
      <c r="D177" s="7">
        <v>1030</v>
      </c>
      <c r="E177" s="8">
        <v>12.8</v>
      </c>
      <c r="F177" s="9">
        <v>62</v>
      </c>
      <c r="G177" s="8">
        <v>12.8</v>
      </c>
      <c r="H177" s="8">
        <v>5.6</v>
      </c>
      <c r="I177" s="8">
        <v>26</v>
      </c>
      <c r="J177" s="8">
        <v>12.8</v>
      </c>
      <c r="K177" s="6">
        <f t="shared" si="6"/>
        <v>2.88</v>
      </c>
      <c r="L177" s="6">
        <f t="shared" si="7"/>
        <v>2.88</v>
      </c>
      <c r="M177" s="10">
        <v>55</v>
      </c>
      <c r="N177" s="3" t="str">
        <f t="shared" si="8"/>
        <v>NE</v>
      </c>
      <c r="O177" s="11">
        <v>0</v>
      </c>
      <c r="P177" s="12">
        <v>0</v>
      </c>
      <c r="Q177" s="3">
        <v>1</v>
      </c>
      <c r="R177" s="13">
        <v>24885</v>
      </c>
      <c r="S177" s="14">
        <v>196.59150000000002</v>
      </c>
      <c r="T177" s="15">
        <v>0.8</v>
      </c>
      <c r="U177" s="15">
        <v>0.8</v>
      </c>
    </row>
    <row r="178" spans="1:21" x14ac:dyDescent="0.25">
      <c r="A178" s="1">
        <v>45313</v>
      </c>
      <c r="B178" s="2">
        <v>0.61111111111111105</v>
      </c>
      <c r="C178" s="7">
        <v>1026</v>
      </c>
      <c r="D178" s="7">
        <v>1030</v>
      </c>
      <c r="E178" s="8">
        <v>12.9</v>
      </c>
      <c r="F178" s="9">
        <v>62</v>
      </c>
      <c r="G178" s="8">
        <v>12.3</v>
      </c>
      <c r="H178" s="8">
        <v>5.7</v>
      </c>
      <c r="I178" s="8">
        <v>26</v>
      </c>
      <c r="J178" s="8">
        <v>12.3</v>
      </c>
      <c r="K178" s="6">
        <f t="shared" si="6"/>
        <v>8.2799999999999994</v>
      </c>
      <c r="L178" s="6">
        <f t="shared" si="7"/>
        <v>9</v>
      </c>
      <c r="M178" s="10">
        <v>36</v>
      </c>
      <c r="N178" s="3" t="str">
        <f t="shared" si="8"/>
        <v>NNE</v>
      </c>
      <c r="O178" s="11">
        <v>0</v>
      </c>
      <c r="P178" s="12">
        <v>0</v>
      </c>
      <c r="Q178" s="3">
        <v>1</v>
      </c>
      <c r="R178" s="13">
        <v>8780</v>
      </c>
      <c r="S178" s="14">
        <v>69.362000000000009</v>
      </c>
      <c r="T178" s="15">
        <v>2.2999999999999998</v>
      </c>
      <c r="U178" s="15">
        <v>2.5</v>
      </c>
    </row>
    <row r="179" spans="1:21" x14ac:dyDescent="0.25">
      <c r="A179" s="1">
        <v>45313</v>
      </c>
      <c r="B179" s="2">
        <v>0.61458333333333337</v>
      </c>
      <c r="C179" s="7">
        <v>1026</v>
      </c>
      <c r="D179" s="7">
        <v>1030</v>
      </c>
      <c r="E179" s="8">
        <v>12.5</v>
      </c>
      <c r="F179" s="9">
        <v>64</v>
      </c>
      <c r="G179" s="8">
        <v>12.5</v>
      </c>
      <c r="H179" s="8">
        <v>5.8</v>
      </c>
      <c r="I179" s="8">
        <v>26</v>
      </c>
      <c r="J179" s="8">
        <v>12.5</v>
      </c>
      <c r="K179" s="6">
        <f t="shared" si="6"/>
        <v>5.4</v>
      </c>
      <c r="L179" s="6">
        <f t="shared" si="7"/>
        <v>5.4</v>
      </c>
      <c r="M179" s="10">
        <v>336</v>
      </c>
      <c r="N179" s="3" t="str">
        <f t="shared" si="8"/>
        <v>NNW</v>
      </c>
      <c r="O179" s="11">
        <v>0</v>
      </c>
      <c r="P179" s="12">
        <v>0</v>
      </c>
      <c r="Q179" s="3">
        <v>1</v>
      </c>
      <c r="R179" s="13">
        <v>19826</v>
      </c>
      <c r="S179" s="14">
        <v>156.62540000000001</v>
      </c>
      <c r="T179" s="15">
        <v>1.5</v>
      </c>
      <c r="U179" s="15">
        <v>1.5</v>
      </c>
    </row>
    <row r="180" spans="1:21" x14ac:dyDescent="0.25">
      <c r="A180" s="1">
        <v>45313</v>
      </c>
      <c r="B180" s="2">
        <v>0.61805555555555558</v>
      </c>
      <c r="C180" s="7">
        <v>1026</v>
      </c>
      <c r="D180" s="7">
        <v>1030</v>
      </c>
      <c r="E180" s="8">
        <v>12.6</v>
      </c>
      <c r="F180" s="9">
        <v>62</v>
      </c>
      <c r="G180" s="8">
        <v>12.1</v>
      </c>
      <c r="H180" s="8">
        <v>5.4</v>
      </c>
      <c r="I180" s="8">
        <v>26</v>
      </c>
      <c r="J180" s="8">
        <v>12.1</v>
      </c>
      <c r="K180" s="6">
        <f t="shared" si="6"/>
        <v>7.9200000000000008</v>
      </c>
      <c r="L180" s="6">
        <f t="shared" si="7"/>
        <v>9.36</v>
      </c>
      <c r="M180" s="10">
        <v>245</v>
      </c>
      <c r="N180" s="3" t="str">
        <f t="shared" si="8"/>
        <v>WSW</v>
      </c>
      <c r="O180" s="11">
        <v>0</v>
      </c>
      <c r="P180" s="12">
        <v>0</v>
      </c>
      <c r="Q180" s="3">
        <v>1</v>
      </c>
      <c r="R180" s="13">
        <v>17661</v>
      </c>
      <c r="S180" s="14">
        <v>139.52190000000002</v>
      </c>
      <c r="T180" s="15">
        <v>2.2000000000000002</v>
      </c>
      <c r="U180" s="15">
        <v>2.6</v>
      </c>
    </row>
    <row r="181" spans="1:21" x14ac:dyDescent="0.25">
      <c r="A181" s="1">
        <v>45313</v>
      </c>
      <c r="B181" s="2">
        <v>0.62152777777777779</v>
      </c>
      <c r="C181" s="7">
        <v>1026</v>
      </c>
      <c r="D181" s="7">
        <v>1030</v>
      </c>
      <c r="E181" s="8">
        <v>12.8</v>
      </c>
      <c r="F181" s="9">
        <v>62</v>
      </c>
      <c r="G181" s="8">
        <v>12.1</v>
      </c>
      <c r="H181" s="8">
        <v>5.6</v>
      </c>
      <c r="I181" s="8">
        <v>26</v>
      </c>
      <c r="J181" s="8">
        <v>12.1</v>
      </c>
      <c r="K181" s="6">
        <f t="shared" si="6"/>
        <v>8.2799999999999994</v>
      </c>
      <c r="L181" s="6">
        <f t="shared" si="7"/>
        <v>9.36</v>
      </c>
      <c r="M181" s="10">
        <v>86</v>
      </c>
      <c r="N181" s="3" t="str">
        <f t="shared" si="8"/>
        <v>E</v>
      </c>
      <c r="O181" s="11">
        <v>0</v>
      </c>
      <c r="P181" s="12">
        <v>0</v>
      </c>
      <c r="Q181" s="3">
        <v>1</v>
      </c>
      <c r="R181" s="13">
        <v>15831</v>
      </c>
      <c r="S181" s="14">
        <v>125.06490000000001</v>
      </c>
      <c r="T181" s="15">
        <v>2.2999999999999998</v>
      </c>
      <c r="U181" s="15">
        <v>2.6</v>
      </c>
    </row>
    <row r="182" spans="1:21" x14ac:dyDescent="0.25">
      <c r="A182" s="1">
        <v>45313</v>
      </c>
      <c r="B182" s="2">
        <v>0.625</v>
      </c>
      <c r="C182" s="7">
        <v>1026</v>
      </c>
      <c r="D182" s="7">
        <v>1030</v>
      </c>
      <c r="E182" s="8">
        <v>12.9</v>
      </c>
      <c r="F182" s="9">
        <v>62</v>
      </c>
      <c r="G182" s="8">
        <v>11.8</v>
      </c>
      <c r="H182" s="8">
        <v>5.7</v>
      </c>
      <c r="I182" s="8">
        <v>26</v>
      </c>
      <c r="J182" s="8">
        <v>11.8</v>
      </c>
      <c r="K182" s="6">
        <f t="shared" si="6"/>
        <v>11.16</v>
      </c>
      <c r="L182" s="6">
        <f t="shared" si="7"/>
        <v>11.52</v>
      </c>
      <c r="M182" s="10">
        <v>318</v>
      </c>
      <c r="N182" s="3" t="str">
        <f t="shared" si="8"/>
        <v>NW</v>
      </c>
      <c r="O182" s="11">
        <v>0</v>
      </c>
      <c r="P182" s="12">
        <v>0</v>
      </c>
      <c r="Q182" s="3">
        <v>1</v>
      </c>
      <c r="R182" s="13">
        <v>14240</v>
      </c>
      <c r="S182" s="14">
        <v>112.49600000000001</v>
      </c>
      <c r="T182" s="15">
        <v>3.1</v>
      </c>
      <c r="U182" s="15">
        <v>3.2</v>
      </c>
    </row>
    <row r="183" spans="1:21" x14ac:dyDescent="0.25">
      <c r="A183" s="1">
        <v>45313</v>
      </c>
      <c r="B183" s="2">
        <v>0.62847222222222221</v>
      </c>
      <c r="C183" s="7">
        <v>1026</v>
      </c>
      <c r="D183" s="7">
        <v>1030</v>
      </c>
      <c r="E183" s="8">
        <v>13</v>
      </c>
      <c r="F183" s="9">
        <v>61</v>
      </c>
      <c r="G183" s="8">
        <v>13</v>
      </c>
      <c r="H183" s="8">
        <v>5.6</v>
      </c>
      <c r="I183" s="8">
        <v>26</v>
      </c>
      <c r="J183" s="8">
        <v>13</v>
      </c>
      <c r="K183" s="6">
        <f t="shared" si="6"/>
        <v>4.32</v>
      </c>
      <c r="L183" s="6">
        <f t="shared" si="7"/>
        <v>4.32</v>
      </c>
      <c r="M183" s="10">
        <v>8</v>
      </c>
      <c r="N183" s="3" t="str">
        <f t="shared" si="8"/>
        <v>N</v>
      </c>
      <c r="O183" s="11">
        <v>0</v>
      </c>
      <c r="P183" s="12">
        <v>0</v>
      </c>
      <c r="Q183" s="3">
        <v>1</v>
      </c>
      <c r="R183" s="13">
        <v>13100</v>
      </c>
      <c r="S183" s="14">
        <v>103.49000000000001</v>
      </c>
      <c r="T183" s="15">
        <v>1.2</v>
      </c>
      <c r="U183" s="15">
        <v>1.2</v>
      </c>
    </row>
    <row r="184" spans="1:21" x14ac:dyDescent="0.25">
      <c r="A184" s="1">
        <v>45313</v>
      </c>
      <c r="B184" s="2">
        <v>0.63194444444444442</v>
      </c>
      <c r="C184" s="7">
        <v>1026</v>
      </c>
      <c r="D184" s="7">
        <v>1030</v>
      </c>
      <c r="E184" s="8">
        <v>12.8</v>
      </c>
      <c r="F184" s="9">
        <v>60</v>
      </c>
      <c r="G184" s="8">
        <v>12.3</v>
      </c>
      <c r="H184" s="8">
        <v>5.2</v>
      </c>
      <c r="I184" s="8">
        <v>26</v>
      </c>
      <c r="J184" s="8">
        <v>12.3</v>
      </c>
      <c r="K184" s="6">
        <f t="shared" si="6"/>
        <v>7.5600000000000005</v>
      </c>
      <c r="L184" s="6">
        <f t="shared" si="7"/>
        <v>8.2799999999999994</v>
      </c>
      <c r="M184" s="10">
        <v>18</v>
      </c>
      <c r="N184" s="3" t="str">
        <f t="shared" si="8"/>
        <v>N</v>
      </c>
      <c r="O184" s="11">
        <v>0</v>
      </c>
      <c r="P184" s="12">
        <v>0</v>
      </c>
      <c r="Q184" s="3">
        <v>1</v>
      </c>
      <c r="R184" s="13">
        <v>11190</v>
      </c>
      <c r="S184" s="14">
        <v>88.40100000000001</v>
      </c>
      <c r="T184" s="15">
        <v>2.1</v>
      </c>
      <c r="U184" s="15">
        <v>2.2999999999999998</v>
      </c>
    </row>
    <row r="185" spans="1:21" x14ac:dyDescent="0.25">
      <c r="A185" s="1">
        <v>45313</v>
      </c>
      <c r="B185" s="2">
        <v>0.63541666666666663</v>
      </c>
      <c r="C185" s="7">
        <v>1026</v>
      </c>
      <c r="D185" s="7">
        <v>1030</v>
      </c>
      <c r="E185" s="8">
        <v>12.9</v>
      </c>
      <c r="F185" s="9">
        <v>60</v>
      </c>
      <c r="G185" s="8">
        <v>12.7</v>
      </c>
      <c r="H185" s="8">
        <v>5.3</v>
      </c>
      <c r="I185" s="8">
        <v>26</v>
      </c>
      <c r="J185" s="8">
        <v>12.7</v>
      </c>
      <c r="K185" s="6">
        <f t="shared" si="6"/>
        <v>6.12</v>
      </c>
      <c r="L185" s="6">
        <f t="shared" si="7"/>
        <v>6.48</v>
      </c>
      <c r="M185" s="10">
        <v>6</v>
      </c>
      <c r="N185" s="3" t="str">
        <f t="shared" si="8"/>
        <v>N</v>
      </c>
      <c r="O185" s="11">
        <v>0</v>
      </c>
      <c r="P185" s="12">
        <v>0</v>
      </c>
      <c r="Q185" s="3">
        <v>0.9</v>
      </c>
      <c r="R185" s="13">
        <v>10064</v>
      </c>
      <c r="S185" s="14">
        <v>79.505600000000001</v>
      </c>
      <c r="T185" s="15">
        <v>1.7</v>
      </c>
      <c r="U185" s="15">
        <v>1.8</v>
      </c>
    </row>
    <row r="186" spans="1:21" x14ac:dyDescent="0.25">
      <c r="A186" s="1">
        <v>45313</v>
      </c>
      <c r="B186" s="2">
        <v>0.63888888888888895</v>
      </c>
      <c r="C186" s="7">
        <v>1026</v>
      </c>
      <c r="D186" s="7">
        <v>1030</v>
      </c>
      <c r="E186" s="8">
        <v>13</v>
      </c>
      <c r="F186" s="9">
        <v>57</v>
      </c>
      <c r="G186" s="8">
        <v>11.5</v>
      </c>
      <c r="H186" s="8">
        <v>4.5999999999999996</v>
      </c>
      <c r="I186" s="8">
        <v>26</v>
      </c>
      <c r="J186" s="8">
        <v>11.5</v>
      </c>
      <c r="K186" s="6">
        <f t="shared" si="6"/>
        <v>14.4</v>
      </c>
      <c r="L186" s="6">
        <f t="shared" si="7"/>
        <v>19.8</v>
      </c>
      <c r="M186" s="10">
        <v>1</v>
      </c>
      <c r="N186" s="3" t="str">
        <f t="shared" si="8"/>
        <v>N</v>
      </c>
      <c r="O186" s="11">
        <v>0</v>
      </c>
      <c r="P186" s="12">
        <v>0</v>
      </c>
      <c r="Q186" s="3">
        <v>1</v>
      </c>
      <c r="R186" s="13">
        <v>9048</v>
      </c>
      <c r="S186" s="14">
        <v>71.479200000000006</v>
      </c>
      <c r="T186" s="15">
        <v>4</v>
      </c>
      <c r="U186" s="15">
        <v>5.5</v>
      </c>
    </row>
    <row r="187" spans="1:21" x14ac:dyDescent="0.25">
      <c r="A187" s="1">
        <v>45313</v>
      </c>
      <c r="B187" s="2">
        <v>0.64236111111111105</v>
      </c>
      <c r="C187" s="7">
        <v>1026</v>
      </c>
      <c r="D187" s="7">
        <v>1030</v>
      </c>
      <c r="E187" s="8">
        <v>12.8</v>
      </c>
      <c r="F187" s="9">
        <v>57</v>
      </c>
      <c r="G187" s="8">
        <v>12.8</v>
      </c>
      <c r="H187" s="8">
        <v>4.4000000000000004</v>
      </c>
      <c r="I187" s="8">
        <v>26</v>
      </c>
      <c r="J187" s="8">
        <v>12.8</v>
      </c>
      <c r="K187" s="6">
        <f t="shared" si="6"/>
        <v>4.68</v>
      </c>
      <c r="L187" s="6">
        <f t="shared" si="7"/>
        <v>4.68</v>
      </c>
      <c r="M187" s="10">
        <v>36</v>
      </c>
      <c r="N187" s="3" t="str">
        <f t="shared" si="8"/>
        <v>NNE</v>
      </c>
      <c r="O187" s="11">
        <v>0</v>
      </c>
      <c r="P187" s="12">
        <v>0</v>
      </c>
      <c r="Q187" s="3">
        <v>0.8</v>
      </c>
      <c r="R187" s="13">
        <v>8189</v>
      </c>
      <c r="S187" s="14">
        <v>64.693100000000001</v>
      </c>
      <c r="T187" s="15">
        <v>1.3</v>
      </c>
      <c r="U187" s="15">
        <v>1.3</v>
      </c>
    </row>
    <row r="188" spans="1:21" x14ac:dyDescent="0.25">
      <c r="A188" s="1">
        <v>45313</v>
      </c>
      <c r="B188" s="2">
        <v>0.64583333333333337</v>
      </c>
      <c r="C188" s="7">
        <v>1026</v>
      </c>
      <c r="D188" s="7">
        <v>1030</v>
      </c>
      <c r="E188" s="8">
        <v>12.9</v>
      </c>
      <c r="F188" s="9">
        <v>58</v>
      </c>
      <c r="G188" s="8">
        <v>12.5</v>
      </c>
      <c r="H188" s="8">
        <v>4.8</v>
      </c>
      <c r="I188" s="8">
        <v>26</v>
      </c>
      <c r="J188" s="8">
        <v>12.5</v>
      </c>
      <c r="K188" s="6">
        <f t="shared" si="6"/>
        <v>7.9200000000000008</v>
      </c>
      <c r="L188" s="6">
        <f t="shared" si="7"/>
        <v>8.2799999999999994</v>
      </c>
      <c r="M188" s="10">
        <v>338</v>
      </c>
      <c r="N188" s="3" t="str">
        <f t="shared" si="8"/>
        <v>NNW</v>
      </c>
      <c r="O188" s="11">
        <v>0</v>
      </c>
      <c r="P188" s="12">
        <v>0</v>
      </c>
      <c r="Q188" s="3">
        <v>0</v>
      </c>
      <c r="R188" s="13">
        <v>7573</v>
      </c>
      <c r="S188" s="14">
        <v>59.826700000000002</v>
      </c>
      <c r="T188" s="15">
        <v>2.2000000000000002</v>
      </c>
      <c r="U188" s="15">
        <v>2.2999999999999998</v>
      </c>
    </row>
    <row r="189" spans="1:21" x14ac:dyDescent="0.25">
      <c r="A189" s="1">
        <v>45313</v>
      </c>
      <c r="B189" s="2">
        <v>0.64930555555555558</v>
      </c>
      <c r="C189" s="7">
        <v>1026</v>
      </c>
      <c r="D189" s="7">
        <v>1030</v>
      </c>
      <c r="E189" s="8">
        <v>12.7</v>
      </c>
      <c r="F189" s="9">
        <v>57</v>
      </c>
      <c r="G189" s="8">
        <v>12.7</v>
      </c>
      <c r="H189" s="8">
        <v>4.3</v>
      </c>
      <c r="I189" s="8">
        <v>26</v>
      </c>
      <c r="J189" s="8">
        <v>12.7</v>
      </c>
      <c r="K189" s="6">
        <f t="shared" si="6"/>
        <v>5.76</v>
      </c>
      <c r="L189" s="6">
        <f t="shared" si="7"/>
        <v>5.76</v>
      </c>
      <c r="M189" s="10">
        <v>96</v>
      </c>
      <c r="N189" s="3" t="str">
        <f t="shared" si="8"/>
        <v>E</v>
      </c>
      <c r="O189" s="11">
        <v>0</v>
      </c>
      <c r="P189" s="12">
        <v>0</v>
      </c>
      <c r="Q189" s="3">
        <v>0</v>
      </c>
      <c r="R189" s="13">
        <v>6953</v>
      </c>
      <c r="S189" s="14">
        <v>54.928700000000006</v>
      </c>
      <c r="T189" s="15">
        <v>1.6</v>
      </c>
      <c r="U189" s="15">
        <v>1.6</v>
      </c>
    </row>
    <row r="190" spans="1:21" x14ac:dyDescent="0.25">
      <c r="A190" s="1">
        <v>45313</v>
      </c>
      <c r="B190" s="2">
        <v>0.65277777777777779</v>
      </c>
      <c r="C190" s="7">
        <v>1026</v>
      </c>
      <c r="D190" s="7">
        <v>1030</v>
      </c>
      <c r="E190" s="8">
        <v>12.6</v>
      </c>
      <c r="F190" s="9">
        <v>57</v>
      </c>
      <c r="G190" s="8">
        <v>12.3</v>
      </c>
      <c r="H190" s="8">
        <v>4.2</v>
      </c>
      <c r="I190" s="8">
        <v>26</v>
      </c>
      <c r="J190" s="8">
        <v>12.3</v>
      </c>
      <c r="K190" s="6">
        <f t="shared" si="6"/>
        <v>6.12</v>
      </c>
      <c r="L190" s="6">
        <f t="shared" si="7"/>
        <v>7.2</v>
      </c>
      <c r="M190" s="10">
        <v>50</v>
      </c>
      <c r="N190" s="3" t="str">
        <f t="shared" si="8"/>
        <v>NE</v>
      </c>
      <c r="O190" s="11">
        <v>0</v>
      </c>
      <c r="P190" s="12">
        <v>0</v>
      </c>
      <c r="Q190" s="3">
        <v>0</v>
      </c>
      <c r="R190" s="13">
        <v>6495</v>
      </c>
      <c r="S190" s="14">
        <v>51.310500000000005</v>
      </c>
      <c r="T190" s="15">
        <v>1.7</v>
      </c>
      <c r="U190" s="15">
        <v>2</v>
      </c>
    </row>
    <row r="191" spans="1:21" x14ac:dyDescent="0.25">
      <c r="A191" s="1">
        <v>45313</v>
      </c>
      <c r="B191" s="2">
        <v>0.65625</v>
      </c>
      <c r="C191" s="7">
        <v>1026</v>
      </c>
      <c r="D191" s="7">
        <v>1030</v>
      </c>
      <c r="E191" s="8">
        <v>12.5</v>
      </c>
      <c r="F191" s="9">
        <v>58</v>
      </c>
      <c r="G191" s="8">
        <v>11.6</v>
      </c>
      <c r="H191" s="8">
        <v>4.4000000000000004</v>
      </c>
      <c r="I191" s="8">
        <v>26</v>
      </c>
      <c r="J191" s="8">
        <v>11.6</v>
      </c>
      <c r="K191" s="6">
        <f t="shared" si="6"/>
        <v>9</v>
      </c>
      <c r="L191" s="6">
        <f t="shared" si="7"/>
        <v>9.36</v>
      </c>
      <c r="M191" s="10">
        <v>297</v>
      </c>
      <c r="N191" s="3" t="str">
        <f t="shared" si="8"/>
        <v>WNW</v>
      </c>
      <c r="O191" s="11">
        <v>0</v>
      </c>
      <c r="P191" s="12">
        <v>0</v>
      </c>
      <c r="Q191" s="3">
        <v>0</v>
      </c>
      <c r="R191" s="13">
        <v>6084</v>
      </c>
      <c r="S191" s="14">
        <v>48.063600000000008</v>
      </c>
      <c r="T191" s="15">
        <v>2.5</v>
      </c>
      <c r="U191" s="15">
        <v>2.6</v>
      </c>
    </row>
    <row r="192" spans="1:21" x14ac:dyDescent="0.25">
      <c r="A192" s="1">
        <v>45313</v>
      </c>
      <c r="B192" s="2">
        <v>0.65972222222222221</v>
      </c>
      <c r="C192" s="7">
        <v>1026</v>
      </c>
      <c r="D192" s="7">
        <v>1030</v>
      </c>
      <c r="E192" s="8">
        <v>12.5</v>
      </c>
      <c r="F192" s="9">
        <v>59</v>
      </c>
      <c r="G192" s="8">
        <v>11</v>
      </c>
      <c r="H192" s="8">
        <v>4.5999999999999996</v>
      </c>
      <c r="I192" s="8">
        <v>26</v>
      </c>
      <c r="J192" s="8">
        <v>11</v>
      </c>
      <c r="K192" s="6">
        <f t="shared" si="6"/>
        <v>13.32</v>
      </c>
      <c r="L192" s="6">
        <f t="shared" si="7"/>
        <v>17.28</v>
      </c>
      <c r="M192" s="10">
        <v>278</v>
      </c>
      <c r="N192" s="3" t="str">
        <f t="shared" si="8"/>
        <v>W</v>
      </c>
      <c r="O192" s="11">
        <v>0</v>
      </c>
      <c r="P192" s="12">
        <v>0</v>
      </c>
      <c r="Q192" s="3">
        <v>0</v>
      </c>
      <c r="R192" s="13">
        <v>5667</v>
      </c>
      <c r="S192" s="14">
        <v>44.769300000000001</v>
      </c>
      <c r="T192" s="15">
        <v>3.7</v>
      </c>
      <c r="U192" s="15">
        <v>4.8</v>
      </c>
    </row>
    <row r="193" spans="1:21" x14ac:dyDescent="0.25">
      <c r="A193" s="1">
        <v>45313</v>
      </c>
      <c r="B193" s="2">
        <v>0.66319444444444442</v>
      </c>
      <c r="C193" s="7">
        <v>1026</v>
      </c>
      <c r="D193" s="7">
        <v>1030</v>
      </c>
      <c r="E193" s="8">
        <v>12.4</v>
      </c>
      <c r="F193" s="9">
        <v>62</v>
      </c>
      <c r="G193" s="8">
        <v>12.1</v>
      </c>
      <c r="H193" s="8">
        <v>5.3</v>
      </c>
      <c r="I193" s="8">
        <v>26</v>
      </c>
      <c r="J193" s="8">
        <v>12.1</v>
      </c>
      <c r="K193" s="6">
        <f t="shared" si="6"/>
        <v>6.12</v>
      </c>
      <c r="L193" s="6">
        <f t="shared" si="7"/>
        <v>6.48</v>
      </c>
      <c r="M193" s="10">
        <v>198</v>
      </c>
      <c r="N193" s="3" t="str">
        <f t="shared" si="8"/>
        <v>S</v>
      </c>
      <c r="O193" s="11">
        <v>0</v>
      </c>
      <c r="P193" s="12">
        <v>0</v>
      </c>
      <c r="Q193" s="3">
        <v>0</v>
      </c>
      <c r="R193" s="13">
        <v>5428</v>
      </c>
      <c r="S193" s="14">
        <v>42.881200000000007</v>
      </c>
      <c r="T193" s="15">
        <v>1.7</v>
      </c>
      <c r="U193" s="15">
        <v>1.8</v>
      </c>
    </row>
    <row r="194" spans="1:21" x14ac:dyDescent="0.25">
      <c r="A194" s="1">
        <v>45313</v>
      </c>
      <c r="B194" s="2">
        <v>0.66666666666666663</v>
      </c>
      <c r="C194" s="7">
        <v>1026</v>
      </c>
      <c r="D194" s="7">
        <v>1030</v>
      </c>
      <c r="E194" s="8">
        <v>12.3</v>
      </c>
      <c r="F194" s="9">
        <v>63</v>
      </c>
      <c r="G194" s="8">
        <v>12.3</v>
      </c>
      <c r="H194" s="8">
        <v>5.4</v>
      </c>
      <c r="I194" s="8">
        <v>26</v>
      </c>
      <c r="J194" s="8">
        <v>12.3</v>
      </c>
      <c r="K194" s="6">
        <f t="shared" si="6"/>
        <v>4.68</v>
      </c>
      <c r="L194" s="6">
        <f t="shared" si="7"/>
        <v>4.68</v>
      </c>
      <c r="M194" s="10">
        <v>30</v>
      </c>
      <c r="N194" s="3" t="str">
        <f t="shared" si="8"/>
        <v>NNE</v>
      </c>
      <c r="O194" s="11">
        <v>0</v>
      </c>
      <c r="P194" s="12">
        <v>0</v>
      </c>
      <c r="Q194" s="3">
        <v>0</v>
      </c>
      <c r="R194" s="13">
        <v>4884</v>
      </c>
      <c r="S194" s="14">
        <v>38.583600000000004</v>
      </c>
      <c r="T194" s="15">
        <v>1.3</v>
      </c>
      <c r="U194" s="15">
        <v>1.3</v>
      </c>
    </row>
    <row r="195" spans="1:21" x14ac:dyDescent="0.25">
      <c r="A195" s="1">
        <v>45313</v>
      </c>
      <c r="B195" s="2">
        <v>0.67013888888888884</v>
      </c>
      <c r="C195" s="7">
        <v>1026</v>
      </c>
      <c r="D195" s="7">
        <v>1030</v>
      </c>
      <c r="E195" s="8">
        <v>12.2</v>
      </c>
      <c r="F195" s="9">
        <v>59</v>
      </c>
      <c r="G195" s="8">
        <v>11.9</v>
      </c>
      <c r="H195" s="8">
        <v>4.4000000000000004</v>
      </c>
      <c r="I195" s="8">
        <v>26</v>
      </c>
      <c r="J195" s="8">
        <v>11.9</v>
      </c>
      <c r="K195" s="6">
        <f t="shared" ref="K195:K258" si="9">CONVERT(T195,"m/s","km/h")</f>
        <v>6.48</v>
      </c>
      <c r="L195" s="6">
        <f t="shared" ref="L195:L258" si="10">CONVERT(U195,"m/s","km/h")</f>
        <v>7.2</v>
      </c>
      <c r="M195" s="10">
        <v>354</v>
      </c>
      <c r="N195" s="3" t="str">
        <f t="shared" ref="N195:N258" si="11">LOOKUP(M195,$V$4:$V$40,$W$4:$W$40)</f>
        <v>N</v>
      </c>
      <c r="O195" s="11">
        <v>0</v>
      </c>
      <c r="P195" s="12">
        <v>0</v>
      </c>
      <c r="Q195" s="3">
        <v>0</v>
      </c>
      <c r="R195" s="13">
        <v>4364</v>
      </c>
      <c r="S195" s="14">
        <v>34.4756</v>
      </c>
      <c r="T195" s="15">
        <v>1.8</v>
      </c>
      <c r="U195" s="15">
        <v>2</v>
      </c>
    </row>
    <row r="196" spans="1:21" x14ac:dyDescent="0.25">
      <c r="A196" s="1">
        <v>45313</v>
      </c>
      <c r="B196" s="2">
        <v>0.67361111111111116</v>
      </c>
      <c r="C196" s="7">
        <v>1026</v>
      </c>
      <c r="D196" s="7">
        <v>1030</v>
      </c>
      <c r="E196" s="8">
        <v>12.2</v>
      </c>
      <c r="F196" s="9">
        <v>58</v>
      </c>
      <c r="G196" s="8">
        <v>12.2</v>
      </c>
      <c r="H196" s="8">
        <v>4.0999999999999996</v>
      </c>
      <c r="I196" s="8">
        <v>26</v>
      </c>
      <c r="J196" s="8">
        <v>12.2</v>
      </c>
      <c r="K196" s="6">
        <f t="shared" si="9"/>
        <v>4.32</v>
      </c>
      <c r="L196" s="6">
        <f t="shared" si="10"/>
        <v>4.32</v>
      </c>
      <c r="M196" s="10">
        <v>331</v>
      </c>
      <c r="N196" s="3" t="str">
        <f t="shared" si="11"/>
        <v>NNW</v>
      </c>
      <c r="O196" s="11">
        <v>0</v>
      </c>
      <c r="P196" s="12">
        <v>0</v>
      </c>
      <c r="Q196" s="3">
        <v>0</v>
      </c>
      <c r="R196" s="13">
        <v>3390</v>
      </c>
      <c r="S196" s="14">
        <v>26.781000000000002</v>
      </c>
      <c r="T196" s="15">
        <v>1.2</v>
      </c>
      <c r="U196" s="15">
        <v>1.2</v>
      </c>
    </row>
    <row r="197" spans="1:21" x14ac:dyDescent="0.25">
      <c r="A197" s="1">
        <v>45313</v>
      </c>
      <c r="B197" s="2">
        <v>0.67708333333333337</v>
      </c>
      <c r="C197" s="7">
        <v>1026</v>
      </c>
      <c r="D197" s="7">
        <v>1030</v>
      </c>
      <c r="E197" s="8">
        <v>11.9</v>
      </c>
      <c r="F197" s="9">
        <v>59</v>
      </c>
      <c r="G197" s="8">
        <v>11.9</v>
      </c>
      <c r="H197" s="8">
        <v>4.0999999999999996</v>
      </c>
      <c r="I197" s="8">
        <v>26</v>
      </c>
      <c r="J197" s="8">
        <v>11.9</v>
      </c>
      <c r="K197" s="6">
        <f t="shared" si="9"/>
        <v>3.9600000000000004</v>
      </c>
      <c r="L197" s="6">
        <f t="shared" si="10"/>
        <v>3.9600000000000004</v>
      </c>
      <c r="M197" s="10">
        <v>123</v>
      </c>
      <c r="N197" s="3" t="str">
        <f t="shared" si="11"/>
        <v>ESE</v>
      </c>
      <c r="O197" s="11">
        <v>0</v>
      </c>
      <c r="P197" s="12">
        <v>0</v>
      </c>
      <c r="Q197" s="3">
        <v>0</v>
      </c>
      <c r="R197" s="13">
        <v>3452</v>
      </c>
      <c r="S197" s="14">
        <v>27.270800000000001</v>
      </c>
      <c r="T197" s="15">
        <v>1.1000000000000001</v>
      </c>
      <c r="U197" s="15">
        <v>1.1000000000000001</v>
      </c>
    </row>
    <row r="198" spans="1:21" x14ac:dyDescent="0.25">
      <c r="A198" s="1">
        <v>45313</v>
      </c>
      <c r="B198" s="2">
        <v>0.68055555555555547</v>
      </c>
      <c r="C198" s="7">
        <v>1026</v>
      </c>
      <c r="D198" s="7">
        <v>1030</v>
      </c>
      <c r="E198" s="8">
        <v>11.9</v>
      </c>
      <c r="F198" s="9">
        <v>59</v>
      </c>
      <c r="G198" s="8">
        <v>11.9</v>
      </c>
      <c r="H198" s="8">
        <v>4.0999999999999996</v>
      </c>
      <c r="I198" s="8">
        <v>26</v>
      </c>
      <c r="J198" s="8">
        <v>11.9</v>
      </c>
      <c r="K198" s="6">
        <f t="shared" si="9"/>
        <v>2.88</v>
      </c>
      <c r="L198" s="6">
        <f t="shared" si="10"/>
        <v>2.88</v>
      </c>
      <c r="M198" s="10">
        <v>164</v>
      </c>
      <c r="N198" s="3" t="str">
        <f t="shared" si="11"/>
        <v>SSE</v>
      </c>
      <c r="O198" s="11">
        <v>0</v>
      </c>
      <c r="P198" s="12">
        <v>0</v>
      </c>
      <c r="Q198" s="3">
        <v>0</v>
      </c>
      <c r="R198" s="13">
        <v>3078</v>
      </c>
      <c r="S198" s="14">
        <v>24.316200000000002</v>
      </c>
      <c r="T198" s="15">
        <v>0.8</v>
      </c>
      <c r="U198" s="15">
        <v>0.8</v>
      </c>
    </row>
    <row r="199" spans="1:21" x14ac:dyDescent="0.25">
      <c r="A199" s="1">
        <v>45313</v>
      </c>
      <c r="B199" s="2">
        <v>0.68402777777777779</v>
      </c>
      <c r="C199" s="7">
        <v>1026</v>
      </c>
      <c r="D199" s="7">
        <v>1030</v>
      </c>
      <c r="E199" s="8">
        <v>11.8</v>
      </c>
      <c r="F199" s="9">
        <v>61</v>
      </c>
      <c r="G199" s="8">
        <v>11.8</v>
      </c>
      <c r="H199" s="8">
        <v>4.5</v>
      </c>
      <c r="I199" s="8">
        <v>26</v>
      </c>
      <c r="J199" s="8">
        <v>11.8</v>
      </c>
      <c r="K199" s="6">
        <f t="shared" si="9"/>
        <v>0</v>
      </c>
      <c r="L199" s="6">
        <f t="shared" si="10"/>
        <v>0</v>
      </c>
      <c r="M199" s="10">
        <v>172</v>
      </c>
      <c r="N199" s="3" t="str">
        <f t="shared" si="11"/>
        <v>S</v>
      </c>
      <c r="O199" s="11">
        <v>0</v>
      </c>
      <c r="P199" s="12">
        <v>0</v>
      </c>
      <c r="Q199" s="3">
        <v>0</v>
      </c>
      <c r="R199" s="13">
        <v>2510</v>
      </c>
      <c r="S199" s="14">
        <v>19.829000000000001</v>
      </c>
      <c r="T199" s="15">
        <v>0</v>
      </c>
      <c r="U199" s="15">
        <v>0</v>
      </c>
    </row>
    <row r="200" spans="1:21" x14ac:dyDescent="0.25">
      <c r="A200" s="1">
        <v>45313</v>
      </c>
      <c r="B200" s="2">
        <v>0.6875</v>
      </c>
      <c r="C200" s="7">
        <v>1026</v>
      </c>
      <c r="D200" s="7">
        <v>1030</v>
      </c>
      <c r="E200" s="8">
        <v>11.6</v>
      </c>
      <c r="F200" s="9">
        <v>62</v>
      </c>
      <c r="G200" s="8">
        <v>11.6</v>
      </c>
      <c r="H200" s="8">
        <v>4.5</v>
      </c>
      <c r="I200" s="8">
        <v>26</v>
      </c>
      <c r="J200" s="8">
        <v>11.6</v>
      </c>
      <c r="K200" s="6">
        <f t="shared" si="9"/>
        <v>3.9600000000000004</v>
      </c>
      <c r="L200" s="6">
        <f t="shared" si="10"/>
        <v>3.9600000000000004</v>
      </c>
      <c r="M200" s="10">
        <v>90</v>
      </c>
      <c r="N200" s="3" t="str">
        <f t="shared" si="11"/>
        <v>E</v>
      </c>
      <c r="O200" s="11">
        <v>0</v>
      </c>
      <c r="P200" s="12">
        <v>0</v>
      </c>
      <c r="Q200" s="3">
        <v>0</v>
      </c>
      <c r="R200" s="13">
        <v>2155</v>
      </c>
      <c r="S200" s="14">
        <v>17.024500000000003</v>
      </c>
      <c r="T200" s="15">
        <v>1.1000000000000001</v>
      </c>
      <c r="U200" s="15">
        <v>1.1000000000000001</v>
      </c>
    </row>
    <row r="201" spans="1:21" x14ac:dyDescent="0.25">
      <c r="A201" s="1">
        <v>45313</v>
      </c>
      <c r="B201" s="2">
        <v>0.69097222222222221</v>
      </c>
      <c r="C201" s="7">
        <v>1026</v>
      </c>
      <c r="D201" s="7">
        <v>1030</v>
      </c>
      <c r="E201" s="8">
        <v>11.7</v>
      </c>
      <c r="F201" s="9">
        <v>63</v>
      </c>
      <c r="G201" s="8">
        <v>11.1</v>
      </c>
      <c r="H201" s="8">
        <v>4.8</v>
      </c>
      <c r="I201" s="8">
        <v>26</v>
      </c>
      <c r="J201" s="8">
        <v>11.1</v>
      </c>
      <c r="K201" s="6">
        <f t="shared" si="9"/>
        <v>7.5600000000000005</v>
      </c>
      <c r="L201" s="6">
        <f t="shared" si="10"/>
        <v>7.5600000000000005</v>
      </c>
      <c r="M201" s="10">
        <v>72</v>
      </c>
      <c r="N201" s="3" t="str">
        <f t="shared" si="11"/>
        <v>ENE</v>
      </c>
      <c r="O201" s="11">
        <v>0</v>
      </c>
      <c r="P201" s="12">
        <v>0</v>
      </c>
      <c r="Q201" s="3">
        <v>0</v>
      </c>
      <c r="R201" s="13">
        <v>1754</v>
      </c>
      <c r="S201" s="14">
        <v>13.856600000000002</v>
      </c>
      <c r="T201" s="15">
        <v>2.1</v>
      </c>
      <c r="U201" s="15">
        <v>2.1</v>
      </c>
    </row>
    <row r="202" spans="1:21" x14ac:dyDescent="0.25">
      <c r="A202" s="1">
        <v>45313</v>
      </c>
      <c r="B202" s="2">
        <v>0.69444444444444453</v>
      </c>
      <c r="C202" s="7">
        <v>1026</v>
      </c>
      <c r="D202" s="7">
        <v>1030</v>
      </c>
      <c r="E202" s="8">
        <v>11.4</v>
      </c>
      <c r="F202" s="9">
        <v>66</v>
      </c>
      <c r="G202" s="8">
        <v>11.2</v>
      </c>
      <c r="H202" s="8">
        <v>5.2</v>
      </c>
      <c r="I202" s="8">
        <v>26</v>
      </c>
      <c r="J202" s="8">
        <v>11.2</v>
      </c>
      <c r="K202" s="6">
        <f t="shared" si="9"/>
        <v>5.76</v>
      </c>
      <c r="L202" s="6">
        <f t="shared" si="10"/>
        <v>5.76</v>
      </c>
      <c r="M202" s="10">
        <v>138</v>
      </c>
      <c r="N202" s="3" t="str">
        <f t="shared" si="11"/>
        <v>SE</v>
      </c>
      <c r="O202" s="11">
        <v>0</v>
      </c>
      <c r="P202" s="12">
        <v>0</v>
      </c>
      <c r="Q202" s="3">
        <v>0</v>
      </c>
      <c r="R202" s="13">
        <v>1238</v>
      </c>
      <c r="S202" s="14">
        <v>9.7802000000000007</v>
      </c>
      <c r="T202" s="15">
        <v>1.6</v>
      </c>
      <c r="U202" s="15">
        <v>1.6</v>
      </c>
    </row>
    <row r="203" spans="1:21" x14ac:dyDescent="0.25">
      <c r="A203" s="1">
        <v>45313</v>
      </c>
      <c r="B203" s="2">
        <v>0.69791666666666663</v>
      </c>
      <c r="C203" s="7">
        <v>1026</v>
      </c>
      <c r="D203" s="7">
        <v>1030</v>
      </c>
      <c r="E203" s="8">
        <v>11.3</v>
      </c>
      <c r="F203" s="9">
        <v>67</v>
      </c>
      <c r="G203" s="8">
        <v>11.3</v>
      </c>
      <c r="H203" s="8">
        <v>5.3</v>
      </c>
      <c r="I203" s="8">
        <v>26</v>
      </c>
      <c r="J203" s="8">
        <v>11.3</v>
      </c>
      <c r="K203" s="6">
        <f t="shared" si="9"/>
        <v>0</v>
      </c>
      <c r="L203" s="6">
        <f t="shared" si="10"/>
        <v>0</v>
      </c>
      <c r="M203" s="10">
        <v>92</v>
      </c>
      <c r="N203" s="3" t="str">
        <f t="shared" si="11"/>
        <v>E</v>
      </c>
      <c r="O203" s="11">
        <v>0</v>
      </c>
      <c r="P203" s="12">
        <v>0</v>
      </c>
      <c r="Q203" s="3">
        <v>0</v>
      </c>
      <c r="R203" s="13">
        <v>0.85499999999999998</v>
      </c>
      <c r="S203" s="14">
        <v>6.7545000000000001E-3</v>
      </c>
      <c r="T203" s="15">
        <v>0</v>
      </c>
      <c r="U203" s="15">
        <v>0</v>
      </c>
    </row>
    <row r="204" spans="1:21" x14ac:dyDescent="0.25">
      <c r="A204" s="1">
        <v>45313</v>
      </c>
      <c r="B204" s="2">
        <v>0.70138888888888884</v>
      </c>
      <c r="C204" s="7">
        <v>1026</v>
      </c>
      <c r="D204" s="7">
        <v>1030</v>
      </c>
      <c r="E204" s="8">
        <v>11.1</v>
      </c>
      <c r="F204" s="9">
        <v>68</v>
      </c>
      <c r="G204" s="8">
        <v>11.1</v>
      </c>
      <c r="H204" s="8">
        <v>5.4</v>
      </c>
      <c r="I204" s="8">
        <v>26</v>
      </c>
      <c r="J204" s="8">
        <v>11.1</v>
      </c>
      <c r="K204" s="6">
        <f t="shared" si="9"/>
        <v>0</v>
      </c>
      <c r="L204" s="6">
        <f t="shared" si="10"/>
        <v>0</v>
      </c>
      <c r="M204" s="10">
        <v>90</v>
      </c>
      <c r="N204" s="3" t="str">
        <f t="shared" si="11"/>
        <v>E</v>
      </c>
      <c r="O204" s="11">
        <v>0</v>
      </c>
      <c r="P204" s="12">
        <v>0</v>
      </c>
      <c r="Q204" s="3">
        <v>0</v>
      </c>
      <c r="R204" s="13">
        <v>0.58399999999999996</v>
      </c>
      <c r="S204" s="14">
        <v>4.6135999999999998E-3</v>
      </c>
      <c r="T204" s="15">
        <v>0</v>
      </c>
      <c r="U204" s="15">
        <v>0</v>
      </c>
    </row>
    <row r="205" spans="1:21" x14ac:dyDescent="0.25">
      <c r="A205" s="1">
        <v>45313</v>
      </c>
      <c r="B205" s="2">
        <v>0.70486111111111116</v>
      </c>
      <c r="C205" s="7">
        <v>1026</v>
      </c>
      <c r="D205" s="7">
        <v>1030</v>
      </c>
      <c r="E205" s="8">
        <v>10.9</v>
      </c>
      <c r="F205" s="9">
        <v>69</v>
      </c>
      <c r="G205" s="8">
        <v>10.9</v>
      </c>
      <c r="H205" s="8">
        <v>5.4</v>
      </c>
      <c r="I205" s="8">
        <v>26</v>
      </c>
      <c r="J205" s="8">
        <v>10.9</v>
      </c>
      <c r="K205" s="6">
        <f t="shared" si="9"/>
        <v>4.32</v>
      </c>
      <c r="L205" s="6">
        <f t="shared" si="10"/>
        <v>4.32</v>
      </c>
      <c r="M205" s="10">
        <v>210</v>
      </c>
      <c r="N205" s="3" t="str">
        <f t="shared" si="11"/>
        <v>SSW</v>
      </c>
      <c r="O205" s="11">
        <v>0</v>
      </c>
      <c r="P205" s="12">
        <v>0</v>
      </c>
      <c r="Q205" s="3">
        <v>0</v>
      </c>
      <c r="R205" s="13">
        <v>0.376</v>
      </c>
      <c r="S205" s="14">
        <v>2.9704000000000002E-3</v>
      </c>
      <c r="T205" s="15">
        <v>1.2</v>
      </c>
      <c r="U205" s="15">
        <v>1.2</v>
      </c>
    </row>
    <row r="206" spans="1:21" x14ac:dyDescent="0.25">
      <c r="A206" s="1">
        <v>45313</v>
      </c>
      <c r="B206" s="2">
        <v>0.70833333333333337</v>
      </c>
      <c r="C206" s="7">
        <v>1026</v>
      </c>
      <c r="D206" s="7">
        <v>1030</v>
      </c>
      <c r="E206" s="8">
        <v>10.8</v>
      </c>
      <c r="F206" s="9">
        <v>70</v>
      </c>
      <c r="G206" s="8">
        <v>10.8</v>
      </c>
      <c r="H206" s="8">
        <v>5.5</v>
      </c>
      <c r="I206" s="8">
        <v>26</v>
      </c>
      <c r="J206" s="8">
        <v>10.8</v>
      </c>
      <c r="K206" s="6">
        <f t="shared" si="9"/>
        <v>2.52</v>
      </c>
      <c r="L206" s="6">
        <f t="shared" si="10"/>
        <v>2.52</v>
      </c>
      <c r="M206" s="10">
        <v>23</v>
      </c>
      <c r="N206" s="3" t="str">
        <f t="shared" si="11"/>
        <v>NNE</v>
      </c>
      <c r="O206" s="11">
        <v>0</v>
      </c>
      <c r="P206" s="12">
        <v>0</v>
      </c>
      <c r="Q206" s="3">
        <v>0</v>
      </c>
      <c r="R206" s="13">
        <v>0.24</v>
      </c>
      <c r="S206" s="14">
        <v>1.8960000000000001E-3</v>
      </c>
      <c r="T206" s="15">
        <v>0.7</v>
      </c>
      <c r="U206" s="15">
        <v>0.7</v>
      </c>
    </row>
    <row r="207" spans="1:21" x14ac:dyDescent="0.25">
      <c r="A207" s="1">
        <v>45313</v>
      </c>
      <c r="B207" s="2">
        <v>0.71180555555555547</v>
      </c>
      <c r="C207" s="7">
        <v>1026</v>
      </c>
      <c r="D207" s="7">
        <v>1030</v>
      </c>
      <c r="E207" s="8">
        <v>10.7</v>
      </c>
      <c r="F207" s="9">
        <v>70</v>
      </c>
      <c r="G207" s="8">
        <v>10.7</v>
      </c>
      <c r="H207" s="8">
        <v>5.4</v>
      </c>
      <c r="I207" s="8">
        <v>26</v>
      </c>
      <c r="J207" s="8">
        <v>10.7</v>
      </c>
      <c r="K207" s="6">
        <f t="shared" si="9"/>
        <v>2.88</v>
      </c>
      <c r="L207" s="6">
        <f t="shared" si="10"/>
        <v>2.88</v>
      </c>
      <c r="M207" s="10">
        <v>204</v>
      </c>
      <c r="N207" s="3" t="str">
        <f t="shared" si="11"/>
        <v>SSW</v>
      </c>
      <c r="O207" s="11">
        <v>0</v>
      </c>
      <c r="P207" s="12">
        <v>0</v>
      </c>
      <c r="Q207" s="3">
        <v>0</v>
      </c>
      <c r="R207" s="13">
        <v>0.14199999999999999</v>
      </c>
      <c r="S207" s="14">
        <v>1.1218000000000001E-3</v>
      </c>
      <c r="T207" s="15">
        <v>0.8</v>
      </c>
      <c r="U207" s="15">
        <v>0.8</v>
      </c>
    </row>
    <row r="208" spans="1:21" x14ac:dyDescent="0.25">
      <c r="A208" s="1">
        <v>45313</v>
      </c>
      <c r="B208" s="2">
        <v>0.71527777777777779</v>
      </c>
      <c r="C208" s="7">
        <v>1026</v>
      </c>
      <c r="D208" s="7">
        <v>1030</v>
      </c>
      <c r="E208" s="8">
        <v>10.6</v>
      </c>
      <c r="F208" s="9">
        <v>70</v>
      </c>
      <c r="G208" s="8">
        <v>10.6</v>
      </c>
      <c r="H208" s="8">
        <v>5.3</v>
      </c>
      <c r="I208" s="8">
        <v>26</v>
      </c>
      <c r="J208" s="8">
        <v>10.6</v>
      </c>
      <c r="K208" s="6">
        <f t="shared" si="9"/>
        <v>0</v>
      </c>
      <c r="L208" s="6">
        <f t="shared" si="10"/>
        <v>0</v>
      </c>
      <c r="M208" s="10">
        <v>102</v>
      </c>
      <c r="N208" s="3" t="str">
        <f t="shared" si="11"/>
        <v>E</v>
      </c>
      <c r="O208" s="11">
        <v>0</v>
      </c>
      <c r="P208" s="12">
        <v>0</v>
      </c>
      <c r="Q208" s="3">
        <v>0</v>
      </c>
      <c r="R208" s="13">
        <v>5.7000000000000002E-2</v>
      </c>
      <c r="S208" s="14">
        <v>4.5030000000000005E-4</v>
      </c>
      <c r="T208" s="15">
        <v>0</v>
      </c>
      <c r="U208" s="15">
        <v>0</v>
      </c>
    </row>
    <row r="209" spans="1:21" x14ac:dyDescent="0.25">
      <c r="A209" s="1">
        <v>45313</v>
      </c>
      <c r="B209" s="2">
        <v>0.71875</v>
      </c>
      <c r="C209" s="7">
        <v>1026</v>
      </c>
      <c r="D209" s="7">
        <v>1030</v>
      </c>
      <c r="E209" s="8">
        <v>10.6</v>
      </c>
      <c r="F209" s="9">
        <v>70</v>
      </c>
      <c r="G209" s="8">
        <v>10.6</v>
      </c>
      <c r="H209" s="8">
        <v>5.3</v>
      </c>
      <c r="I209" s="8">
        <v>26</v>
      </c>
      <c r="J209" s="8">
        <v>10.6</v>
      </c>
      <c r="K209" s="6">
        <f t="shared" si="9"/>
        <v>0</v>
      </c>
      <c r="L209" s="6">
        <f t="shared" si="10"/>
        <v>0</v>
      </c>
      <c r="M209" s="10">
        <v>162</v>
      </c>
      <c r="N209" s="3" t="str">
        <f t="shared" si="11"/>
        <v>SSE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0</v>
      </c>
      <c r="U209" s="15">
        <v>0</v>
      </c>
    </row>
    <row r="210" spans="1:21" x14ac:dyDescent="0.25">
      <c r="A210" s="1">
        <v>45313</v>
      </c>
      <c r="B210" s="2">
        <v>0.72222222222222221</v>
      </c>
      <c r="C210" s="7">
        <v>1026</v>
      </c>
      <c r="D210" s="7">
        <v>1030</v>
      </c>
      <c r="E210" s="8">
        <v>10.5</v>
      </c>
      <c r="F210" s="9">
        <v>69</v>
      </c>
      <c r="G210" s="8">
        <v>10.5</v>
      </c>
      <c r="H210" s="8">
        <v>5</v>
      </c>
      <c r="I210" s="8">
        <v>26</v>
      </c>
      <c r="J210" s="8">
        <v>10.5</v>
      </c>
      <c r="K210" s="6">
        <f t="shared" si="9"/>
        <v>0</v>
      </c>
      <c r="L210" s="6">
        <f t="shared" si="10"/>
        <v>0</v>
      </c>
      <c r="M210" s="10">
        <v>78</v>
      </c>
      <c r="N210" s="3" t="str">
        <f t="shared" si="11"/>
        <v>ENE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0</v>
      </c>
      <c r="U210" s="15">
        <v>0</v>
      </c>
    </row>
    <row r="211" spans="1:21" x14ac:dyDescent="0.25">
      <c r="A211" s="1">
        <v>45313</v>
      </c>
      <c r="B211" s="2">
        <v>0.72569444444444453</v>
      </c>
      <c r="C211" s="7">
        <v>1026</v>
      </c>
      <c r="D211" s="7">
        <v>1030</v>
      </c>
      <c r="E211" s="8">
        <v>10.5</v>
      </c>
      <c r="F211" s="9">
        <v>70</v>
      </c>
      <c r="G211" s="8">
        <v>10.5</v>
      </c>
      <c r="H211" s="8">
        <v>5.2</v>
      </c>
      <c r="I211" s="8">
        <v>26</v>
      </c>
      <c r="J211" s="8">
        <v>10.5</v>
      </c>
      <c r="K211" s="6">
        <f t="shared" si="9"/>
        <v>3.9600000000000004</v>
      </c>
      <c r="L211" s="6">
        <f t="shared" si="10"/>
        <v>3.9600000000000004</v>
      </c>
      <c r="M211" s="10">
        <v>316</v>
      </c>
      <c r="N211" s="3" t="str">
        <f t="shared" si="11"/>
        <v>NW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1.1000000000000001</v>
      </c>
      <c r="U211" s="15">
        <v>1.1000000000000001</v>
      </c>
    </row>
    <row r="212" spans="1:21" x14ac:dyDescent="0.25">
      <c r="A212" s="1">
        <v>45313</v>
      </c>
      <c r="B212" s="2">
        <v>0.72916666666666663</v>
      </c>
      <c r="C212" s="7">
        <v>1026</v>
      </c>
      <c r="D212" s="7">
        <v>1030</v>
      </c>
      <c r="E212" s="8">
        <v>10.4</v>
      </c>
      <c r="F212" s="9">
        <v>71</v>
      </c>
      <c r="G212" s="8">
        <v>10.4</v>
      </c>
      <c r="H212" s="8">
        <v>5.3</v>
      </c>
      <c r="I212" s="8">
        <v>26</v>
      </c>
      <c r="J212" s="8">
        <v>10.4</v>
      </c>
      <c r="K212" s="6">
        <f t="shared" si="9"/>
        <v>2.88</v>
      </c>
      <c r="L212" s="6">
        <f t="shared" si="10"/>
        <v>2.88</v>
      </c>
      <c r="M212" s="10">
        <v>272</v>
      </c>
      <c r="N212" s="3" t="str">
        <f t="shared" si="11"/>
        <v>W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0.8</v>
      </c>
      <c r="U212" s="15">
        <v>0.8</v>
      </c>
    </row>
    <row r="213" spans="1:21" x14ac:dyDescent="0.25">
      <c r="A213" s="1">
        <v>45313</v>
      </c>
      <c r="B213" s="2">
        <v>0.73263888888888884</v>
      </c>
      <c r="C213" s="7">
        <v>1026</v>
      </c>
      <c r="D213" s="7">
        <v>1030</v>
      </c>
      <c r="E213" s="8">
        <v>10.3</v>
      </c>
      <c r="F213" s="9">
        <v>73</v>
      </c>
      <c r="G213" s="8">
        <v>9.6999999999999993</v>
      </c>
      <c r="H213" s="8">
        <v>5.6</v>
      </c>
      <c r="I213" s="8">
        <v>26</v>
      </c>
      <c r="J213" s="8">
        <v>9.6999999999999993</v>
      </c>
      <c r="K213" s="6">
        <f t="shared" si="9"/>
        <v>6.12</v>
      </c>
      <c r="L213" s="6">
        <f t="shared" si="10"/>
        <v>6.48</v>
      </c>
      <c r="M213" s="10">
        <v>324</v>
      </c>
      <c r="N213" s="3" t="str">
        <f t="shared" si="11"/>
        <v>NW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1.7</v>
      </c>
      <c r="U213" s="15">
        <v>1.8</v>
      </c>
    </row>
    <row r="214" spans="1:21" x14ac:dyDescent="0.25">
      <c r="A214" s="1">
        <v>45313</v>
      </c>
      <c r="B214" s="2">
        <v>0.73611111111111116</v>
      </c>
      <c r="C214" s="7">
        <v>1026</v>
      </c>
      <c r="D214" s="7">
        <v>1030</v>
      </c>
      <c r="E214" s="8">
        <v>10.3</v>
      </c>
      <c r="F214" s="9">
        <v>74</v>
      </c>
      <c r="G214" s="8">
        <v>10.3</v>
      </c>
      <c r="H214" s="8">
        <v>5.8</v>
      </c>
      <c r="I214" s="8">
        <v>26</v>
      </c>
      <c r="J214" s="8">
        <v>10.3</v>
      </c>
      <c r="K214" s="6">
        <f t="shared" si="9"/>
        <v>2.88</v>
      </c>
      <c r="L214" s="6">
        <f t="shared" si="10"/>
        <v>2.88</v>
      </c>
      <c r="M214" s="10">
        <v>297</v>
      </c>
      <c r="N214" s="3" t="str">
        <f t="shared" si="11"/>
        <v>WNW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0.8</v>
      </c>
      <c r="U214" s="15">
        <v>0.8</v>
      </c>
    </row>
    <row r="215" spans="1:21" x14ac:dyDescent="0.25">
      <c r="A215" s="1">
        <v>45313</v>
      </c>
      <c r="B215" s="2">
        <v>0.73958333333333337</v>
      </c>
      <c r="C215" s="7">
        <v>1026</v>
      </c>
      <c r="D215" s="7">
        <v>1030</v>
      </c>
      <c r="E215" s="8">
        <v>10.1</v>
      </c>
      <c r="F215" s="9">
        <v>75</v>
      </c>
      <c r="G215" s="8">
        <v>10.1</v>
      </c>
      <c r="H215" s="8">
        <v>5.8</v>
      </c>
      <c r="I215" s="8">
        <v>26</v>
      </c>
      <c r="J215" s="8">
        <v>10.1</v>
      </c>
      <c r="K215" s="6">
        <f t="shared" si="9"/>
        <v>2.52</v>
      </c>
      <c r="L215" s="6">
        <f t="shared" si="10"/>
        <v>2.52</v>
      </c>
      <c r="M215" s="10">
        <v>282</v>
      </c>
      <c r="N215" s="3" t="str">
        <f t="shared" si="11"/>
        <v>W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0.7</v>
      </c>
      <c r="U215" s="15">
        <v>0.7</v>
      </c>
    </row>
    <row r="216" spans="1:21" x14ac:dyDescent="0.25">
      <c r="A216" s="1">
        <v>45313</v>
      </c>
      <c r="B216" s="2">
        <v>0.74305555555555547</v>
      </c>
      <c r="C216" s="7">
        <v>1026</v>
      </c>
      <c r="D216" s="7">
        <v>1030</v>
      </c>
      <c r="E216" s="8">
        <v>10.1</v>
      </c>
      <c r="F216" s="9">
        <v>75</v>
      </c>
      <c r="G216" s="8">
        <v>10.1</v>
      </c>
      <c r="H216" s="8">
        <v>5.8</v>
      </c>
      <c r="I216" s="8">
        <v>26</v>
      </c>
      <c r="J216" s="8">
        <v>10.1</v>
      </c>
      <c r="K216" s="6">
        <f t="shared" si="9"/>
        <v>0</v>
      </c>
      <c r="L216" s="6">
        <f t="shared" si="10"/>
        <v>0</v>
      </c>
      <c r="M216" s="10">
        <v>246</v>
      </c>
      <c r="N216" s="3" t="str">
        <f t="shared" si="11"/>
        <v>WSW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45313</v>
      </c>
      <c r="B217" s="2">
        <v>0.74652777777777779</v>
      </c>
      <c r="C217" s="7">
        <v>1026</v>
      </c>
      <c r="D217" s="7">
        <v>1030</v>
      </c>
      <c r="E217" s="8">
        <v>10</v>
      </c>
      <c r="F217" s="9">
        <v>75</v>
      </c>
      <c r="G217" s="8">
        <v>10</v>
      </c>
      <c r="H217" s="8">
        <v>5.7</v>
      </c>
      <c r="I217" s="8">
        <v>26</v>
      </c>
      <c r="J217" s="8">
        <v>10</v>
      </c>
      <c r="K217" s="6">
        <f t="shared" si="9"/>
        <v>0</v>
      </c>
      <c r="L217" s="6">
        <f t="shared" si="10"/>
        <v>0</v>
      </c>
      <c r="M217" s="10">
        <v>102</v>
      </c>
      <c r="N217" s="3" t="str">
        <f t="shared" si="11"/>
        <v>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</v>
      </c>
      <c r="U217" s="15">
        <v>0</v>
      </c>
    </row>
    <row r="218" spans="1:21" x14ac:dyDescent="0.25">
      <c r="A218" s="1">
        <v>45313</v>
      </c>
      <c r="B218" s="2">
        <v>0.75</v>
      </c>
      <c r="C218" s="7">
        <v>1026</v>
      </c>
      <c r="D218" s="7">
        <v>1030</v>
      </c>
      <c r="E218" s="8">
        <v>9.8000000000000007</v>
      </c>
      <c r="F218" s="9">
        <v>76</v>
      </c>
      <c r="G218" s="8">
        <v>9.8000000000000007</v>
      </c>
      <c r="H218" s="8">
        <v>5.7</v>
      </c>
      <c r="I218" s="8">
        <v>26</v>
      </c>
      <c r="J218" s="8">
        <v>9.8000000000000007</v>
      </c>
      <c r="K218" s="6">
        <f t="shared" si="9"/>
        <v>0</v>
      </c>
      <c r="L218" s="6">
        <f t="shared" si="10"/>
        <v>0</v>
      </c>
      <c r="M218" s="10">
        <v>84</v>
      </c>
      <c r="N218" s="3" t="str">
        <f t="shared" si="11"/>
        <v>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</v>
      </c>
      <c r="U218" s="15">
        <v>0</v>
      </c>
    </row>
    <row r="219" spans="1:21" x14ac:dyDescent="0.25">
      <c r="A219" s="1">
        <v>45313</v>
      </c>
      <c r="B219" s="2">
        <v>0.75347222222222221</v>
      </c>
      <c r="C219" s="7">
        <v>1026</v>
      </c>
      <c r="D219" s="7">
        <v>1030</v>
      </c>
      <c r="E219" s="8">
        <v>9.6999999999999993</v>
      </c>
      <c r="F219" s="9">
        <v>76</v>
      </c>
      <c r="G219" s="8">
        <v>9.6999999999999993</v>
      </c>
      <c r="H219" s="8">
        <v>5.6</v>
      </c>
      <c r="I219" s="8">
        <v>26</v>
      </c>
      <c r="J219" s="8">
        <v>9.6999999999999993</v>
      </c>
      <c r="K219" s="6">
        <f t="shared" si="9"/>
        <v>4.32</v>
      </c>
      <c r="L219" s="6">
        <f t="shared" si="10"/>
        <v>4.32</v>
      </c>
      <c r="M219" s="10">
        <v>72</v>
      </c>
      <c r="N219" s="3" t="str">
        <f t="shared" si="11"/>
        <v>ENE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1.2</v>
      </c>
      <c r="U219" s="15">
        <v>1.2</v>
      </c>
    </row>
    <row r="220" spans="1:21" x14ac:dyDescent="0.25">
      <c r="A220" s="1">
        <v>45313</v>
      </c>
      <c r="B220" s="2">
        <v>0.75694444444444453</v>
      </c>
      <c r="C220" s="7">
        <v>1026</v>
      </c>
      <c r="D220" s="7">
        <v>1030</v>
      </c>
      <c r="E220" s="8">
        <v>9.8000000000000007</v>
      </c>
      <c r="F220" s="9">
        <v>76</v>
      </c>
      <c r="G220" s="8">
        <v>9.8000000000000007</v>
      </c>
      <c r="H220" s="8">
        <v>5.7</v>
      </c>
      <c r="I220" s="8">
        <v>26</v>
      </c>
      <c r="J220" s="8">
        <v>9.8000000000000007</v>
      </c>
      <c r="K220" s="6">
        <f t="shared" si="9"/>
        <v>0</v>
      </c>
      <c r="L220" s="6">
        <f t="shared" si="10"/>
        <v>0</v>
      </c>
      <c r="M220" s="10">
        <v>260</v>
      </c>
      <c r="N220" s="3" t="str">
        <f t="shared" si="11"/>
        <v>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45313</v>
      </c>
      <c r="B221" s="2">
        <v>0.76041666666666663</v>
      </c>
      <c r="C221" s="7">
        <v>1026</v>
      </c>
      <c r="D221" s="7">
        <v>1030</v>
      </c>
      <c r="E221" s="8">
        <v>9.5</v>
      </c>
      <c r="F221" s="9">
        <v>76</v>
      </c>
      <c r="G221" s="8">
        <v>9.5</v>
      </c>
      <c r="H221" s="8">
        <v>5.4</v>
      </c>
      <c r="I221" s="8">
        <v>26</v>
      </c>
      <c r="J221" s="8">
        <v>9.5</v>
      </c>
      <c r="K221" s="6">
        <f t="shared" si="9"/>
        <v>3.6</v>
      </c>
      <c r="L221" s="6">
        <f t="shared" si="10"/>
        <v>3.6</v>
      </c>
      <c r="M221" s="10">
        <v>234</v>
      </c>
      <c r="N221" s="3" t="str">
        <f t="shared" si="11"/>
        <v>SW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</v>
      </c>
      <c r="U221" s="15">
        <v>1</v>
      </c>
    </row>
    <row r="222" spans="1:21" x14ac:dyDescent="0.25">
      <c r="A222" s="1">
        <v>45313</v>
      </c>
      <c r="B222" s="2">
        <v>0.76388888888888884</v>
      </c>
      <c r="C222" s="7">
        <v>1026</v>
      </c>
      <c r="D222" s="7">
        <v>1030</v>
      </c>
      <c r="E222" s="8">
        <v>9.4</v>
      </c>
      <c r="F222" s="9">
        <v>77</v>
      </c>
      <c r="G222" s="8">
        <v>9.4</v>
      </c>
      <c r="H222" s="8">
        <v>5.5</v>
      </c>
      <c r="I222" s="8">
        <v>26</v>
      </c>
      <c r="J222" s="8">
        <v>9.4</v>
      </c>
      <c r="K222" s="6">
        <f t="shared" si="9"/>
        <v>0</v>
      </c>
      <c r="L222" s="6">
        <f t="shared" si="10"/>
        <v>0</v>
      </c>
      <c r="M222" s="10">
        <v>282</v>
      </c>
      <c r="N222" s="3" t="str">
        <f t="shared" si="11"/>
        <v>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45313</v>
      </c>
      <c r="B223" s="2">
        <v>0.76736111111111116</v>
      </c>
      <c r="C223" s="7">
        <v>1026</v>
      </c>
      <c r="D223" s="7">
        <v>1030</v>
      </c>
      <c r="E223" s="8">
        <v>9.1</v>
      </c>
      <c r="F223" s="9">
        <v>77</v>
      </c>
      <c r="G223" s="8">
        <v>9.1</v>
      </c>
      <c r="H223" s="8">
        <v>5.2</v>
      </c>
      <c r="I223" s="8">
        <v>26</v>
      </c>
      <c r="J223" s="8">
        <v>9.1</v>
      </c>
      <c r="K223" s="6">
        <f t="shared" si="9"/>
        <v>0</v>
      </c>
      <c r="L223" s="6">
        <f t="shared" si="10"/>
        <v>0</v>
      </c>
      <c r="M223" s="10">
        <v>298</v>
      </c>
      <c r="N223" s="3" t="str">
        <f t="shared" si="11"/>
        <v>WNW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45313</v>
      </c>
      <c r="B224" s="2">
        <v>0.77083333333333337</v>
      </c>
      <c r="C224" s="7">
        <v>1026</v>
      </c>
      <c r="D224" s="7">
        <v>1030</v>
      </c>
      <c r="E224" s="8">
        <v>9</v>
      </c>
      <c r="F224" s="9">
        <v>77</v>
      </c>
      <c r="G224" s="8">
        <v>9</v>
      </c>
      <c r="H224" s="8">
        <v>5.0999999999999996</v>
      </c>
      <c r="I224" s="8">
        <v>26</v>
      </c>
      <c r="J224" s="8">
        <v>9</v>
      </c>
      <c r="K224" s="6">
        <f t="shared" si="9"/>
        <v>2.88</v>
      </c>
      <c r="L224" s="6">
        <f t="shared" si="10"/>
        <v>2.88</v>
      </c>
      <c r="M224" s="10">
        <v>340</v>
      </c>
      <c r="N224" s="3" t="str">
        <f t="shared" si="11"/>
        <v>NNW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0.8</v>
      </c>
      <c r="U224" s="15">
        <v>0.8</v>
      </c>
    </row>
    <row r="225" spans="1:21" x14ac:dyDescent="0.25">
      <c r="A225" s="1">
        <v>45313</v>
      </c>
      <c r="B225" s="2">
        <v>0.77430555555555547</v>
      </c>
      <c r="C225" s="7">
        <v>1026</v>
      </c>
      <c r="D225" s="7">
        <v>1030</v>
      </c>
      <c r="E225" s="8">
        <v>9</v>
      </c>
      <c r="F225" s="9">
        <v>76</v>
      </c>
      <c r="G225" s="8">
        <v>9</v>
      </c>
      <c r="H225" s="8">
        <v>4.9000000000000004</v>
      </c>
      <c r="I225" s="8">
        <v>26</v>
      </c>
      <c r="J225" s="8">
        <v>9</v>
      </c>
      <c r="K225" s="6">
        <f t="shared" si="9"/>
        <v>3.6</v>
      </c>
      <c r="L225" s="6">
        <f t="shared" si="10"/>
        <v>3.6</v>
      </c>
      <c r="M225" s="10">
        <v>252</v>
      </c>
      <c r="N225" s="3" t="str">
        <f t="shared" si="11"/>
        <v>WSW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</v>
      </c>
      <c r="U225" s="15">
        <v>1</v>
      </c>
    </row>
    <row r="226" spans="1:21" x14ac:dyDescent="0.25">
      <c r="A226" s="1">
        <v>45313</v>
      </c>
      <c r="B226" s="2">
        <v>0.77777777777777779</v>
      </c>
      <c r="C226" s="7">
        <v>1026</v>
      </c>
      <c r="D226" s="7">
        <v>1030</v>
      </c>
      <c r="E226" s="8">
        <v>8.6999999999999993</v>
      </c>
      <c r="F226" s="9">
        <v>78</v>
      </c>
      <c r="G226" s="8">
        <v>8.6999999999999993</v>
      </c>
      <c r="H226" s="8">
        <v>5</v>
      </c>
      <c r="I226" s="8">
        <v>26</v>
      </c>
      <c r="J226" s="8">
        <v>8.6999999999999993</v>
      </c>
      <c r="K226" s="6">
        <f t="shared" si="9"/>
        <v>0</v>
      </c>
      <c r="L226" s="6">
        <f t="shared" si="10"/>
        <v>0</v>
      </c>
      <c r="M226" s="10">
        <v>42</v>
      </c>
      <c r="N226" s="3" t="str">
        <f t="shared" si="11"/>
        <v>NE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45313</v>
      </c>
      <c r="B227" s="2">
        <v>0.78125</v>
      </c>
      <c r="C227" s="7">
        <v>1026</v>
      </c>
      <c r="D227" s="7">
        <v>1030</v>
      </c>
      <c r="E227" s="8">
        <v>8.4</v>
      </c>
      <c r="F227" s="9">
        <v>79</v>
      </c>
      <c r="G227" s="8">
        <v>8.4</v>
      </c>
      <c r="H227" s="8">
        <v>4.9000000000000004</v>
      </c>
      <c r="I227" s="8">
        <v>26</v>
      </c>
      <c r="J227" s="8">
        <v>8.4</v>
      </c>
      <c r="K227" s="6">
        <f t="shared" si="9"/>
        <v>3.9600000000000004</v>
      </c>
      <c r="L227" s="6">
        <f t="shared" si="10"/>
        <v>3.9600000000000004</v>
      </c>
      <c r="M227" s="10">
        <v>303</v>
      </c>
      <c r="N227" s="3" t="str">
        <f t="shared" si="11"/>
        <v>WNW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1.1000000000000001</v>
      </c>
      <c r="U227" s="15">
        <v>1.1000000000000001</v>
      </c>
    </row>
    <row r="228" spans="1:21" x14ac:dyDescent="0.25">
      <c r="A228" s="1">
        <v>45313</v>
      </c>
      <c r="B228" s="2">
        <v>0.78472222222222221</v>
      </c>
      <c r="C228" s="7">
        <v>1026</v>
      </c>
      <c r="D228" s="7">
        <v>1030</v>
      </c>
      <c r="E228" s="8">
        <v>8.1999999999999993</v>
      </c>
      <c r="F228" s="9">
        <v>80</v>
      </c>
      <c r="G228" s="8">
        <v>8.1999999999999993</v>
      </c>
      <c r="H228" s="8">
        <v>4.9000000000000004</v>
      </c>
      <c r="I228" s="8">
        <v>26</v>
      </c>
      <c r="J228" s="8">
        <v>8.1999999999999993</v>
      </c>
      <c r="K228" s="6">
        <f t="shared" si="9"/>
        <v>3.6</v>
      </c>
      <c r="L228" s="6">
        <f t="shared" si="10"/>
        <v>3.6</v>
      </c>
      <c r="M228" s="10">
        <v>294</v>
      </c>
      <c r="N228" s="3" t="str">
        <f t="shared" si="11"/>
        <v>WNW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</v>
      </c>
      <c r="U228" s="15">
        <v>1</v>
      </c>
    </row>
    <row r="229" spans="1:21" x14ac:dyDescent="0.25">
      <c r="A229" s="1">
        <v>45313</v>
      </c>
      <c r="B229" s="2">
        <v>0.78819444444444453</v>
      </c>
      <c r="C229" s="7">
        <v>1026</v>
      </c>
      <c r="D229" s="7">
        <v>1030</v>
      </c>
      <c r="E229" s="8">
        <v>8.1</v>
      </c>
      <c r="F229" s="9">
        <v>81</v>
      </c>
      <c r="G229" s="8">
        <v>8.1</v>
      </c>
      <c r="H229" s="8">
        <v>5</v>
      </c>
      <c r="I229" s="8">
        <v>26</v>
      </c>
      <c r="J229" s="8">
        <v>8.1</v>
      </c>
      <c r="K229" s="6">
        <f t="shared" si="9"/>
        <v>3.6</v>
      </c>
      <c r="L229" s="6">
        <f t="shared" si="10"/>
        <v>3.6</v>
      </c>
      <c r="M229" s="10">
        <v>271</v>
      </c>
      <c r="N229" s="3" t="str">
        <f t="shared" si="11"/>
        <v>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</v>
      </c>
      <c r="U229" s="15">
        <v>1</v>
      </c>
    </row>
    <row r="230" spans="1:21" x14ac:dyDescent="0.25">
      <c r="A230" s="1">
        <v>45313</v>
      </c>
      <c r="B230" s="2">
        <v>0.79166666666666663</v>
      </c>
      <c r="C230" s="7">
        <v>1026</v>
      </c>
      <c r="D230" s="7">
        <v>1030</v>
      </c>
      <c r="E230" s="8">
        <v>8.1</v>
      </c>
      <c r="F230" s="9">
        <v>81</v>
      </c>
      <c r="G230" s="8">
        <v>8.1</v>
      </c>
      <c r="H230" s="8">
        <v>5</v>
      </c>
      <c r="I230" s="8">
        <v>26</v>
      </c>
      <c r="J230" s="8">
        <v>8.1</v>
      </c>
      <c r="K230" s="6">
        <f t="shared" si="9"/>
        <v>4.32</v>
      </c>
      <c r="L230" s="6">
        <f t="shared" si="10"/>
        <v>4.32</v>
      </c>
      <c r="M230" s="10">
        <v>237</v>
      </c>
      <c r="N230" s="3" t="str">
        <f t="shared" si="11"/>
        <v>SW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1.2</v>
      </c>
      <c r="U230" s="15">
        <v>1.2</v>
      </c>
    </row>
    <row r="231" spans="1:21" x14ac:dyDescent="0.25">
      <c r="A231" s="1">
        <v>45313</v>
      </c>
      <c r="B231" s="2">
        <v>0.79513888888888884</v>
      </c>
      <c r="C231" s="7">
        <v>1026</v>
      </c>
      <c r="D231" s="7">
        <v>1030</v>
      </c>
      <c r="E231" s="8">
        <v>8</v>
      </c>
      <c r="F231" s="9">
        <v>81</v>
      </c>
      <c r="G231" s="8">
        <v>8</v>
      </c>
      <c r="H231" s="8">
        <v>4.9000000000000004</v>
      </c>
      <c r="I231" s="8">
        <v>26</v>
      </c>
      <c r="J231" s="8">
        <v>8</v>
      </c>
      <c r="K231" s="6">
        <f t="shared" si="9"/>
        <v>2.88</v>
      </c>
      <c r="L231" s="6">
        <f t="shared" si="10"/>
        <v>2.88</v>
      </c>
      <c r="M231" s="10">
        <v>306</v>
      </c>
      <c r="N231" s="3" t="str">
        <f t="shared" si="11"/>
        <v>WNW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0.8</v>
      </c>
      <c r="U231" s="15">
        <v>0.8</v>
      </c>
    </row>
    <row r="232" spans="1:21" x14ac:dyDescent="0.25">
      <c r="A232" s="1">
        <v>45313</v>
      </c>
      <c r="B232" s="2">
        <v>0.79861111111111116</v>
      </c>
      <c r="C232" s="7">
        <v>1026</v>
      </c>
      <c r="D232" s="7">
        <v>1030</v>
      </c>
      <c r="E232" s="8">
        <v>8</v>
      </c>
      <c r="F232" s="9">
        <v>82</v>
      </c>
      <c r="G232" s="8">
        <v>8</v>
      </c>
      <c r="H232" s="8">
        <v>5.0999999999999996</v>
      </c>
      <c r="I232" s="8">
        <v>26</v>
      </c>
      <c r="J232" s="8">
        <v>8</v>
      </c>
      <c r="K232" s="6">
        <f t="shared" si="9"/>
        <v>3.9600000000000004</v>
      </c>
      <c r="L232" s="6">
        <f t="shared" si="10"/>
        <v>3.9600000000000004</v>
      </c>
      <c r="M232" s="10">
        <v>181</v>
      </c>
      <c r="N232" s="3" t="str">
        <f t="shared" si="11"/>
        <v>S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1.1000000000000001</v>
      </c>
      <c r="U232" s="15">
        <v>1.1000000000000001</v>
      </c>
    </row>
    <row r="233" spans="1:21" x14ac:dyDescent="0.25">
      <c r="A233" s="1">
        <v>45313</v>
      </c>
      <c r="B233" s="2">
        <v>0.80208333333333337</v>
      </c>
      <c r="C233" s="7">
        <v>1026</v>
      </c>
      <c r="D233" s="7">
        <v>1030</v>
      </c>
      <c r="E233" s="8">
        <v>7.9</v>
      </c>
      <c r="F233" s="9">
        <v>82</v>
      </c>
      <c r="G233" s="8">
        <v>7.3</v>
      </c>
      <c r="H233" s="8">
        <v>5</v>
      </c>
      <c r="I233" s="8">
        <v>26</v>
      </c>
      <c r="J233" s="8">
        <v>7.3</v>
      </c>
      <c r="K233" s="6">
        <f t="shared" si="9"/>
        <v>5.76</v>
      </c>
      <c r="L233" s="6">
        <f t="shared" si="10"/>
        <v>5.76</v>
      </c>
      <c r="M233" s="10">
        <v>342</v>
      </c>
      <c r="N233" s="3" t="str">
        <f t="shared" si="11"/>
        <v>NNW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1.6</v>
      </c>
      <c r="U233" s="15">
        <v>1.6</v>
      </c>
    </row>
    <row r="234" spans="1:21" x14ac:dyDescent="0.25">
      <c r="A234" s="1">
        <v>45313</v>
      </c>
      <c r="B234" s="2">
        <v>0.80555555555555547</v>
      </c>
      <c r="C234" s="7">
        <v>1026</v>
      </c>
      <c r="D234" s="7">
        <v>1030</v>
      </c>
      <c r="E234" s="8">
        <v>7.9</v>
      </c>
      <c r="F234" s="9">
        <v>82</v>
      </c>
      <c r="G234" s="8">
        <v>7.9</v>
      </c>
      <c r="H234" s="8">
        <v>5</v>
      </c>
      <c r="I234" s="8">
        <v>26</v>
      </c>
      <c r="J234" s="8">
        <v>7.9</v>
      </c>
      <c r="K234" s="6">
        <f t="shared" si="9"/>
        <v>3.9600000000000004</v>
      </c>
      <c r="L234" s="6">
        <f t="shared" si="10"/>
        <v>3.9600000000000004</v>
      </c>
      <c r="M234" s="10">
        <v>258</v>
      </c>
      <c r="N234" s="3" t="str">
        <f t="shared" si="11"/>
        <v>WSW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1.1000000000000001</v>
      </c>
      <c r="U234" s="15">
        <v>1.1000000000000001</v>
      </c>
    </row>
    <row r="235" spans="1:21" x14ac:dyDescent="0.25">
      <c r="A235" s="1">
        <v>45313</v>
      </c>
      <c r="B235" s="2">
        <v>0.80902777777777779</v>
      </c>
      <c r="C235" s="7">
        <v>1026</v>
      </c>
      <c r="D235" s="7">
        <v>1030</v>
      </c>
      <c r="E235" s="8">
        <v>7.8</v>
      </c>
      <c r="F235" s="9">
        <v>82</v>
      </c>
      <c r="G235" s="8">
        <v>7.8</v>
      </c>
      <c r="H235" s="8">
        <v>4.9000000000000004</v>
      </c>
      <c r="I235" s="8">
        <v>26</v>
      </c>
      <c r="J235" s="8">
        <v>7.8</v>
      </c>
      <c r="K235" s="6">
        <f t="shared" si="9"/>
        <v>2.88</v>
      </c>
      <c r="L235" s="6">
        <f t="shared" si="10"/>
        <v>2.88</v>
      </c>
      <c r="M235" s="10">
        <v>135</v>
      </c>
      <c r="N235" s="3" t="str">
        <f t="shared" si="11"/>
        <v>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0.8</v>
      </c>
      <c r="U235" s="15">
        <v>0.8</v>
      </c>
    </row>
    <row r="236" spans="1:21" x14ac:dyDescent="0.25">
      <c r="A236" s="1">
        <v>45313</v>
      </c>
      <c r="B236" s="2">
        <v>0.8125</v>
      </c>
      <c r="C236" s="7">
        <v>1026</v>
      </c>
      <c r="D236" s="7">
        <v>1030</v>
      </c>
      <c r="E236" s="8">
        <v>7.6</v>
      </c>
      <c r="F236" s="9">
        <v>83</v>
      </c>
      <c r="G236" s="8">
        <v>7.6</v>
      </c>
      <c r="H236" s="8">
        <v>4.9000000000000004</v>
      </c>
      <c r="I236" s="8">
        <v>26</v>
      </c>
      <c r="J236" s="8">
        <v>7.6</v>
      </c>
      <c r="K236" s="6">
        <f t="shared" si="9"/>
        <v>4.68</v>
      </c>
      <c r="L236" s="6">
        <f t="shared" si="10"/>
        <v>4.68</v>
      </c>
      <c r="M236" s="10">
        <v>228</v>
      </c>
      <c r="N236" s="3" t="str">
        <f t="shared" si="11"/>
        <v>SW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1.3</v>
      </c>
      <c r="U236" s="15">
        <v>1.3</v>
      </c>
    </row>
    <row r="237" spans="1:21" x14ac:dyDescent="0.25">
      <c r="A237" s="1">
        <v>45313</v>
      </c>
      <c r="B237" s="2">
        <v>0.81597222222222221</v>
      </c>
      <c r="C237" s="7">
        <v>1026</v>
      </c>
      <c r="D237" s="7">
        <v>1030</v>
      </c>
      <c r="E237" s="8">
        <v>7.6</v>
      </c>
      <c r="F237" s="9">
        <v>83</v>
      </c>
      <c r="G237" s="8">
        <v>7.6</v>
      </c>
      <c r="H237" s="8">
        <v>4.9000000000000004</v>
      </c>
      <c r="I237" s="8">
        <v>26</v>
      </c>
      <c r="J237" s="8">
        <v>7.6</v>
      </c>
      <c r="K237" s="6">
        <f t="shared" si="9"/>
        <v>2.88</v>
      </c>
      <c r="L237" s="6">
        <f t="shared" si="10"/>
        <v>2.88</v>
      </c>
      <c r="M237" s="10">
        <v>132</v>
      </c>
      <c r="N237" s="3" t="str">
        <f t="shared" si="11"/>
        <v>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0.8</v>
      </c>
      <c r="U237" s="15">
        <v>0.8</v>
      </c>
    </row>
    <row r="238" spans="1:21" x14ac:dyDescent="0.25">
      <c r="A238" s="1">
        <v>45313</v>
      </c>
      <c r="B238" s="2">
        <v>0.81944444444444453</v>
      </c>
      <c r="C238" s="7">
        <v>1026</v>
      </c>
      <c r="D238" s="7">
        <v>1030</v>
      </c>
      <c r="E238" s="8">
        <v>7.6</v>
      </c>
      <c r="F238" s="9">
        <v>83</v>
      </c>
      <c r="G238" s="8">
        <v>7.6</v>
      </c>
      <c r="H238" s="8">
        <v>4.9000000000000004</v>
      </c>
      <c r="I238" s="8">
        <v>26</v>
      </c>
      <c r="J238" s="8">
        <v>7.6</v>
      </c>
      <c r="K238" s="6">
        <f t="shared" si="9"/>
        <v>3.9600000000000004</v>
      </c>
      <c r="L238" s="6">
        <f t="shared" si="10"/>
        <v>3.9600000000000004</v>
      </c>
      <c r="M238" s="10">
        <v>300</v>
      </c>
      <c r="N238" s="3" t="str">
        <f t="shared" si="11"/>
        <v>WNW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1.1000000000000001</v>
      </c>
      <c r="U238" s="15">
        <v>1.1000000000000001</v>
      </c>
    </row>
    <row r="239" spans="1:21" x14ac:dyDescent="0.25">
      <c r="A239" s="1">
        <v>45313</v>
      </c>
      <c r="B239" s="2">
        <v>0.82291666666666663</v>
      </c>
      <c r="C239" s="7">
        <v>1026</v>
      </c>
      <c r="D239" s="7">
        <v>1030</v>
      </c>
      <c r="E239" s="8">
        <v>7.5</v>
      </c>
      <c r="F239" s="9">
        <v>83</v>
      </c>
      <c r="G239" s="8">
        <v>7.5</v>
      </c>
      <c r="H239" s="8">
        <v>4.8</v>
      </c>
      <c r="I239" s="8">
        <v>26</v>
      </c>
      <c r="J239" s="8">
        <v>7.5</v>
      </c>
      <c r="K239" s="6">
        <f t="shared" si="9"/>
        <v>4.32</v>
      </c>
      <c r="L239" s="6">
        <f t="shared" si="10"/>
        <v>4.32</v>
      </c>
      <c r="M239" s="10">
        <v>276</v>
      </c>
      <c r="N239" s="3" t="str">
        <f t="shared" si="11"/>
        <v>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1.2</v>
      </c>
      <c r="U239" s="15">
        <v>1.2</v>
      </c>
    </row>
    <row r="240" spans="1:21" x14ac:dyDescent="0.25">
      <c r="A240" s="1">
        <v>45313</v>
      </c>
      <c r="B240" s="2">
        <v>0.82638888888888884</v>
      </c>
      <c r="C240" s="7">
        <v>1026</v>
      </c>
      <c r="D240" s="7">
        <v>1030</v>
      </c>
      <c r="E240" s="8">
        <v>7.4</v>
      </c>
      <c r="F240" s="9">
        <v>84</v>
      </c>
      <c r="G240" s="8">
        <v>7.4</v>
      </c>
      <c r="H240" s="8">
        <v>4.8</v>
      </c>
      <c r="I240" s="8">
        <v>26</v>
      </c>
      <c r="J240" s="8">
        <v>7.4</v>
      </c>
      <c r="K240" s="6">
        <f t="shared" si="9"/>
        <v>3.6</v>
      </c>
      <c r="L240" s="6">
        <f t="shared" si="10"/>
        <v>3.6</v>
      </c>
      <c r="M240" s="10">
        <v>306</v>
      </c>
      <c r="N240" s="3" t="str">
        <f t="shared" si="11"/>
        <v>WNW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</v>
      </c>
      <c r="U240" s="15">
        <v>1</v>
      </c>
    </row>
    <row r="241" spans="1:21" x14ac:dyDescent="0.25">
      <c r="A241" s="1">
        <v>45313</v>
      </c>
      <c r="B241" s="2">
        <v>0.82986111111111116</v>
      </c>
      <c r="C241" s="7">
        <v>1026</v>
      </c>
      <c r="D241" s="7">
        <v>1030</v>
      </c>
      <c r="E241" s="8">
        <v>7.5</v>
      </c>
      <c r="F241" s="9">
        <v>83</v>
      </c>
      <c r="G241" s="8">
        <v>7.5</v>
      </c>
      <c r="H241" s="8">
        <v>4.8</v>
      </c>
      <c r="I241" s="8">
        <v>26</v>
      </c>
      <c r="J241" s="8">
        <v>7.5</v>
      </c>
      <c r="K241" s="6">
        <f t="shared" si="9"/>
        <v>3.6</v>
      </c>
      <c r="L241" s="6">
        <f t="shared" si="10"/>
        <v>3.6</v>
      </c>
      <c r="M241" s="10">
        <v>255</v>
      </c>
      <c r="N241" s="3" t="str">
        <f t="shared" si="11"/>
        <v>WSW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</v>
      </c>
      <c r="U241" s="15">
        <v>1</v>
      </c>
    </row>
    <row r="242" spans="1:21" x14ac:dyDescent="0.25">
      <c r="A242" s="1">
        <v>45313</v>
      </c>
      <c r="B242" s="2">
        <v>0.83333333333333337</v>
      </c>
      <c r="C242" s="7">
        <v>1026</v>
      </c>
      <c r="D242" s="7">
        <v>1030</v>
      </c>
      <c r="E242" s="8">
        <v>7.4</v>
      </c>
      <c r="F242" s="9">
        <v>84</v>
      </c>
      <c r="G242" s="8">
        <v>7.4</v>
      </c>
      <c r="H242" s="8">
        <v>4.8</v>
      </c>
      <c r="I242" s="8">
        <v>26</v>
      </c>
      <c r="J242" s="8">
        <v>7.4</v>
      </c>
      <c r="K242" s="6">
        <f t="shared" si="9"/>
        <v>0</v>
      </c>
      <c r="L242" s="6">
        <f t="shared" si="10"/>
        <v>0</v>
      </c>
      <c r="M242" s="10">
        <v>60</v>
      </c>
      <c r="N242" s="3" t="str">
        <f t="shared" si="11"/>
        <v>ENE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45313</v>
      </c>
      <c r="B243" s="2">
        <v>0.83680555555555547</v>
      </c>
      <c r="C243" s="7">
        <v>1026</v>
      </c>
      <c r="D243" s="7">
        <v>1030</v>
      </c>
      <c r="E243" s="8">
        <v>7.3</v>
      </c>
      <c r="F243" s="9">
        <v>84</v>
      </c>
      <c r="G243" s="8">
        <v>7.3</v>
      </c>
      <c r="H243" s="8">
        <v>4.7</v>
      </c>
      <c r="I243" s="8">
        <v>26</v>
      </c>
      <c r="J243" s="8">
        <v>7.3</v>
      </c>
      <c r="K243" s="6">
        <f t="shared" si="9"/>
        <v>3.9600000000000004</v>
      </c>
      <c r="L243" s="6">
        <f t="shared" si="10"/>
        <v>3.9600000000000004</v>
      </c>
      <c r="M243" s="10">
        <v>350</v>
      </c>
      <c r="N243" s="3" t="str">
        <f t="shared" si="11"/>
        <v>N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1.1000000000000001</v>
      </c>
      <c r="U243" s="15">
        <v>1.1000000000000001</v>
      </c>
    </row>
    <row r="244" spans="1:21" x14ac:dyDescent="0.25">
      <c r="A244" s="1">
        <v>45313</v>
      </c>
      <c r="B244" s="2">
        <v>0.84027777777777779</v>
      </c>
      <c r="C244" s="7">
        <v>1025</v>
      </c>
      <c r="D244" s="7">
        <v>1029</v>
      </c>
      <c r="E244" s="8">
        <v>7.3</v>
      </c>
      <c r="F244" s="9">
        <v>84</v>
      </c>
      <c r="G244" s="8">
        <v>6</v>
      </c>
      <c r="H244" s="8">
        <v>4.7</v>
      </c>
      <c r="I244" s="8">
        <v>26</v>
      </c>
      <c r="J244" s="8">
        <v>6</v>
      </c>
      <c r="K244" s="6">
        <f t="shared" si="9"/>
        <v>7.9200000000000008</v>
      </c>
      <c r="L244" s="6">
        <f t="shared" si="10"/>
        <v>9</v>
      </c>
      <c r="M244" s="10">
        <v>324</v>
      </c>
      <c r="N244" s="3" t="str">
        <f t="shared" si="11"/>
        <v>NW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2.2000000000000002</v>
      </c>
      <c r="U244" s="15">
        <v>2.5</v>
      </c>
    </row>
    <row r="245" spans="1:21" x14ac:dyDescent="0.25">
      <c r="A245" s="1">
        <v>45313</v>
      </c>
      <c r="B245" s="2">
        <v>0.84375</v>
      </c>
      <c r="C245" s="7">
        <v>1026</v>
      </c>
      <c r="D245" s="7">
        <v>1030</v>
      </c>
      <c r="E245" s="8">
        <v>7.1</v>
      </c>
      <c r="F245" s="9">
        <v>84</v>
      </c>
      <c r="G245" s="8">
        <v>5.8</v>
      </c>
      <c r="H245" s="8">
        <v>4.5</v>
      </c>
      <c r="I245" s="8">
        <v>26</v>
      </c>
      <c r="J245" s="8">
        <v>5.8</v>
      </c>
      <c r="K245" s="6">
        <f t="shared" si="9"/>
        <v>7.2</v>
      </c>
      <c r="L245" s="6">
        <f t="shared" si="10"/>
        <v>7.9200000000000008</v>
      </c>
      <c r="M245" s="10">
        <v>6</v>
      </c>
      <c r="N245" s="3" t="str">
        <f t="shared" si="11"/>
        <v>N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2</v>
      </c>
      <c r="U245" s="15">
        <v>2.2000000000000002</v>
      </c>
    </row>
    <row r="246" spans="1:21" x14ac:dyDescent="0.25">
      <c r="A246" s="1">
        <v>45313</v>
      </c>
      <c r="B246" s="2">
        <v>0.84722222222222221</v>
      </c>
      <c r="C246" s="7">
        <v>1026</v>
      </c>
      <c r="D246" s="7">
        <v>1030</v>
      </c>
      <c r="E246" s="8">
        <v>7</v>
      </c>
      <c r="F246" s="9">
        <v>85</v>
      </c>
      <c r="G246" s="8">
        <v>5.7</v>
      </c>
      <c r="H246" s="8">
        <v>4.5999999999999996</v>
      </c>
      <c r="I246" s="8">
        <v>26</v>
      </c>
      <c r="J246" s="8">
        <v>5.7</v>
      </c>
      <c r="K246" s="6">
        <f t="shared" si="9"/>
        <v>7.2</v>
      </c>
      <c r="L246" s="6">
        <f t="shared" si="10"/>
        <v>7.2</v>
      </c>
      <c r="M246" s="10">
        <v>304</v>
      </c>
      <c r="N246" s="3" t="str">
        <f t="shared" si="11"/>
        <v>WNW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2</v>
      </c>
      <c r="U246" s="15">
        <v>2</v>
      </c>
    </row>
    <row r="247" spans="1:21" x14ac:dyDescent="0.25">
      <c r="A247" s="1">
        <v>45313</v>
      </c>
      <c r="B247" s="2">
        <v>0.85069444444444453</v>
      </c>
      <c r="C247" s="7">
        <v>1026</v>
      </c>
      <c r="D247" s="7">
        <v>1030</v>
      </c>
      <c r="E247" s="8">
        <v>6.9</v>
      </c>
      <c r="F247" s="9">
        <v>85</v>
      </c>
      <c r="G247" s="8">
        <v>6.9</v>
      </c>
      <c r="H247" s="8">
        <v>4.5</v>
      </c>
      <c r="I247" s="8">
        <v>26</v>
      </c>
      <c r="J247" s="8">
        <v>6.9</v>
      </c>
      <c r="K247" s="6">
        <f t="shared" si="9"/>
        <v>4.32</v>
      </c>
      <c r="L247" s="6">
        <f t="shared" si="10"/>
        <v>4.32</v>
      </c>
      <c r="M247" s="10">
        <v>270</v>
      </c>
      <c r="N247" s="3" t="str">
        <f t="shared" si="11"/>
        <v>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1.2</v>
      </c>
      <c r="U247" s="15">
        <v>1.2</v>
      </c>
    </row>
    <row r="248" spans="1:21" x14ac:dyDescent="0.25">
      <c r="A248" s="1">
        <v>45313</v>
      </c>
      <c r="B248" s="2">
        <v>0.85416666666666663</v>
      </c>
      <c r="C248" s="7">
        <v>1026</v>
      </c>
      <c r="D248" s="7">
        <v>1030</v>
      </c>
      <c r="E248" s="8">
        <v>7</v>
      </c>
      <c r="F248" s="9">
        <v>84</v>
      </c>
      <c r="G248" s="8">
        <v>6.3</v>
      </c>
      <c r="H248" s="8">
        <v>4.4000000000000004</v>
      </c>
      <c r="I248" s="8">
        <v>26</v>
      </c>
      <c r="J248" s="8">
        <v>6.3</v>
      </c>
      <c r="K248" s="6">
        <f t="shared" si="9"/>
        <v>5.4</v>
      </c>
      <c r="L248" s="6">
        <f t="shared" si="10"/>
        <v>5.4</v>
      </c>
      <c r="M248" s="10">
        <v>306</v>
      </c>
      <c r="N248" s="3" t="str">
        <f t="shared" si="11"/>
        <v>WNW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1.5</v>
      </c>
      <c r="U248" s="15">
        <v>1.5</v>
      </c>
    </row>
    <row r="249" spans="1:21" x14ac:dyDescent="0.25">
      <c r="A249" s="1">
        <v>45313</v>
      </c>
      <c r="B249" s="2">
        <v>0.85763888888888884</v>
      </c>
      <c r="C249" s="7">
        <v>1026</v>
      </c>
      <c r="D249" s="7">
        <v>1030</v>
      </c>
      <c r="E249" s="8">
        <v>7.1</v>
      </c>
      <c r="F249" s="9">
        <v>84</v>
      </c>
      <c r="G249" s="8">
        <v>7.1</v>
      </c>
      <c r="H249" s="8">
        <v>4.5</v>
      </c>
      <c r="I249" s="8">
        <v>26</v>
      </c>
      <c r="J249" s="8">
        <v>7.1</v>
      </c>
      <c r="K249" s="6">
        <f t="shared" si="9"/>
        <v>2.52</v>
      </c>
      <c r="L249" s="6">
        <f t="shared" si="10"/>
        <v>2.52</v>
      </c>
      <c r="M249" s="10">
        <v>210</v>
      </c>
      <c r="N249" s="3" t="str">
        <f t="shared" si="11"/>
        <v>SSW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0.7</v>
      </c>
      <c r="U249" s="15">
        <v>0.7</v>
      </c>
    </row>
    <row r="250" spans="1:21" x14ac:dyDescent="0.25">
      <c r="A250" s="1">
        <v>45313</v>
      </c>
      <c r="B250" s="2">
        <v>0.86111111111111116</v>
      </c>
      <c r="C250" s="7">
        <v>1026</v>
      </c>
      <c r="D250" s="7">
        <v>1030</v>
      </c>
      <c r="E250" s="8">
        <v>7</v>
      </c>
      <c r="F250" s="9">
        <v>84</v>
      </c>
      <c r="G250" s="8">
        <v>7</v>
      </c>
      <c r="H250" s="8">
        <v>4.4000000000000004</v>
      </c>
      <c r="I250" s="8">
        <v>26</v>
      </c>
      <c r="J250" s="8">
        <v>7</v>
      </c>
      <c r="K250" s="6">
        <f t="shared" si="9"/>
        <v>2.52</v>
      </c>
      <c r="L250" s="6">
        <f t="shared" si="10"/>
        <v>2.52</v>
      </c>
      <c r="M250" s="10">
        <v>252</v>
      </c>
      <c r="N250" s="3" t="str">
        <f t="shared" si="11"/>
        <v>WSW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0.7</v>
      </c>
      <c r="U250" s="15">
        <v>0.7</v>
      </c>
    </row>
    <row r="251" spans="1:21" x14ac:dyDescent="0.25">
      <c r="A251" s="1">
        <v>45313</v>
      </c>
      <c r="B251" s="2">
        <v>0.86458333333333337</v>
      </c>
      <c r="C251" s="7">
        <v>1025</v>
      </c>
      <c r="D251" s="7">
        <v>1029</v>
      </c>
      <c r="E251" s="8">
        <v>7.2</v>
      </c>
      <c r="F251" s="9">
        <v>83</v>
      </c>
      <c r="G251" s="8">
        <v>7.2</v>
      </c>
      <c r="H251" s="8">
        <v>4.5</v>
      </c>
      <c r="I251" s="8">
        <v>26</v>
      </c>
      <c r="J251" s="8">
        <v>7.2</v>
      </c>
      <c r="K251" s="6">
        <f t="shared" si="9"/>
        <v>3.6</v>
      </c>
      <c r="L251" s="6">
        <f t="shared" si="10"/>
        <v>3.6</v>
      </c>
      <c r="M251" s="10">
        <v>264</v>
      </c>
      <c r="N251" s="3" t="str">
        <f t="shared" si="11"/>
        <v>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</v>
      </c>
      <c r="U251" s="15">
        <v>1</v>
      </c>
    </row>
    <row r="252" spans="1:21" x14ac:dyDescent="0.25">
      <c r="A252" s="1">
        <v>45313</v>
      </c>
      <c r="B252" s="2">
        <v>0.86805555555555547</v>
      </c>
      <c r="C252" s="7">
        <v>1026</v>
      </c>
      <c r="D252" s="7">
        <v>1030</v>
      </c>
      <c r="E252" s="8">
        <v>7.1</v>
      </c>
      <c r="F252" s="9">
        <v>83</v>
      </c>
      <c r="G252" s="8">
        <v>7.1</v>
      </c>
      <c r="H252" s="8">
        <v>4.4000000000000004</v>
      </c>
      <c r="I252" s="8">
        <v>26</v>
      </c>
      <c r="J252" s="8">
        <v>7.1</v>
      </c>
      <c r="K252" s="6">
        <f t="shared" si="9"/>
        <v>0</v>
      </c>
      <c r="L252" s="6">
        <f t="shared" si="10"/>
        <v>0</v>
      </c>
      <c r="M252" s="10">
        <v>265</v>
      </c>
      <c r="N252" s="3" t="str">
        <f t="shared" si="11"/>
        <v>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45313</v>
      </c>
      <c r="B253" s="2">
        <v>0.87152777777777779</v>
      </c>
      <c r="C253" s="7">
        <v>1026</v>
      </c>
      <c r="D253" s="7">
        <v>1030</v>
      </c>
      <c r="E253" s="8">
        <v>6.8</v>
      </c>
      <c r="F253" s="9">
        <v>84</v>
      </c>
      <c r="G253" s="8">
        <v>6.8</v>
      </c>
      <c r="H253" s="8">
        <v>4.3</v>
      </c>
      <c r="I253" s="8">
        <v>26</v>
      </c>
      <c r="J253" s="8">
        <v>6.8</v>
      </c>
      <c r="K253" s="6">
        <f t="shared" si="9"/>
        <v>2.88</v>
      </c>
      <c r="L253" s="6">
        <f t="shared" si="10"/>
        <v>2.88</v>
      </c>
      <c r="M253" s="10">
        <v>294</v>
      </c>
      <c r="N253" s="3" t="str">
        <f t="shared" si="11"/>
        <v>WNW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0.8</v>
      </c>
      <c r="U253" s="15">
        <v>0.8</v>
      </c>
    </row>
    <row r="254" spans="1:21" x14ac:dyDescent="0.25">
      <c r="A254" s="1">
        <v>45313</v>
      </c>
      <c r="B254" s="2">
        <v>0.875</v>
      </c>
      <c r="C254" s="7">
        <v>1026</v>
      </c>
      <c r="D254" s="7">
        <v>1030</v>
      </c>
      <c r="E254" s="8">
        <v>6.7</v>
      </c>
      <c r="F254" s="9">
        <v>85</v>
      </c>
      <c r="G254" s="8">
        <v>6.7</v>
      </c>
      <c r="H254" s="8">
        <v>4.3</v>
      </c>
      <c r="I254" s="8">
        <v>26</v>
      </c>
      <c r="J254" s="8">
        <v>6.7</v>
      </c>
      <c r="K254" s="6">
        <f t="shared" si="9"/>
        <v>0</v>
      </c>
      <c r="L254" s="6">
        <f t="shared" si="10"/>
        <v>0</v>
      </c>
      <c r="M254" s="10">
        <v>288</v>
      </c>
      <c r="N254" s="3" t="str">
        <f t="shared" si="11"/>
        <v>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45313</v>
      </c>
      <c r="B255" s="2">
        <v>0.87847222222222221</v>
      </c>
      <c r="C255" s="7">
        <v>1025</v>
      </c>
      <c r="D255" s="7">
        <v>1029</v>
      </c>
      <c r="E255" s="8">
        <v>6.6</v>
      </c>
      <c r="F255" s="9">
        <v>85</v>
      </c>
      <c r="G255" s="8">
        <v>6.6</v>
      </c>
      <c r="H255" s="8">
        <v>4.2</v>
      </c>
      <c r="I255" s="8">
        <v>26</v>
      </c>
      <c r="J255" s="8">
        <v>6.6</v>
      </c>
      <c r="K255" s="6">
        <f t="shared" si="9"/>
        <v>3.9600000000000004</v>
      </c>
      <c r="L255" s="6">
        <f t="shared" si="10"/>
        <v>3.9600000000000004</v>
      </c>
      <c r="M255" s="10">
        <v>232</v>
      </c>
      <c r="N255" s="3" t="str">
        <f t="shared" si="11"/>
        <v>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1.1000000000000001</v>
      </c>
      <c r="U255" s="15">
        <v>1.1000000000000001</v>
      </c>
    </row>
    <row r="256" spans="1:21" x14ac:dyDescent="0.25">
      <c r="A256" s="1">
        <v>45313</v>
      </c>
      <c r="B256" s="2">
        <v>0.88194444444444453</v>
      </c>
      <c r="C256" s="7">
        <v>1026</v>
      </c>
      <c r="D256" s="7">
        <v>1030</v>
      </c>
      <c r="E256" s="8">
        <v>6.5</v>
      </c>
      <c r="F256" s="9">
        <v>85</v>
      </c>
      <c r="G256" s="8">
        <v>6.5</v>
      </c>
      <c r="H256" s="8">
        <v>4.0999999999999996</v>
      </c>
      <c r="I256" s="8">
        <v>26</v>
      </c>
      <c r="J256" s="8">
        <v>6.5</v>
      </c>
      <c r="K256" s="6">
        <f t="shared" si="9"/>
        <v>0</v>
      </c>
      <c r="L256" s="6">
        <f t="shared" si="10"/>
        <v>0</v>
      </c>
      <c r="M256" s="10">
        <v>318</v>
      </c>
      <c r="N256" s="3" t="str">
        <f t="shared" si="11"/>
        <v>NW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45313</v>
      </c>
      <c r="B257" s="2">
        <v>0.88541666666666663</v>
      </c>
      <c r="C257" s="7">
        <v>1026</v>
      </c>
      <c r="D257" s="7">
        <v>1030</v>
      </c>
      <c r="E257" s="8">
        <v>6.3</v>
      </c>
      <c r="F257" s="9">
        <v>86</v>
      </c>
      <c r="G257" s="8">
        <v>6.3</v>
      </c>
      <c r="H257" s="8">
        <v>4.0999999999999996</v>
      </c>
      <c r="I257" s="8">
        <v>26</v>
      </c>
      <c r="J257" s="8">
        <v>6.3</v>
      </c>
      <c r="K257" s="6">
        <f t="shared" si="9"/>
        <v>2.88</v>
      </c>
      <c r="L257" s="6">
        <f t="shared" si="10"/>
        <v>2.88</v>
      </c>
      <c r="M257" s="10">
        <v>253</v>
      </c>
      <c r="N257" s="3" t="str">
        <f t="shared" si="11"/>
        <v>WSW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0.8</v>
      </c>
      <c r="U257" s="15">
        <v>0.8</v>
      </c>
    </row>
    <row r="258" spans="1:21" x14ac:dyDescent="0.25">
      <c r="A258" s="1">
        <v>45313</v>
      </c>
      <c r="B258" s="2">
        <v>0.88888888888888884</v>
      </c>
      <c r="C258" s="7">
        <v>1025</v>
      </c>
      <c r="D258" s="7">
        <v>1029</v>
      </c>
      <c r="E258" s="8">
        <v>6.1</v>
      </c>
      <c r="F258" s="9">
        <v>86</v>
      </c>
      <c r="G258" s="8">
        <v>6.1</v>
      </c>
      <c r="H258" s="8">
        <v>3.9</v>
      </c>
      <c r="I258" s="8">
        <v>26</v>
      </c>
      <c r="J258" s="8">
        <v>6.1</v>
      </c>
      <c r="K258" s="6">
        <f t="shared" si="9"/>
        <v>0</v>
      </c>
      <c r="L258" s="6">
        <f t="shared" si="10"/>
        <v>0</v>
      </c>
      <c r="M258" s="10">
        <v>303</v>
      </c>
      <c r="N258" s="3" t="str">
        <f t="shared" si="11"/>
        <v>WNW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45313</v>
      </c>
      <c r="B259" s="2">
        <v>0.89236111111111116</v>
      </c>
      <c r="C259" s="7">
        <v>1026</v>
      </c>
      <c r="D259" s="7">
        <v>1030</v>
      </c>
      <c r="E259" s="8">
        <v>6.1</v>
      </c>
      <c r="F259" s="9">
        <v>86</v>
      </c>
      <c r="G259" s="8">
        <v>6.1</v>
      </c>
      <c r="H259" s="8">
        <v>3.9</v>
      </c>
      <c r="I259" s="8">
        <v>26</v>
      </c>
      <c r="J259" s="8">
        <v>6.1</v>
      </c>
      <c r="K259" s="6">
        <f t="shared" ref="K259:K289" si="12">CONVERT(T259,"m/s","km/h")</f>
        <v>2.88</v>
      </c>
      <c r="L259" s="6">
        <f t="shared" ref="L259:L289" si="13">CONVERT(U259,"m/s","km/h")</f>
        <v>2.88</v>
      </c>
      <c r="M259" s="10">
        <v>234</v>
      </c>
      <c r="N259" s="3" t="str">
        <f t="shared" ref="N259:N289" si="14">LOOKUP(M259,$V$4:$V$40,$W$4:$W$40)</f>
        <v>SW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0.8</v>
      </c>
      <c r="U259" s="15">
        <v>0.8</v>
      </c>
    </row>
    <row r="260" spans="1:21" x14ac:dyDescent="0.25">
      <c r="A260" s="1">
        <v>45313</v>
      </c>
      <c r="B260" s="2">
        <v>0.89583333333333337</v>
      </c>
      <c r="C260" s="7">
        <v>1025</v>
      </c>
      <c r="D260" s="7">
        <v>1029</v>
      </c>
      <c r="E260" s="8">
        <v>6.1</v>
      </c>
      <c r="F260" s="9">
        <v>86</v>
      </c>
      <c r="G260" s="8">
        <v>6.1</v>
      </c>
      <c r="H260" s="8">
        <v>3.9</v>
      </c>
      <c r="I260" s="8">
        <v>26</v>
      </c>
      <c r="J260" s="8">
        <v>6.1</v>
      </c>
      <c r="K260" s="6">
        <f t="shared" si="12"/>
        <v>0</v>
      </c>
      <c r="L260" s="6">
        <f t="shared" si="13"/>
        <v>0</v>
      </c>
      <c r="M260" s="10">
        <v>246</v>
      </c>
      <c r="N260" s="3" t="str">
        <f t="shared" si="14"/>
        <v>WSW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45313</v>
      </c>
      <c r="B261" s="2">
        <v>0.89930555555555547</v>
      </c>
      <c r="C261" s="7">
        <v>1025</v>
      </c>
      <c r="D261" s="7">
        <v>1029</v>
      </c>
      <c r="E261" s="8">
        <v>6</v>
      </c>
      <c r="F261" s="9">
        <v>86</v>
      </c>
      <c r="G261" s="8">
        <v>6</v>
      </c>
      <c r="H261" s="8">
        <v>3.8</v>
      </c>
      <c r="I261" s="8">
        <v>26</v>
      </c>
      <c r="J261" s="8">
        <v>6</v>
      </c>
      <c r="K261" s="6">
        <f t="shared" si="12"/>
        <v>0</v>
      </c>
      <c r="L261" s="6">
        <f t="shared" si="13"/>
        <v>0</v>
      </c>
      <c r="M261" s="10">
        <v>213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45313</v>
      </c>
      <c r="B262" s="2">
        <v>0.90277777777777779</v>
      </c>
      <c r="C262" s="7">
        <v>1025</v>
      </c>
      <c r="D262" s="7">
        <v>1029</v>
      </c>
      <c r="E262" s="8">
        <v>6</v>
      </c>
      <c r="F262" s="9">
        <v>85</v>
      </c>
      <c r="G262" s="8">
        <v>6</v>
      </c>
      <c r="H262" s="8">
        <v>3.6</v>
      </c>
      <c r="I262" s="8">
        <v>26</v>
      </c>
      <c r="J262" s="8">
        <v>6</v>
      </c>
      <c r="K262" s="6">
        <f t="shared" si="12"/>
        <v>3.9600000000000004</v>
      </c>
      <c r="L262" s="6">
        <f t="shared" si="13"/>
        <v>3.9600000000000004</v>
      </c>
      <c r="M262" s="10">
        <v>288</v>
      </c>
      <c r="N262" s="3" t="str">
        <f t="shared" si="14"/>
        <v>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1.1000000000000001</v>
      </c>
      <c r="U262" s="15">
        <v>1.1000000000000001</v>
      </c>
    </row>
    <row r="263" spans="1:21" x14ac:dyDescent="0.25">
      <c r="A263" s="1">
        <v>45313</v>
      </c>
      <c r="B263" s="2">
        <v>0.90625</v>
      </c>
      <c r="C263" s="7">
        <v>1025</v>
      </c>
      <c r="D263" s="7">
        <v>1029</v>
      </c>
      <c r="E263" s="8">
        <v>5.9</v>
      </c>
      <c r="F263" s="9">
        <v>86</v>
      </c>
      <c r="G263" s="8">
        <v>5.9</v>
      </c>
      <c r="H263" s="8">
        <v>3.7</v>
      </c>
      <c r="I263" s="8">
        <v>26</v>
      </c>
      <c r="J263" s="8">
        <v>5.9</v>
      </c>
      <c r="K263" s="6">
        <f t="shared" si="12"/>
        <v>0</v>
      </c>
      <c r="L263" s="6">
        <f t="shared" si="13"/>
        <v>0</v>
      </c>
      <c r="M263" s="10">
        <v>230</v>
      </c>
      <c r="N263" s="3" t="str">
        <f t="shared" si="14"/>
        <v>SW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45313</v>
      </c>
      <c r="B264" s="2">
        <v>0.90972222222222221</v>
      </c>
      <c r="C264" s="7">
        <v>1025</v>
      </c>
      <c r="D264" s="7">
        <v>1029</v>
      </c>
      <c r="E264" s="8">
        <v>5.9</v>
      </c>
      <c r="F264" s="9">
        <v>86</v>
      </c>
      <c r="G264" s="8">
        <v>5.9</v>
      </c>
      <c r="H264" s="8">
        <v>3.7</v>
      </c>
      <c r="I264" s="8">
        <v>26</v>
      </c>
      <c r="J264" s="8">
        <v>5.9</v>
      </c>
      <c r="K264" s="6">
        <f t="shared" si="12"/>
        <v>0</v>
      </c>
      <c r="L264" s="6">
        <f t="shared" si="13"/>
        <v>0</v>
      </c>
      <c r="M264" s="10">
        <v>306</v>
      </c>
      <c r="N264" s="3" t="str">
        <f t="shared" si="14"/>
        <v>WNW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45313</v>
      </c>
      <c r="B265" s="2">
        <v>0.91319444444444453</v>
      </c>
      <c r="C265" s="7">
        <v>1025</v>
      </c>
      <c r="D265" s="7">
        <v>1029</v>
      </c>
      <c r="E265" s="8">
        <v>5.9</v>
      </c>
      <c r="F265" s="9">
        <v>86</v>
      </c>
      <c r="G265" s="8">
        <v>5.9</v>
      </c>
      <c r="H265" s="8">
        <v>3.7</v>
      </c>
      <c r="I265" s="8">
        <v>26</v>
      </c>
      <c r="J265" s="8">
        <v>5.9</v>
      </c>
      <c r="K265" s="6">
        <f t="shared" si="12"/>
        <v>2.88</v>
      </c>
      <c r="L265" s="6">
        <f t="shared" si="13"/>
        <v>2.88</v>
      </c>
      <c r="M265" s="10">
        <v>292</v>
      </c>
      <c r="N265" s="3" t="str">
        <f t="shared" si="14"/>
        <v>WNW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0.8</v>
      </c>
      <c r="U265" s="15">
        <v>0.8</v>
      </c>
    </row>
    <row r="266" spans="1:21" x14ac:dyDescent="0.25">
      <c r="A266" s="1">
        <v>45313</v>
      </c>
      <c r="B266" s="2">
        <v>0.91666666666666663</v>
      </c>
      <c r="C266" s="7">
        <v>1025</v>
      </c>
      <c r="D266" s="7">
        <v>1029</v>
      </c>
      <c r="E266" s="8">
        <v>5.9</v>
      </c>
      <c r="F266" s="9">
        <v>86</v>
      </c>
      <c r="G266" s="8">
        <v>4.7</v>
      </c>
      <c r="H266" s="8">
        <v>3.7</v>
      </c>
      <c r="I266" s="8">
        <v>26</v>
      </c>
      <c r="J266" s="8">
        <v>4.7</v>
      </c>
      <c r="K266" s="6">
        <f t="shared" si="12"/>
        <v>6.12</v>
      </c>
      <c r="L266" s="6">
        <f t="shared" si="13"/>
        <v>6.48</v>
      </c>
      <c r="M266" s="10">
        <v>222</v>
      </c>
      <c r="N266" s="3" t="str">
        <f t="shared" si="14"/>
        <v>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1.7</v>
      </c>
      <c r="U266" s="15">
        <v>1.8</v>
      </c>
    </row>
    <row r="267" spans="1:21" x14ac:dyDescent="0.25">
      <c r="A267" s="1">
        <v>45313</v>
      </c>
      <c r="B267" s="2">
        <v>0.92013888888888884</v>
      </c>
      <c r="C267" s="7">
        <v>1025</v>
      </c>
      <c r="D267" s="7">
        <v>1029</v>
      </c>
      <c r="E267" s="8">
        <v>5.8</v>
      </c>
      <c r="F267" s="9">
        <v>86</v>
      </c>
      <c r="G267" s="8">
        <v>5.8</v>
      </c>
      <c r="H267" s="8">
        <v>3.6</v>
      </c>
      <c r="I267" s="8">
        <v>26</v>
      </c>
      <c r="J267" s="8">
        <v>5.8</v>
      </c>
      <c r="K267" s="6">
        <f t="shared" si="12"/>
        <v>4.68</v>
      </c>
      <c r="L267" s="6">
        <f t="shared" si="13"/>
        <v>4.68</v>
      </c>
      <c r="M267" s="10">
        <v>246</v>
      </c>
      <c r="N267" s="3" t="str">
        <f t="shared" si="14"/>
        <v>WSW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1.3</v>
      </c>
      <c r="U267" s="15">
        <v>1.3</v>
      </c>
    </row>
    <row r="268" spans="1:21" x14ac:dyDescent="0.25">
      <c r="A268" s="1">
        <v>45313</v>
      </c>
      <c r="B268" s="2">
        <v>0.92361111111111116</v>
      </c>
      <c r="C268" s="7">
        <v>1025</v>
      </c>
      <c r="D268" s="7">
        <v>1029</v>
      </c>
      <c r="E268" s="8">
        <v>5.7</v>
      </c>
      <c r="F268" s="9">
        <v>86</v>
      </c>
      <c r="G268" s="8">
        <v>5.7</v>
      </c>
      <c r="H268" s="8">
        <v>3.5</v>
      </c>
      <c r="I268" s="8">
        <v>26</v>
      </c>
      <c r="J268" s="8">
        <v>5.7</v>
      </c>
      <c r="K268" s="6">
        <f t="shared" si="12"/>
        <v>0</v>
      </c>
      <c r="L268" s="6">
        <f t="shared" si="13"/>
        <v>0</v>
      </c>
      <c r="M268" s="10">
        <v>204</v>
      </c>
      <c r="N268" s="3" t="str">
        <f t="shared" si="14"/>
        <v>SSW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45313</v>
      </c>
      <c r="B269" s="2">
        <v>0.92708333333333337</v>
      </c>
      <c r="C269" s="7">
        <v>1025</v>
      </c>
      <c r="D269" s="7">
        <v>1029</v>
      </c>
      <c r="E269" s="8">
        <v>5.7</v>
      </c>
      <c r="F269" s="9">
        <v>86</v>
      </c>
      <c r="G269" s="8">
        <v>5.7</v>
      </c>
      <c r="H269" s="8">
        <v>3.5</v>
      </c>
      <c r="I269" s="8">
        <v>26</v>
      </c>
      <c r="J269" s="8">
        <v>5.7</v>
      </c>
      <c r="K269" s="6">
        <f t="shared" si="12"/>
        <v>0</v>
      </c>
      <c r="L269" s="6">
        <f t="shared" si="13"/>
        <v>0</v>
      </c>
      <c r="M269" s="10">
        <v>282</v>
      </c>
      <c r="N269" s="3" t="str">
        <f t="shared" si="14"/>
        <v>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45313</v>
      </c>
      <c r="B270" s="2">
        <v>0.93055555555555547</v>
      </c>
      <c r="C270" s="7">
        <v>1025</v>
      </c>
      <c r="D270" s="7">
        <v>1029</v>
      </c>
      <c r="E270" s="8">
        <v>5.5</v>
      </c>
      <c r="F270" s="9">
        <v>87</v>
      </c>
      <c r="G270" s="8">
        <v>5.5</v>
      </c>
      <c r="H270" s="8">
        <v>3.5</v>
      </c>
      <c r="I270" s="8">
        <v>26</v>
      </c>
      <c r="J270" s="8">
        <v>5.5</v>
      </c>
      <c r="K270" s="6">
        <f t="shared" si="12"/>
        <v>0</v>
      </c>
      <c r="L270" s="6">
        <f t="shared" si="13"/>
        <v>0</v>
      </c>
      <c r="M270" s="10">
        <v>220</v>
      </c>
      <c r="N270" s="3" t="str">
        <f t="shared" si="14"/>
        <v>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45313</v>
      </c>
      <c r="B271" s="2">
        <v>0.93402777777777779</v>
      </c>
      <c r="C271" s="7">
        <v>1025</v>
      </c>
      <c r="D271" s="7">
        <v>1029</v>
      </c>
      <c r="E271" s="8">
        <v>5.5</v>
      </c>
      <c r="F271" s="9">
        <v>87</v>
      </c>
      <c r="G271" s="8">
        <v>5.5</v>
      </c>
      <c r="H271" s="8">
        <v>3.5</v>
      </c>
      <c r="I271" s="8">
        <v>26</v>
      </c>
      <c r="J271" s="8">
        <v>5.5</v>
      </c>
      <c r="K271" s="6">
        <f t="shared" si="12"/>
        <v>2.52</v>
      </c>
      <c r="L271" s="6">
        <f t="shared" si="13"/>
        <v>2.52</v>
      </c>
      <c r="M271" s="10">
        <v>294</v>
      </c>
      <c r="N271" s="3" t="str">
        <f t="shared" si="14"/>
        <v>WNW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0.7</v>
      </c>
      <c r="U271" s="15">
        <v>0.7</v>
      </c>
    </row>
    <row r="272" spans="1:21" x14ac:dyDescent="0.25">
      <c r="A272" s="1">
        <v>45313</v>
      </c>
      <c r="B272" s="2">
        <v>0.9375</v>
      </c>
      <c r="C272" s="7">
        <v>1025</v>
      </c>
      <c r="D272" s="7">
        <v>1029</v>
      </c>
      <c r="E272" s="8">
        <v>5.5</v>
      </c>
      <c r="F272" s="9">
        <v>87</v>
      </c>
      <c r="G272" s="8">
        <v>5.5</v>
      </c>
      <c r="H272" s="8">
        <v>3.5</v>
      </c>
      <c r="I272" s="8">
        <v>26</v>
      </c>
      <c r="J272" s="8">
        <v>5.5</v>
      </c>
      <c r="K272" s="6">
        <f t="shared" si="12"/>
        <v>0</v>
      </c>
      <c r="L272" s="6">
        <f t="shared" si="13"/>
        <v>0</v>
      </c>
      <c r="M272" s="10">
        <v>258</v>
      </c>
      <c r="N272" s="3" t="str">
        <f t="shared" si="14"/>
        <v>WSW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45313</v>
      </c>
      <c r="B273" s="2">
        <v>0.94097222222222221</v>
      </c>
      <c r="C273" s="7">
        <v>1025</v>
      </c>
      <c r="D273" s="7">
        <v>1029</v>
      </c>
      <c r="E273" s="8">
        <v>5.4</v>
      </c>
      <c r="F273" s="9">
        <v>87</v>
      </c>
      <c r="G273" s="8">
        <v>5.4</v>
      </c>
      <c r="H273" s="8">
        <v>3.4</v>
      </c>
      <c r="I273" s="8">
        <v>26</v>
      </c>
      <c r="J273" s="8">
        <v>5.4</v>
      </c>
      <c r="K273" s="6">
        <f t="shared" si="12"/>
        <v>0</v>
      </c>
      <c r="L273" s="6">
        <f t="shared" si="13"/>
        <v>0</v>
      </c>
      <c r="M273" s="10">
        <v>316</v>
      </c>
      <c r="N273" s="3" t="str">
        <f t="shared" si="14"/>
        <v>NW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</v>
      </c>
      <c r="U273" s="15">
        <v>0</v>
      </c>
    </row>
    <row r="274" spans="1:21" x14ac:dyDescent="0.25">
      <c r="A274" s="1">
        <v>45313</v>
      </c>
      <c r="B274" s="2">
        <v>0.94444444444444453</v>
      </c>
      <c r="C274" s="7">
        <v>1025</v>
      </c>
      <c r="D274" s="7">
        <v>1029</v>
      </c>
      <c r="E274" s="8">
        <v>5.3</v>
      </c>
      <c r="F274" s="9">
        <v>87</v>
      </c>
      <c r="G274" s="8">
        <v>5.3</v>
      </c>
      <c r="H274" s="8">
        <v>3.3</v>
      </c>
      <c r="I274" s="8">
        <v>26</v>
      </c>
      <c r="J274" s="8">
        <v>5.3</v>
      </c>
      <c r="K274" s="6">
        <f t="shared" si="12"/>
        <v>0</v>
      </c>
      <c r="L274" s="6">
        <f t="shared" si="13"/>
        <v>0</v>
      </c>
      <c r="M274" s="10">
        <v>234</v>
      </c>
      <c r="N274" s="3" t="str">
        <f t="shared" si="14"/>
        <v>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</v>
      </c>
      <c r="U274" s="15">
        <v>0</v>
      </c>
    </row>
    <row r="275" spans="1:21" x14ac:dyDescent="0.25">
      <c r="A275" s="1">
        <v>45313</v>
      </c>
      <c r="B275" s="2">
        <v>0.94791666666666663</v>
      </c>
      <c r="C275" s="7">
        <v>1025</v>
      </c>
      <c r="D275" s="7">
        <v>1029</v>
      </c>
      <c r="E275" s="8">
        <v>5.2</v>
      </c>
      <c r="F275" s="9">
        <v>87</v>
      </c>
      <c r="G275" s="8">
        <v>5.2</v>
      </c>
      <c r="H275" s="8">
        <v>3.2</v>
      </c>
      <c r="I275" s="8">
        <v>26</v>
      </c>
      <c r="J275" s="8">
        <v>5.2</v>
      </c>
      <c r="K275" s="6">
        <f t="shared" si="12"/>
        <v>0</v>
      </c>
      <c r="L275" s="6">
        <f t="shared" si="13"/>
        <v>0</v>
      </c>
      <c r="M275" s="10">
        <v>204</v>
      </c>
      <c r="N275" s="3" t="str">
        <f t="shared" si="14"/>
        <v>SSW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45313</v>
      </c>
      <c r="B276" s="2">
        <v>0.95138888888888884</v>
      </c>
      <c r="C276" s="7">
        <v>1025</v>
      </c>
      <c r="D276" s="7">
        <v>1029</v>
      </c>
      <c r="E276" s="8">
        <v>5.2</v>
      </c>
      <c r="F276" s="9">
        <v>87</v>
      </c>
      <c r="G276" s="8">
        <v>5.2</v>
      </c>
      <c r="H276" s="8">
        <v>3.2</v>
      </c>
      <c r="I276" s="8">
        <v>26</v>
      </c>
      <c r="J276" s="8">
        <v>5.2</v>
      </c>
      <c r="K276" s="6">
        <f t="shared" si="12"/>
        <v>0</v>
      </c>
      <c r="L276" s="6">
        <f t="shared" si="13"/>
        <v>0</v>
      </c>
      <c r="M276" s="10">
        <v>187</v>
      </c>
      <c r="N276" s="3" t="str">
        <f t="shared" si="14"/>
        <v>S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45313</v>
      </c>
      <c r="B277" s="2">
        <v>0.95486111111111116</v>
      </c>
      <c r="C277" s="7">
        <v>1025</v>
      </c>
      <c r="D277" s="7">
        <v>1029</v>
      </c>
      <c r="E277" s="8">
        <v>5.2</v>
      </c>
      <c r="F277" s="9">
        <v>87</v>
      </c>
      <c r="G277" s="8">
        <v>5.2</v>
      </c>
      <c r="H277" s="8">
        <v>3.2</v>
      </c>
      <c r="I277" s="8">
        <v>26</v>
      </c>
      <c r="J277" s="8">
        <v>5.2</v>
      </c>
      <c r="K277" s="6">
        <f t="shared" si="12"/>
        <v>0</v>
      </c>
      <c r="L277" s="6">
        <f t="shared" si="13"/>
        <v>0</v>
      </c>
      <c r="M277" s="10">
        <v>276</v>
      </c>
      <c r="N277" s="3" t="str">
        <f t="shared" si="14"/>
        <v>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45313</v>
      </c>
      <c r="B278" s="2">
        <v>0.95833333333333337</v>
      </c>
      <c r="C278" s="7">
        <v>1025</v>
      </c>
      <c r="D278" s="7">
        <v>1029</v>
      </c>
      <c r="E278" s="8">
        <v>5.2</v>
      </c>
      <c r="F278" s="9">
        <v>87</v>
      </c>
      <c r="G278" s="8">
        <v>5.2</v>
      </c>
      <c r="H278" s="8">
        <v>3.2</v>
      </c>
      <c r="I278" s="8">
        <v>26</v>
      </c>
      <c r="J278" s="8">
        <v>5.2</v>
      </c>
      <c r="K278" s="6">
        <f t="shared" si="12"/>
        <v>2.88</v>
      </c>
      <c r="L278" s="6">
        <f t="shared" si="13"/>
        <v>2.88</v>
      </c>
      <c r="M278" s="10">
        <v>210</v>
      </c>
      <c r="N278" s="3" t="str">
        <f t="shared" si="14"/>
        <v>SSW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0.8</v>
      </c>
      <c r="U278" s="15">
        <v>0.8</v>
      </c>
    </row>
    <row r="279" spans="1:21" x14ac:dyDescent="0.25">
      <c r="A279" s="1">
        <v>45313</v>
      </c>
      <c r="B279" s="2">
        <v>0.96180555555555547</v>
      </c>
      <c r="C279" s="7">
        <v>1025</v>
      </c>
      <c r="D279" s="7">
        <v>1029</v>
      </c>
      <c r="E279" s="8">
        <v>5.0999999999999996</v>
      </c>
      <c r="F279" s="9">
        <v>87</v>
      </c>
      <c r="G279" s="8">
        <v>5.0999999999999996</v>
      </c>
      <c r="H279" s="8">
        <v>3.1</v>
      </c>
      <c r="I279" s="8">
        <v>26</v>
      </c>
      <c r="J279" s="8">
        <v>5.0999999999999996</v>
      </c>
      <c r="K279" s="6">
        <f t="shared" si="12"/>
        <v>0</v>
      </c>
      <c r="L279" s="6">
        <f t="shared" si="13"/>
        <v>0</v>
      </c>
      <c r="M279" s="10">
        <v>144</v>
      </c>
      <c r="N279" s="3" t="str">
        <f t="shared" si="14"/>
        <v>SE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45313</v>
      </c>
      <c r="B280" s="2">
        <v>0.96527777777777779</v>
      </c>
      <c r="C280" s="7">
        <v>1025</v>
      </c>
      <c r="D280" s="7">
        <v>1029</v>
      </c>
      <c r="E280" s="8">
        <v>5</v>
      </c>
      <c r="F280" s="9">
        <v>87</v>
      </c>
      <c r="G280" s="8">
        <v>5</v>
      </c>
      <c r="H280" s="8">
        <v>3</v>
      </c>
      <c r="I280" s="8">
        <v>26</v>
      </c>
      <c r="J280" s="8">
        <v>5</v>
      </c>
      <c r="K280" s="6">
        <f t="shared" si="12"/>
        <v>0</v>
      </c>
      <c r="L280" s="6">
        <f t="shared" si="13"/>
        <v>0</v>
      </c>
      <c r="M280" s="10">
        <v>204</v>
      </c>
      <c r="N280" s="3" t="str">
        <f t="shared" si="14"/>
        <v>SSW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45313</v>
      </c>
      <c r="B281" s="2">
        <v>0.96875</v>
      </c>
      <c r="C281" s="7">
        <v>1025</v>
      </c>
      <c r="D281" s="7">
        <v>1029</v>
      </c>
      <c r="E281" s="8">
        <v>5</v>
      </c>
      <c r="F281" s="9">
        <v>87</v>
      </c>
      <c r="G281" s="8">
        <v>5</v>
      </c>
      <c r="H281" s="8">
        <v>3</v>
      </c>
      <c r="I281" s="8">
        <v>26</v>
      </c>
      <c r="J281" s="8">
        <v>5</v>
      </c>
      <c r="K281" s="6">
        <f t="shared" si="12"/>
        <v>0</v>
      </c>
      <c r="L281" s="6">
        <f t="shared" si="13"/>
        <v>0</v>
      </c>
      <c r="M281" s="10">
        <v>204</v>
      </c>
      <c r="N281" s="3" t="str">
        <f t="shared" si="14"/>
        <v>SSW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45313</v>
      </c>
      <c r="B282" s="2">
        <v>0.97222222222222221</v>
      </c>
      <c r="C282" s="7">
        <v>1025</v>
      </c>
      <c r="D282" s="7">
        <v>1029</v>
      </c>
      <c r="E282" s="8">
        <v>5</v>
      </c>
      <c r="F282" s="9">
        <v>87</v>
      </c>
      <c r="G282" s="8">
        <v>5</v>
      </c>
      <c r="H282" s="8">
        <v>3</v>
      </c>
      <c r="I282" s="8">
        <v>26</v>
      </c>
      <c r="J282" s="8">
        <v>5</v>
      </c>
      <c r="K282" s="6">
        <f t="shared" si="12"/>
        <v>0</v>
      </c>
      <c r="L282" s="6">
        <f t="shared" si="13"/>
        <v>0</v>
      </c>
      <c r="M282" s="10">
        <v>136</v>
      </c>
      <c r="N282" s="3" t="str">
        <f t="shared" si="14"/>
        <v>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45313</v>
      </c>
      <c r="B283" s="2">
        <v>0.97569444444444453</v>
      </c>
      <c r="C283" s="7">
        <v>1025</v>
      </c>
      <c r="D283" s="7">
        <v>1029</v>
      </c>
      <c r="E283" s="8">
        <v>4.9000000000000004</v>
      </c>
      <c r="F283" s="9">
        <v>87</v>
      </c>
      <c r="G283" s="8">
        <v>4.9000000000000004</v>
      </c>
      <c r="H283" s="8">
        <v>2.9</v>
      </c>
      <c r="I283" s="8">
        <v>26</v>
      </c>
      <c r="J283" s="8">
        <v>4.9000000000000004</v>
      </c>
      <c r="K283" s="6">
        <f t="shared" si="12"/>
        <v>3.9600000000000004</v>
      </c>
      <c r="L283" s="6">
        <f t="shared" si="13"/>
        <v>3.9600000000000004</v>
      </c>
      <c r="M283" s="10">
        <v>264</v>
      </c>
      <c r="N283" s="3" t="str">
        <f t="shared" si="14"/>
        <v>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1.1000000000000001</v>
      </c>
      <c r="U283" s="15">
        <v>1.1000000000000001</v>
      </c>
    </row>
    <row r="284" spans="1:21" x14ac:dyDescent="0.25">
      <c r="A284" s="1">
        <v>45313</v>
      </c>
      <c r="B284" s="2">
        <v>0.97916666666666663</v>
      </c>
      <c r="C284" s="7">
        <v>1025</v>
      </c>
      <c r="D284" s="7">
        <v>1029</v>
      </c>
      <c r="E284" s="8">
        <v>5</v>
      </c>
      <c r="F284" s="9">
        <v>87</v>
      </c>
      <c r="G284" s="8">
        <v>5</v>
      </c>
      <c r="H284" s="8">
        <v>3</v>
      </c>
      <c r="I284" s="8">
        <v>26</v>
      </c>
      <c r="J284" s="8">
        <v>5</v>
      </c>
      <c r="K284" s="6">
        <f t="shared" si="12"/>
        <v>3.9600000000000004</v>
      </c>
      <c r="L284" s="6">
        <f t="shared" si="13"/>
        <v>3.9600000000000004</v>
      </c>
      <c r="M284" s="10">
        <v>230</v>
      </c>
      <c r="N284" s="3" t="str">
        <f t="shared" si="14"/>
        <v>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1.1000000000000001</v>
      </c>
      <c r="U284" s="15">
        <v>1.1000000000000001</v>
      </c>
    </row>
    <row r="285" spans="1:21" x14ac:dyDescent="0.25">
      <c r="A285" s="1">
        <v>45313</v>
      </c>
      <c r="B285" s="2">
        <v>0.98263888888888884</v>
      </c>
      <c r="C285" s="7">
        <v>1025</v>
      </c>
      <c r="D285" s="7">
        <v>1029</v>
      </c>
      <c r="E285" s="8">
        <v>4.9000000000000004</v>
      </c>
      <c r="F285" s="9">
        <v>87</v>
      </c>
      <c r="G285" s="8">
        <v>4.9000000000000004</v>
      </c>
      <c r="H285" s="8">
        <v>2.9</v>
      </c>
      <c r="I285" s="8">
        <v>26</v>
      </c>
      <c r="J285" s="8">
        <v>4.9000000000000004</v>
      </c>
      <c r="K285" s="6">
        <f t="shared" si="12"/>
        <v>0</v>
      </c>
      <c r="L285" s="6">
        <f t="shared" si="13"/>
        <v>0</v>
      </c>
      <c r="M285" s="10">
        <v>162</v>
      </c>
      <c r="N285" s="3" t="str">
        <f t="shared" si="14"/>
        <v>SSE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45313</v>
      </c>
      <c r="B286" s="2">
        <v>0.98611111111111116</v>
      </c>
      <c r="C286" s="7">
        <v>1025</v>
      </c>
      <c r="D286" s="7">
        <v>1029</v>
      </c>
      <c r="E286" s="8">
        <v>4.8</v>
      </c>
      <c r="F286" s="9">
        <v>87</v>
      </c>
      <c r="G286" s="8">
        <v>4.8</v>
      </c>
      <c r="H286" s="8">
        <v>2.8</v>
      </c>
      <c r="I286" s="8">
        <v>26</v>
      </c>
      <c r="J286" s="8">
        <v>4.8</v>
      </c>
      <c r="K286" s="6">
        <f t="shared" si="12"/>
        <v>3.9600000000000004</v>
      </c>
      <c r="L286" s="6">
        <f t="shared" si="13"/>
        <v>3.9600000000000004</v>
      </c>
      <c r="M286" s="10">
        <v>246</v>
      </c>
      <c r="N286" s="3" t="str">
        <f t="shared" si="14"/>
        <v>WSW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1.1000000000000001</v>
      </c>
      <c r="U286" s="15">
        <v>1.1000000000000001</v>
      </c>
    </row>
    <row r="287" spans="1:21" x14ac:dyDescent="0.25">
      <c r="A287" s="1">
        <v>45313</v>
      </c>
      <c r="B287" s="2">
        <v>0.98958333333333337</v>
      </c>
      <c r="C287" s="7">
        <v>1025</v>
      </c>
      <c r="D287" s="7">
        <v>1029</v>
      </c>
      <c r="E287" s="8">
        <v>4.8</v>
      </c>
      <c r="F287" s="9">
        <v>87</v>
      </c>
      <c r="G287" s="8">
        <v>4.8</v>
      </c>
      <c r="H287" s="8">
        <v>2.8</v>
      </c>
      <c r="I287" s="8">
        <v>26</v>
      </c>
      <c r="J287" s="8">
        <v>4.8</v>
      </c>
      <c r="K287" s="6">
        <f t="shared" si="12"/>
        <v>2.88</v>
      </c>
      <c r="L287" s="6">
        <f t="shared" si="13"/>
        <v>2.88</v>
      </c>
      <c r="M287" s="10">
        <v>242</v>
      </c>
      <c r="N287" s="3" t="str">
        <f t="shared" si="14"/>
        <v>WSW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0.8</v>
      </c>
      <c r="U287" s="15">
        <v>0.8</v>
      </c>
    </row>
    <row r="288" spans="1:21" x14ac:dyDescent="0.25">
      <c r="A288" s="1">
        <v>45313</v>
      </c>
      <c r="B288" s="2">
        <v>0.99305555555555547</v>
      </c>
      <c r="C288" s="7">
        <v>1025</v>
      </c>
      <c r="D288" s="7">
        <v>1029</v>
      </c>
      <c r="E288" s="8">
        <v>4.7</v>
      </c>
      <c r="F288" s="9">
        <v>87</v>
      </c>
      <c r="G288" s="8">
        <v>4.7</v>
      </c>
      <c r="H288" s="8">
        <v>2.7</v>
      </c>
      <c r="I288" s="8">
        <v>26</v>
      </c>
      <c r="J288" s="8">
        <v>4.7</v>
      </c>
      <c r="K288" s="6">
        <f t="shared" si="12"/>
        <v>0</v>
      </c>
      <c r="L288" s="6">
        <f t="shared" si="13"/>
        <v>0</v>
      </c>
      <c r="M288" s="10">
        <v>300</v>
      </c>
      <c r="N288" s="3" t="str">
        <f t="shared" si="14"/>
        <v>WNW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>
        <v>45313</v>
      </c>
      <c r="B289" s="75">
        <v>0.99652777777777779</v>
      </c>
      <c r="C289" s="7">
        <v>1025</v>
      </c>
      <c r="D289" s="7">
        <v>1029</v>
      </c>
      <c r="E289" s="8">
        <v>4.7</v>
      </c>
      <c r="F289" s="9">
        <v>87</v>
      </c>
      <c r="G289" s="8">
        <v>4.7</v>
      </c>
      <c r="H289" s="8">
        <v>2.7</v>
      </c>
      <c r="I289" s="8">
        <v>26</v>
      </c>
      <c r="J289" s="8">
        <v>4.7</v>
      </c>
      <c r="K289" s="6">
        <f t="shared" si="12"/>
        <v>0</v>
      </c>
      <c r="L289" s="6">
        <f t="shared" si="13"/>
        <v>0</v>
      </c>
      <c r="M289" s="10">
        <v>252</v>
      </c>
      <c r="N289" s="3" t="str">
        <f t="shared" si="14"/>
        <v>WSW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/>
      <c r="B290" s="7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10.085416666666667</v>
      </c>
      <c r="B293" s="27">
        <f>AVERAGE(F2:F289)</f>
        <v>61.013888888888886</v>
      </c>
      <c r="C293" s="28">
        <f>AVERAGE(C2:C289)</f>
        <v>1026.3541666666667</v>
      </c>
      <c r="D293" s="29">
        <f>AVERAGE(S75:S254)</f>
        <v>105.70842827388893</v>
      </c>
      <c r="E293" s="30">
        <f>AVERAGE(K2:K288)</f>
        <v>5.7825783972125482</v>
      </c>
      <c r="F293" s="74">
        <f>AVERAGE(H2:H289)</f>
        <v>2.4333333333333331</v>
      </c>
      <c r="G293" s="45" t="str" cm="1">
        <f t="array" ref="G293">INDEX(N2:N289,MIN(IF(MAX(COUNTIF(N2:N288,N2:N288))=COUNTIF(N2:N288,N2:N288),ROW(N2:N288),"")))</f>
        <v>NNW</v>
      </c>
      <c r="H293" s="47"/>
      <c r="I293" s="71"/>
    </row>
    <row r="294" spans="1:21" x14ac:dyDescent="0.25">
      <c r="E294" s="71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4.7</v>
      </c>
      <c r="B296" s="33">
        <f>MAX(E2:E289)</f>
        <v>13.1</v>
      </c>
      <c r="C296" s="34">
        <f>MIN(F2:F289)</f>
        <v>42</v>
      </c>
      <c r="D296" s="35">
        <f>MAX(F2:F289)</f>
        <v>87</v>
      </c>
      <c r="E296" s="36">
        <f>MAX(S2:S288)</f>
        <v>402.12580000000003</v>
      </c>
      <c r="F296" s="37">
        <f>MAX(L2:L289)</f>
        <v>24.12</v>
      </c>
      <c r="G296" s="38">
        <f>MIN(H2:H289)</f>
        <v>-1.9</v>
      </c>
      <c r="H296" s="33">
        <f>MAX(H2:H289)</f>
        <v>8</v>
      </c>
      <c r="I296" s="4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84A6A-1816-479F-A00D-A16CFFAA1A4B}">
  <dimension ref="A1:W296"/>
  <sheetViews>
    <sheetView topLeftCell="A271" workbookViewId="0">
      <selection activeCell="K300" sqref="K300"/>
    </sheetView>
  </sheetViews>
  <sheetFormatPr defaultRowHeight="15" x14ac:dyDescent="0.25"/>
  <cols>
    <col min="1" max="1" width="18.28515625" customWidth="1"/>
    <col min="2" max="2" width="15.28515625" customWidth="1"/>
    <col min="3" max="3" width="17.42578125" style="16" customWidth="1"/>
    <col min="4" max="4" width="17" style="16" customWidth="1"/>
    <col min="5" max="5" width="17" style="26" customWidth="1"/>
    <col min="6" max="6" width="17.42578125" style="17" customWidth="1"/>
    <col min="7" max="7" width="17.42578125" style="26" customWidth="1"/>
    <col min="8" max="8" width="16.140625" style="26" customWidth="1"/>
    <col min="9" max="9" width="21.5703125" style="26" customWidth="1"/>
    <col min="10" max="10" width="15.42578125" style="26" customWidth="1"/>
    <col min="11" max="11" width="16.28515625" style="39" customWidth="1"/>
    <col min="12" max="12" width="15.7109375" style="39" customWidth="1"/>
    <col min="13" max="13" width="13.5703125" style="4" customWidth="1"/>
    <col min="14" max="14" width="18.28515625" customWidth="1"/>
    <col min="15" max="15" width="13.140625" style="18" customWidth="1"/>
    <col min="16" max="16" width="16.140625" style="19" customWidth="1"/>
    <col min="17" max="17" width="11.28515625" customWidth="1"/>
    <col min="18" max="18" width="15.42578125" style="20" customWidth="1"/>
    <col min="19" max="19" width="21.28515625" style="14" customWidth="1"/>
    <col min="20" max="20" width="16.85546875" style="22" customWidth="1"/>
    <col min="21" max="21" width="14.5703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71" t="s">
        <v>20</v>
      </c>
      <c r="F1" s="9" t="s">
        <v>21</v>
      </c>
      <c r="G1" s="71" t="s">
        <v>51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45314</v>
      </c>
      <c r="B2" s="2">
        <v>0</v>
      </c>
      <c r="C2" s="7">
        <v>1025</v>
      </c>
      <c r="D2" s="7">
        <v>1029</v>
      </c>
      <c r="E2" s="71">
        <v>4.8</v>
      </c>
      <c r="F2" s="9">
        <v>87</v>
      </c>
      <c r="G2" s="71">
        <v>4.8</v>
      </c>
      <c r="H2" s="71">
        <v>2.8</v>
      </c>
      <c r="I2" s="71">
        <v>26</v>
      </c>
      <c r="J2" s="71">
        <v>4.8</v>
      </c>
      <c r="K2" s="6">
        <f>CONVERT(T2,"m/s","km/h")</f>
        <v>4.32</v>
      </c>
      <c r="L2" s="6">
        <f>CONVERT(U2,"m/s","km/h")</f>
        <v>4.32</v>
      </c>
      <c r="M2" s="10">
        <v>264</v>
      </c>
      <c r="N2" s="3" t="str">
        <f>LOOKUP(M2,$V$4:$V$40,$W$4:$W$40)</f>
        <v>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1.2</v>
      </c>
      <c r="U2" s="15">
        <v>1.2</v>
      </c>
    </row>
    <row r="3" spans="1:23" x14ac:dyDescent="0.25">
      <c r="A3" s="1">
        <v>45314</v>
      </c>
      <c r="B3" s="2">
        <v>3.472222222222222E-3</v>
      </c>
      <c r="C3" s="7">
        <v>1025</v>
      </c>
      <c r="D3" s="7">
        <v>1029</v>
      </c>
      <c r="E3" s="71">
        <v>4.8</v>
      </c>
      <c r="F3" s="9">
        <v>87</v>
      </c>
      <c r="G3" s="71">
        <v>4.8</v>
      </c>
      <c r="H3" s="71">
        <v>2.8</v>
      </c>
      <c r="I3" s="71">
        <v>26</v>
      </c>
      <c r="J3" s="71">
        <v>4.8</v>
      </c>
      <c r="K3" s="6">
        <f t="shared" ref="K3:K66" si="0">CONVERT(T3,"m/s","km/h")</f>
        <v>2.88</v>
      </c>
      <c r="L3" s="6">
        <f t="shared" ref="L3:L66" si="1">CONVERT(U3,"m/s","km/h")</f>
        <v>2.88</v>
      </c>
      <c r="M3" s="10">
        <v>203</v>
      </c>
      <c r="N3" s="3" t="str">
        <f t="shared" ref="N3:N66" si="2">LOOKUP(M3,$V$4:$V$40,$W$4:$W$40)</f>
        <v>SSW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0.8</v>
      </c>
      <c r="U3" s="15">
        <v>0.8</v>
      </c>
    </row>
    <row r="4" spans="1:23" x14ac:dyDescent="0.25">
      <c r="A4" s="1">
        <v>45314</v>
      </c>
      <c r="B4" s="2">
        <v>6.9444444444444441E-3</v>
      </c>
      <c r="C4" s="7">
        <v>1025</v>
      </c>
      <c r="D4" s="7">
        <v>1029</v>
      </c>
      <c r="E4" s="71">
        <v>4.8</v>
      </c>
      <c r="F4" s="9">
        <v>87</v>
      </c>
      <c r="G4" s="71">
        <v>4.8</v>
      </c>
      <c r="H4" s="71">
        <v>2.8</v>
      </c>
      <c r="I4" s="71">
        <v>26</v>
      </c>
      <c r="J4" s="71">
        <v>4.8</v>
      </c>
      <c r="K4" s="6">
        <f t="shared" si="0"/>
        <v>3.9600000000000004</v>
      </c>
      <c r="L4" s="6">
        <f t="shared" si="1"/>
        <v>3.9600000000000004</v>
      </c>
      <c r="M4" s="10">
        <v>240</v>
      </c>
      <c r="N4" s="3" t="str">
        <f t="shared" si="2"/>
        <v>WSW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1.1000000000000001</v>
      </c>
      <c r="U4" s="15">
        <v>1.1000000000000001</v>
      </c>
      <c r="V4" s="43">
        <v>0</v>
      </c>
      <c r="W4" s="5" t="s">
        <v>0</v>
      </c>
    </row>
    <row r="5" spans="1:23" x14ac:dyDescent="0.25">
      <c r="A5" s="1">
        <v>45314</v>
      </c>
      <c r="B5" s="2">
        <v>1.0416666666666666E-2</v>
      </c>
      <c r="C5" s="7">
        <v>1025</v>
      </c>
      <c r="D5" s="7">
        <v>1029</v>
      </c>
      <c r="E5" s="71">
        <v>4.8</v>
      </c>
      <c r="F5" s="9">
        <v>87</v>
      </c>
      <c r="G5" s="71">
        <v>3.8</v>
      </c>
      <c r="H5" s="71">
        <v>2.8</v>
      </c>
      <c r="I5" s="71">
        <v>26</v>
      </c>
      <c r="J5" s="71">
        <v>3.8</v>
      </c>
      <c r="K5" s="6">
        <f t="shared" si="0"/>
        <v>5.4</v>
      </c>
      <c r="L5" s="6">
        <f t="shared" si="1"/>
        <v>5.4</v>
      </c>
      <c r="M5" s="10">
        <v>234</v>
      </c>
      <c r="N5" s="3" t="str">
        <f t="shared" si="2"/>
        <v>SW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1.5</v>
      </c>
      <c r="U5" s="15">
        <v>1.5</v>
      </c>
      <c r="V5" s="43">
        <v>10</v>
      </c>
      <c r="W5" s="5" t="s">
        <v>0</v>
      </c>
    </row>
    <row r="6" spans="1:23" x14ac:dyDescent="0.25">
      <c r="A6" s="1">
        <v>45314</v>
      </c>
      <c r="B6" s="2">
        <v>1.3888888888888888E-2</v>
      </c>
      <c r="C6" s="7">
        <v>1025</v>
      </c>
      <c r="D6" s="7">
        <v>1029</v>
      </c>
      <c r="E6" s="71">
        <v>4.8</v>
      </c>
      <c r="F6" s="9">
        <v>86</v>
      </c>
      <c r="G6" s="71">
        <v>4.8</v>
      </c>
      <c r="H6" s="71">
        <v>2.6</v>
      </c>
      <c r="I6" s="71">
        <v>26</v>
      </c>
      <c r="J6" s="71">
        <v>4.8</v>
      </c>
      <c r="K6" s="6">
        <f t="shared" si="0"/>
        <v>0</v>
      </c>
      <c r="L6" s="6">
        <f t="shared" si="1"/>
        <v>0</v>
      </c>
      <c r="M6" s="10">
        <v>311</v>
      </c>
      <c r="N6" s="3" t="str">
        <f t="shared" si="2"/>
        <v>NW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</v>
      </c>
      <c r="U6" s="15">
        <v>0</v>
      </c>
      <c r="V6" s="43">
        <v>20</v>
      </c>
      <c r="W6" s="5" t="s">
        <v>1</v>
      </c>
    </row>
    <row r="7" spans="1:23" x14ac:dyDescent="0.25">
      <c r="A7" s="1">
        <v>45314</v>
      </c>
      <c r="B7" s="2">
        <v>1.7361111111111112E-2</v>
      </c>
      <c r="C7" s="7">
        <v>1025</v>
      </c>
      <c r="D7" s="7">
        <v>1029</v>
      </c>
      <c r="E7" s="71">
        <v>4.8</v>
      </c>
      <c r="F7" s="9">
        <v>86</v>
      </c>
      <c r="G7" s="71">
        <v>4.8</v>
      </c>
      <c r="H7" s="71">
        <v>2.6</v>
      </c>
      <c r="I7" s="71">
        <v>26</v>
      </c>
      <c r="J7" s="71">
        <v>4.8</v>
      </c>
      <c r="K7" s="6">
        <f t="shared" si="0"/>
        <v>2.88</v>
      </c>
      <c r="L7" s="6">
        <f t="shared" si="1"/>
        <v>2.88</v>
      </c>
      <c r="M7" s="10">
        <v>240</v>
      </c>
      <c r="N7" s="3" t="str">
        <f t="shared" si="2"/>
        <v>WSW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0.8</v>
      </c>
      <c r="U7" s="15">
        <v>0.8</v>
      </c>
      <c r="V7" s="43">
        <v>30</v>
      </c>
      <c r="W7" s="5" t="s">
        <v>1</v>
      </c>
    </row>
    <row r="8" spans="1:23" x14ac:dyDescent="0.25">
      <c r="A8" s="1">
        <v>45314</v>
      </c>
      <c r="B8" s="2">
        <v>2.0833333333333332E-2</v>
      </c>
      <c r="C8" s="7">
        <v>1025</v>
      </c>
      <c r="D8" s="7">
        <v>1029</v>
      </c>
      <c r="E8" s="71">
        <v>4.7</v>
      </c>
      <c r="F8" s="9">
        <v>87</v>
      </c>
      <c r="G8" s="71">
        <v>4.7</v>
      </c>
      <c r="H8" s="71">
        <v>2.7</v>
      </c>
      <c r="I8" s="71">
        <v>26</v>
      </c>
      <c r="J8" s="71">
        <v>4.7</v>
      </c>
      <c r="K8" s="6">
        <f t="shared" si="0"/>
        <v>3.9600000000000004</v>
      </c>
      <c r="L8" s="6">
        <f t="shared" si="1"/>
        <v>3.9600000000000004</v>
      </c>
      <c r="M8" s="10">
        <v>282</v>
      </c>
      <c r="N8" s="3" t="str">
        <f t="shared" si="2"/>
        <v>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1.1000000000000001</v>
      </c>
      <c r="U8" s="15">
        <v>1.1000000000000001</v>
      </c>
      <c r="V8" s="43">
        <v>40</v>
      </c>
      <c r="W8" s="5" t="s">
        <v>2</v>
      </c>
    </row>
    <row r="9" spans="1:23" x14ac:dyDescent="0.25">
      <c r="A9" s="1">
        <v>45314</v>
      </c>
      <c r="B9" s="2">
        <v>2.4305555555555556E-2</v>
      </c>
      <c r="C9" s="7">
        <v>1025</v>
      </c>
      <c r="D9" s="7">
        <v>1029</v>
      </c>
      <c r="E9" s="71">
        <v>4.5999999999999996</v>
      </c>
      <c r="F9" s="9">
        <v>87</v>
      </c>
      <c r="G9" s="71">
        <v>4.5999999999999996</v>
      </c>
      <c r="H9" s="71">
        <v>2.6</v>
      </c>
      <c r="I9" s="71">
        <v>26</v>
      </c>
      <c r="J9" s="71">
        <v>4.5999999999999996</v>
      </c>
      <c r="K9" s="6">
        <f t="shared" si="0"/>
        <v>3.6</v>
      </c>
      <c r="L9" s="6">
        <f t="shared" si="1"/>
        <v>3.6</v>
      </c>
      <c r="M9" s="10">
        <v>214</v>
      </c>
      <c r="N9" s="3" t="str">
        <f t="shared" si="2"/>
        <v>SSW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</v>
      </c>
      <c r="U9" s="15">
        <v>1</v>
      </c>
      <c r="V9" s="43">
        <v>50</v>
      </c>
      <c r="W9" s="5" t="s">
        <v>2</v>
      </c>
    </row>
    <row r="10" spans="1:23" x14ac:dyDescent="0.25">
      <c r="A10" s="1">
        <v>45314</v>
      </c>
      <c r="B10" s="2">
        <v>2.7777777777777776E-2</v>
      </c>
      <c r="C10" s="7">
        <v>1024</v>
      </c>
      <c r="D10" s="7">
        <v>1028</v>
      </c>
      <c r="E10" s="71">
        <v>4.5999999999999996</v>
      </c>
      <c r="F10" s="9">
        <v>87</v>
      </c>
      <c r="G10" s="71">
        <v>4.5999999999999996</v>
      </c>
      <c r="H10" s="71">
        <v>2.6</v>
      </c>
      <c r="I10" s="71">
        <v>26</v>
      </c>
      <c r="J10" s="71">
        <v>4.5999999999999996</v>
      </c>
      <c r="K10" s="6">
        <f t="shared" si="0"/>
        <v>3.9600000000000004</v>
      </c>
      <c r="L10" s="6">
        <f t="shared" si="1"/>
        <v>3.9600000000000004</v>
      </c>
      <c r="M10" s="10">
        <v>246</v>
      </c>
      <c r="N10" s="3" t="str">
        <f t="shared" si="2"/>
        <v>WSW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1.1000000000000001</v>
      </c>
      <c r="U10" s="15">
        <v>1.1000000000000001</v>
      </c>
      <c r="V10" s="43">
        <v>60</v>
      </c>
      <c r="W10" s="5" t="s">
        <v>3</v>
      </c>
    </row>
    <row r="11" spans="1:23" x14ac:dyDescent="0.25">
      <c r="A11" s="1">
        <v>45314</v>
      </c>
      <c r="B11" s="2">
        <v>3.125E-2</v>
      </c>
      <c r="C11" s="7">
        <v>1024</v>
      </c>
      <c r="D11" s="7">
        <v>1028</v>
      </c>
      <c r="E11" s="71">
        <v>4.7</v>
      </c>
      <c r="F11" s="9">
        <v>87</v>
      </c>
      <c r="G11" s="71">
        <v>4.7</v>
      </c>
      <c r="H11" s="71">
        <v>2.7</v>
      </c>
      <c r="I11" s="71">
        <v>26</v>
      </c>
      <c r="J11" s="71">
        <v>4.7</v>
      </c>
      <c r="K11" s="6">
        <f t="shared" si="0"/>
        <v>2.88</v>
      </c>
      <c r="L11" s="6">
        <f t="shared" si="1"/>
        <v>2.88</v>
      </c>
      <c r="M11" s="10">
        <v>228</v>
      </c>
      <c r="N11" s="3" t="str">
        <f t="shared" si="2"/>
        <v>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0.8</v>
      </c>
      <c r="U11" s="15">
        <v>0.8</v>
      </c>
      <c r="V11" s="43">
        <v>70</v>
      </c>
      <c r="W11" s="5" t="s">
        <v>3</v>
      </c>
    </row>
    <row r="12" spans="1:23" x14ac:dyDescent="0.25">
      <c r="A12" s="1">
        <v>45314</v>
      </c>
      <c r="B12" s="2">
        <v>3.4722222222222224E-2</v>
      </c>
      <c r="C12" s="7">
        <v>1024</v>
      </c>
      <c r="D12" s="7">
        <v>1028</v>
      </c>
      <c r="E12" s="71">
        <v>4.7</v>
      </c>
      <c r="F12" s="9">
        <v>86</v>
      </c>
      <c r="G12" s="71">
        <v>4.7</v>
      </c>
      <c r="H12" s="71">
        <v>2.5</v>
      </c>
      <c r="I12" s="71">
        <v>26</v>
      </c>
      <c r="J12" s="71">
        <v>4.7</v>
      </c>
      <c r="K12" s="6">
        <f t="shared" si="0"/>
        <v>2.88</v>
      </c>
      <c r="L12" s="6">
        <f t="shared" si="1"/>
        <v>2.88</v>
      </c>
      <c r="M12" s="10">
        <v>246</v>
      </c>
      <c r="N12" s="3" t="str">
        <f t="shared" si="2"/>
        <v>WSW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0.8</v>
      </c>
      <c r="U12" s="15">
        <v>0.8</v>
      </c>
      <c r="V12" s="43">
        <v>80</v>
      </c>
      <c r="W12" s="5" t="s">
        <v>4</v>
      </c>
    </row>
    <row r="13" spans="1:23" x14ac:dyDescent="0.25">
      <c r="A13" s="1">
        <v>45314</v>
      </c>
      <c r="B13" s="2">
        <v>3.8194444444444441E-2</v>
      </c>
      <c r="C13" s="7">
        <v>1024</v>
      </c>
      <c r="D13" s="7">
        <v>1028</v>
      </c>
      <c r="E13" s="71">
        <v>4.5999999999999996</v>
      </c>
      <c r="F13" s="9">
        <v>87</v>
      </c>
      <c r="G13" s="71">
        <v>4.5999999999999996</v>
      </c>
      <c r="H13" s="71">
        <v>2.6</v>
      </c>
      <c r="I13" s="71">
        <v>26</v>
      </c>
      <c r="J13" s="71">
        <v>4.5999999999999996</v>
      </c>
      <c r="K13" s="6">
        <f t="shared" si="0"/>
        <v>0</v>
      </c>
      <c r="L13" s="6">
        <f t="shared" si="1"/>
        <v>0</v>
      </c>
      <c r="M13" s="10">
        <v>265</v>
      </c>
      <c r="N13" s="3" t="str">
        <f t="shared" si="2"/>
        <v>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45314</v>
      </c>
      <c r="B14" s="2">
        <v>4.1666666666666664E-2</v>
      </c>
      <c r="C14" s="7">
        <v>1024</v>
      </c>
      <c r="D14" s="7">
        <v>1028</v>
      </c>
      <c r="E14" s="71">
        <v>4.7</v>
      </c>
      <c r="F14" s="9">
        <v>86</v>
      </c>
      <c r="G14" s="71">
        <v>4.7</v>
      </c>
      <c r="H14" s="71">
        <v>2.5</v>
      </c>
      <c r="I14" s="71">
        <v>26</v>
      </c>
      <c r="J14" s="71">
        <v>4.7</v>
      </c>
      <c r="K14" s="6">
        <f t="shared" si="0"/>
        <v>0</v>
      </c>
      <c r="L14" s="6">
        <f t="shared" si="1"/>
        <v>0</v>
      </c>
      <c r="M14" s="10">
        <v>168</v>
      </c>
      <c r="N14" s="3" t="str">
        <f t="shared" si="2"/>
        <v>SSE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43">
        <v>100</v>
      </c>
      <c r="W14" s="5" t="s">
        <v>4</v>
      </c>
    </row>
    <row r="15" spans="1:23" x14ac:dyDescent="0.25">
      <c r="A15" s="1">
        <v>45314</v>
      </c>
      <c r="B15" s="2">
        <v>4.5138888888888888E-2</v>
      </c>
      <c r="C15" s="7">
        <v>1024</v>
      </c>
      <c r="D15" s="7">
        <v>1028</v>
      </c>
      <c r="E15" s="71">
        <v>4.5</v>
      </c>
      <c r="F15" s="9">
        <v>87</v>
      </c>
      <c r="G15" s="71">
        <v>4.5</v>
      </c>
      <c r="H15" s="71">
        <v>2.5</v>
      </c>
      <c r="I15" s="71">
        <v>26</v>
      </c>
      <c r="J15" s="71">
        <v>4.5</v>
      </c>
      <c r="K15" s="6">
        <f t="shared" si="0"/>
        <v>0</v>
      </c>
      <c r="L15" s="6">
        <f t="shared" si="1"/>
        <v>0</v>
      </c>
      <c r="M15" s="10">
        <v>215</v>
      </c>
      <c r="N15" s="3" t="str">
        <f t="shared" si="2"/>
        <v>SSW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43">
        <v>110</v>
      </c>
      <c r="W15" s="5" t="s">
        <v>5</v>
      </c>
    </row>
    <row r="16" spans="1:23" x14ac:dyDescent="0.25">
      <c r="A16" s="1">
        <v>45314</v>
      </c>
      <c r="B16" s="2">
        <v>4.8611111111111112E-2</v>
      </c>
      <c r="C16" s="7">
        <v>1024</v>
      </c>
      <c r="D16" s="7">
        <v>1028</v>
      </c>
      <c r="E16" s="71">
        <v>4.5999999999999996</v>
      </c>
      <c r="F16" s="9">
        <v>86</v>
      </c>
      <c r="G16" s="71">
        <v>4.5999999999999996</v>
      </c>
      <c r="H16" s="71">
        <v>2.4</v>
      </c>
      <c r="I16" s="71">
        <v>26</v>
      </c>
      <c r="J16" s="71">
        <v>4.5999999999999996</v>
      </c>
      <c r="K16" s="6">
        <f t="shared" si="0"/>
        <v>0</v>
      </c>
      <c r="L16" s="6">
        <f t="shared" si="1"/>
        <v>0</v>
      </c>
      <c r="M16" s="10">
        <v>248</v>
      </c>
      <c r="N16" s="3" t="str">
        <f t="shared" si="2"/>
        <v>WSW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120</v>
      </c>
      <c r="W16" s="5" t="s">
        <v>5</v>
      </c>
    </row>
    <row r="17" spans="1:23" x14ac:dyDescent="0.25">
      <c r="A17" s="1">
        <v>45314</v>
      </c>
      <c r="B17" s="2">
        <v>5.2083333333333336E-2</v>
      </c>
      <c r="C17" s="7">
        <v>1024</v>
      </c>
      <c r="D17" s="7">
        <v>1028</v>
      </c>
      <c r="E17" s="71">
        <v>4.5999999999999996</v>
      </c>
      <c r="F17" s="9">
        <v>86</v>
      </c>
      <c r="G17" s="71">
        <v>4.5999999999999996</v>
      </c>
      <c r="H17" s="71">
        <v>2.4</v>
      </c>
      <c r="I17" s="71">
        <v>26</v>
      </c>
      <c r="J17" s="71">
        <v>4.5999999999999996</v>
      </c>
      <c r="K17" s="6">
        <f t="shared" si="0"/>
        <v>3.6</v>
      </c>
      <c r="L17" s="6">
        <f t="shared" si="1"/>
        <v>3.6</v>
      </c>
      <c r="M17" s="10">
        <v>228</v>
      </c>
      <c r="N17" s="3" t="str">
        <f t="shared" si="2"/>
        <v>SW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</v>
      </c>
      <c r="U17" s="15">
        <v>1</v>
      </c>
      <c r="V17" s="43">
        <v>130</v>
      </c>
      <c r="W17" s="5" t="s">
        <v>6</v>
      </c>
    </row>
    <row r="18" spans="1:23" x14ac:dyDescent="0.25">
      <c r="A18" s="1">
        <v>45314</v>
      </c>
      <c r="B18" s="2">
        <v>5.5555555555555552E-2</v>
      </c>
      <c r="C18" s="7">
        <v>1024</v>
      </c>
      <c r="D18" s="7">
        <v>1028</v>
      </c>
      <c r="E18" s="71">
        <v>4.5999999999999996</v>
      </c>
      <c r="F18" s="9">
        <v>86</v>
      </c>
      <c r="G18" s="71">
        <v>4.5999999999999996</v>
      </c>
      <c r="H18" s="71">
        <v>2.4</v>
      </c>
      <c r="I18" s="71">
        <v>26</v>
      </c>
      <c r="J18" s="71">
        <v>4.5999999999999996</v>
      </c>
      <c r="K18" s="6">
        <f t="shared" si="0"/>
        <v>0</v>
      </c>
      <c r="L18" s="6">
        <f t="shared" si="1"/>
        <v>0</v>
      </c>
      <c r="M18" s="10">
        <v>226</v>
      </c>
      <c r="N18" s="3" t="str">
        <f t="shared" si="2"/>
        <v>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43">
        <v>140</v>
      </c>
      <c r="W18" s="5" t="s">
        <v>6</v>
      </c>
    </row>
    <row r="19" spans="1:23" x14ac:dyDescent="0.25">
      <c r="A19" s="1">
        <v>45314</v>
      </c>
      <c r="B19" s="2">
        <v>5.9027777777777783E-2</v>
      </c>
      <c r="C19" s="7">
        <v>1024</v>
      </c>
      <c r="D19" s="7">
        <v>1028</v>
      </c>
      <c r="E19" s="71">
        <v>4.7</v>
      </c>
      <c r="F19" s="9">
        <v>86</v>
      </c>
      <c r="G19" s="71">
        <v>4.7</v>
      </c>
      <c r="H19" s="71">
        <v>2.5</v>
      </c>
      <c r="I19" s="71">
        <v>26</v>
      </c>
      <c r="J19" s="71">
        <v>4.7</v>
      </c>
      <c r="K19" s="6">
        <f t="shared" si="0"/>
        <v>2.88</v>
      </c>
      <c r="L19" s="6">
        <f t="shared" si="1"/>
        <v>2.88</v>
      </c>
      <c r="M19" s="10">
        <v>219</v>
      </c>
      <c r="N19" s="3" t="str">
        <f t="shared" si="2"/>
        <v>SSW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0.8</v>
      </c>
      <c r="U19" s="15">
        <v>0.8</v>
      </c>
      <c r="V19" s="43">
        <v>150</v>
      </c>
      <c r="W19" s="5" t="s">
        <v>7</v>
      </c>
    </row>
    <row r="20" spans="1:23" x14ac:dyDescent="0.25">
      <c r="A20" s="1">
        <v>45314</v>
      </c>
      <c r="B20" s="2">
        <v>6.25E-2</v>
      </c>
      <c r="C20" s="7">
        <v>1024</v>
      </c>
      <c r="D20" s="7">
        <v>1028</v>
      </c>
      <c r="E20" s="71">
        <v>4.7</v>
      </c>
      <c r="F20" s="9">
        <v>86</v>
      </c>
      <c r="G20" s="71">
        <v>4.7</v>
      </c>
      <c r="H20" s="71">
        <v>2.5</v>
      </c>
      <c r="I20" s="71">
        <v>26</v>
      </c>
      <c r="J20" s="71">
        <v>4.7</v>
      </c>
      <c r="K20" s="6">
        <f t="shared" si="0"/>
        <v>4.32</v>
      </c>
      <c r="L20" s="6">
        <f t="shared" si="1"/>
        <v>4.32</v>
      </c>
      <c r="M20" s="10">
        <v>243</v>
      </c>
      <c r="N20" s="3" t="str">
        <f t="shared" si="2"/>
        <v>WSW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1.2</v>
      </c>
      <c r="U20" s="15">
        <v>1.2</v>
      </c>
      <c r="V20" s="43">
        <v>160</v>
      </c>
      <c r="W20" s="5" t="s">
        <v>7</v>
      </c>
    </row>
    <row r="21" spans="1:23" x14ac:dyDescent="0.25">
      <c r="A21" s="1">
        <v>45314</v>
      </c>
      <c r="B21" s="2">
        <v>6.5972222222222224E-2</v>
      </c>
      <c r="C21" s="7">
        <v>1024</v>
      </c>
      <c r="D21" s="7">
        <v>1028</v>
      </c>
      <c r="E21" s="71">
        <v>4.5999999999999996</v>
      </c>
      <c r="F21" s="9">
        <v>86</v>
      </c>
      <c r="G21" s="71">
        <v>4.5999999999999996</v>
      </c>
      <c r="H21" s="71">
        <v>2.4</v>
      </c>
      <c r="I21" s="71">
        <v>26</v>
      </c>
      <c r="J21" s="71">
        <v>4.5999999999999996</v>
      </c>
      <c r="K21" s="6">
        <f t="shared" si="0"/>
        <v>0</v>
      </c>
      <c r="L21" s="6">
        <f t="shared" si="1"/>
        <v>0</v>
      </c>
      <c r="M21" s="10">
        <v>276</v>
      </c>
      <c r="N21" s="3" t="str">
        <f t="shared" si="2"/>
        <v>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</v>
      </c>
      <c r="U21" s="15">
        <v>0</v>
      </c>
      <c r="V21" s="43">
        <v>170</v>
      </c>
      <c r="W21" s="5" t="s">
        <v>8</v>
      </c>
    </row>
    <row r="22" spans="1:23" x14ac:dyDescent="0.25">
      <c r="A22" s="1">
        <v>45314</v>
      </c>
      <c r="B22" s="2">
        <v>6.9444444444444434E-2</v>
      </c>
      <c r="C22" s="7">
        <v>1024</v>
      </c>
      <c r="D22" s="7">
        <v>1028</v>
      </c>
      <c r="E22" s="71">
        <v>4.5</v>
      </c>
      <c r="F22" s="9">
        <v>87</v>
      </c>
      <c r="G22" s="71">
        <v>4.5</v>
      </c>
      <c r="H22" s="71">
        <v>2.5</v>
      </c>
      <c r="I22" s="71">
        <v>26</v>
      </c>
      <c r="J22" s="71">
        <v>4.5</v>
      </c>
      <c r="K22" s="6">
        <f t="shared" si="0"/>
        <v>0</v>
      </c>
      <c r="L22" s="6">
        <f t="shared" si="1"/>
        <v>0</v>
      </c>
      <c r="M22" s="10">
        <v>282</v>
      </c>
      <c r="N22" s="3" t="str">
        <f t="shared" si="2"/>
        <v>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180</v>
      </c>
      <c r="W22" s="5" t="s">
        <v>8</v>
      </c>
    </row>
    <row r="23" spans="1:23" x14ac:dyDescent="0.25">
      <c r="A23" s="1">
        <v>45314</v>
      </c>
      <c r="B23" s="2">
        <v>7.2916666666666671E-2</v>
      </c>
      <c r="C23" s="7">
        <v>1024</v>
      </c>
      <c r="D23" s="7">
        <v>1028</v>
      </c>
      <c r="E23" s="71">
        <v>4.4000000000000004</v>
      </c>
      <c r="F23" s="9">
        <v>87</v>
      </c>
      <c r="G23" s="71">
        <v>4.4000000000000004</v>
      </c>
      <c r="H23" s="71">
        <v>2.4</v>
      </c>
      <c r="I23" s="71">
        <v>26</v>
      </c>
      <c r="J23" s="71">
        <v>4.4000000000000004</v>
      </c>
      <c r="K23" s="6">
        <f t="shared" si="0"/>
        <v>0</v>
      </c>
      <c r="L23" s="6">
        <f t="shared" si="1"/>
        <v>0</v>
      </c>
      <c r="M23" s="10">
        <v>234</v>
      </c>
      <c r="N23" s="3" t="str">
        <f t="shared" si="2"/>
        <v>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45314</v>
      </c>
      <c r="B24" s="2">
        <v>7.6388888888888895E-2</v>
      </c>
      <c r="C24" s="7">
        <v>1024</v>
      </c>
      <c r="D24" s="7">
        <v>1028</v>
      </c>
      <c r="E24" s="71">
        <v>4.2</v>
      </c>
      <c r="F24" s="9">
        <v>87</v>
      </c>
      <c r="G24" s="71">
        <v>4.2</v>
      </c>
      <c r="H24" s="71">
        <v>2.2000000000000002</v>
      </c>
      <c r="I24" s="71">
        <v>26</v>
      </c>
      <c r="J24" s="71">
        <v>4.2</v>
      </c>
      <c r="K24" s="6">
        <f t="shared" si="0"/>
        <v>0</v>
      </c>
      <c r="L24" s="6">
        <f t="shared" si="1"/>
        <v>0</v>
      </c>
      <c r="M24" s="10">
        <v>168</v>
      </c>
      <c r="N24" s="3" t="str">
        <f t="shared" si="2"/>
        <v>SSE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45314</v>
      </c>
      <c r="B25" s="2">
        <v>7.9861111111111105E-2</v>
      </c>
      <c r="C25" s="7">
        <v>1024</v>
      </c>
      <c r="D25" s="7">
        <v>1028</v>
      </c>
      <c r="E25" s="71">
        <v>4.3</v>
      </c>
      <c r="F25" s="9">
        <v>87</v>
      </c>
      <c r="G25" s="71">
        <v>4.3</v>
      </c>
      <c r="H25" s="71">
        <v>2.2999999999999998</v>
      </c>
      <c r="I25" s="71">
        <v>26</v>
      </c>
      <c r="J25" s="71">
        <v>4.3</v>
      </c>
      <c r="K25" s="6">
        <f t="shared" si="0"/>
        <v>0</v>
      </c>
      <c r="L25" s="6">
        <f t="shared" si="1"/>
        <v>0</v>
      </c>
      <c r="M25" s="10">
        <v>194</v>
      </c>
      <c r="N25" s="3" t="str">
        <f t="shared" si="2"/>
        <v>S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45314</v>
      </c>
      <c r="B26" s="2">
        <v>8.3333333333333329E-2</v>
      </c>
      <c r="C26" s="7">
        <v>1023</v>
      </c>
      <c r="D26" s="7">
        <v>1027</v>
      </c>
      <c r="E26" s="71">
        <v>4.4000000000000004</v>
      </c>
      <c r="F26" s="9">
        <v>87</v>
      </c>
      <c r="G26" s="71">
        <v>4.4000000000000004</v>
      </c>
      <c r="H26" s="71">
        <v>2.4</v>
      </c>
      <c r="I26" s="71">
        <v>26</v>
      </c>
      <c r="J26" s="71">
        <v>4.4000000000000004</v>
      </c>
      <c r="K26" s="6">
        <f t="shared" si="0"/>
        <v>0</v>
      </c>
      <c r="L26" s="6">
        <f t="shared" si="1"/>
        <v>0</v>
      </c>
      <c r="M26" s="10">
        <v>198</v>
      </c>
      <c r="N26" s="3" t="str">
        <f t="shared" si="2"/>
        <v>S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45314</v>
      </c>
      <c r="B27" s="2">
        <v>8.6805555555555566E-2</v>
      </c>
      <c r="C27" s="7">
        <v>1024</v>
      </c>
      <c r="D27" s="7">
        <v>1028</v>
      </c>
      <c r="E27" s="71">
        <v>4.5</v>
      </c>
      <c r="F27" s="9">
        <v>86</v>
      </c>
      <c r="G27" s="71">
        <v>4.5</v>
      </c>
      <c r="H27" s="71">
        <v>2.2999999999999998</v>
      </c>
      <c r="I27" s="71">
        <v>26</v>
      </c>
      <c r="J27" s="71">
        <v>4.5</v>
      </c>
      <c r="K27" s="6">
        <f t="shared" si="0"/>
        <v>0</v>
      </c>
      <c r="L27" s="6">
        <f t="shared" si="1"/>
        <v>0</v>
      </c>
      <c r="M27" s="10">
        <v>156</v>
      </c>
      <c r="N27" s="3" t="str">
        <f t="shared" si="2"/>
        <v>SSE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</v>
      </c>
      <c r="U27" s="15">
        <v>0</v>
      </c>
      <c r="V27" s="43">
        <v>230</v>
      </c>
      <c r="W27" s="5" t="s">
        <v>10</v>
      </c>
    </row>
    <row r="28" spans="1:23" x14ac:dyDescent="0.25">
      <c r="A28" s="1">
        <v>45314</v>
      </c>
      <c r="B28" s="2">
        <v>9.0277777777777776E-2</v>
      </c>
      <c r="C28" s="7">
        <v>1024</v>
      </c>
      <c r="D28" s="7">
        <v>1028</v>
      </c>
      <c r="E28" s="71">
        <v>4.5999999999999996</v>
      </c>
      <c r="F28" s="9">
        <v>86</v>
      </c>
      <c r="G28" s="71">
        <v>4.5999999999999996</v>
      </c>
      <c r="H28" s="71">
        <v>2.4</v>
      </c>
      <c r="I28" s="71">
        <v>26</v>
      </c>
      <c r="J28" s="71">
        <v>4.5999999999999996</v>
      </c>
      <c r="K28" s="6">
        <f t="shared" si="0"/>
        <v>3.6</v>
      </c>
      <c r="L28" s="6">
        <f t="shared" si="1"/>
        <v>3.6</v>
      </c>
      <c r="M28" s="10">
        <v>208</v>
      </c>
      <c r="N28" s="3" t="str">
        <f t="shared" si="2"/>
        <v>SSW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</v>
      </c>
      <c r="U28" s="15">
        <v>1</v>
      </c>
      <c r="V28" s="43">
        <v>240</v>
      </c>
      <c r="W28" s="5" t="s">
        <v>11</v>
      </c>
    </row>
    <row r="29" spans="1:23" x14ac:dyDescent="0.25">
      <c r="A29" s="1">
        <v>45314</v>
      </c>
      <c r="B29" s="2">
        <v>9.375E-2</v>
      </c>
      <c r="C29" s="7">
        <v>1023</v>
      </c>
      <c r="D29" s="7">
        <v>1027</v>
      </c>
      <c r="E29" s="71">
        <v>4.8</v>
      </c>
      <c r="F29" s="9">
        <v>86</v>
      </c>
      <c r="G29" s="71">
        <v>4.8</v>
      </c>
      <c r="H29" s="71">
        <v>2.6</v>
      </c>
      <c r="I29" s="71">
        <v>26</v>
      </c>
      <c r="J29" s="71">
        <v>4.8</v>
      </c>
      <c r="K29" s="6">
        <f t="shared" si="0"/>
        <v>0</v>
      </c>
      <c r="L29" s="6">
        <f t="shared" si="1"/>
        <v>0</v>
      </c>
      <c r="M29" s="10">
        <v>216</v>
      </c>
      <c r="N29" s="3" t="str">
        <f t="shared" si="2"/>
        <v>SSW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45314</v>
      </c>
      <c r="B30" s="2">
        <v>9.7222222222222224E-2</v>
      </c>
      <c r="C30" s="7">
        <v>1023</v>
      </c>
      <c r="D30" s="7">
        <v>1027</v>
      </c>
      <c r="E30" s="71">
        <v>4.8</v>
      </c>
      <c r="F30" s="9">
        <v>85</v>
      </c>
      <c r="G30" s="71">
        <v>4.8</v>
      </c>
      <c r="H30" s="71">
        <v>2.5</v>
      </c>
      <c r="I30" s="71">
        <v>26</v>
      </c>
      <c r="J30" s="71">
        <v>4.8</v>
      </c>
      <c r="K30" s="6">
        <f t="shared" si="0"/>
        <v>2.52</v>
      </c>
      <c r="L30" s="6">
        <f t="shared" si="1"/>
        <v>2.52</v>
      </c>
      <c r="M30" s="10">
        <v>240</v>
      </c>
      <c r="N30" s="3" t="str">
        <f t="shared" si="2"/>
        <v>WSW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0.7</v>
      </c>
      <c r="U30" s="15">
        <v>0.7</v>
      </c>
      <c r="V30" s="43">
        <v>260</v>
      </c>
      <c r="W30" s="5" t="s">
        <v>12</v>
      </c>
    </row>
    <row r="31" spans="1:23" x14ac:dyDescent="0.25">
      <c r="A31" s="1">
        <v>45314</v>
      </c>
      <c r="B31" s="2">
        <v>0.10069444444444443</v>
      </c>
      <c r="C31" s="7">
        <v>1023</v>
      </c>
      <c r="D31" s="7">
        <v>1027</v>
      </c>
      <c r="E31" s="71">
        <v>4.8</v>
      </c>
      <c r="F31" s="9">
        <v>85</v>
      </c>
      <c r="G31" s="71">
        <v>4.8</v>
      </c>
      <c r="H31" s="71">
        <v>2.5</v>
      </c>
      <c r="I31" s="71">
        <v>26</v>
      </c>
      <c r="J31" s="71">
        <v>4.8</v>
      </c>
      <c r="K31" s="6">
        <f t="shared" si="0"/>
        <v>0</v>
      </c>
      <c r="L31" s="6">
        <f t="shared" si="1"/>
        <v>0</v>
      </c>
      <c r="M31" s="10">
        <v>216</v>
      </c>
      <c r="N31" s="3" t="str">
        <f t="shared" si="2"/>
        <v>SSW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</v>
      </c>
      <c r="U31" s="15">
        <v>0</v>
      </c>
      <c r="V31" s="43">
        <v>270</v>
      </c>
      <c r="W31" s="5" t="s">
        <v>12</v>
      </c>
    </row>
    <row r="32" spans="1:23" x14ac:dyDescent="0.25">
      <c r="A32" s="1">
        <v>45314</v>
      </c>
      <c r="B32" s="2">
        <v>0.10416666666666667</v>
      </c>
      <c r="C32" s="7">
        <v>1023</v>
      </c>
      <c r="D32" s="7">
        <v>1027</v>
      </c>
      <c r="E32" s="71">
        <v>4.8</v>
      </c>
      <c r="F32" s="9">
        <v>85</v>
      </c>
      <c r="G32" s="71">
        <v>4.8</v>
      </c>
      <c r="H32" s="71">
        <v>2.5</v>
      </c>
      <c r="I32" s="71">
        <v>26</v>
      </c>
      <c r="J32" s="71">
        <v>4.8</v>
      </c>
      <c r="K32" s="6">
        <f t="shared" si="0"/>
        <v>0</v>
      </c>
      <c r="L32" s="6">
        <f t="shared" si="1"/>
        <v>0</v>
      </c>
      <c r="M32" s="10">
        <v>222</v>
      </c>
      <c r="N32" s="3" t="str">
        <f t="shared" si="2"/>
        <v>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280</v>
      </c>
      <c r="W32" s="5" t="s">
        <v>12</v>
      </c>
    </row>
    <row r="33" spans="1:23" x14ac:dyDescent="0.25">
      <c r="A33" s="1">
        <v>45314</v>
      </c>
      <c r="B33" s="2">
        <v>0.1076388888888889</v>
      </c>
      <c r="C33" s="7">
        <v>1023</v>
      </c>
      <c r="D33" s="7">
        <v>1027</v>
      </c>
      <c r="E33" s="71">
        <v>4.8</v>
      </c>
      <c r="F33" s="9">
        <v>85</v>
      </c>
      <c r="G33" s="71">
        <v>4.8</v>
      </c>
      <c r="H33" s="71">
        <v>2.5</v>
      </c>
      <c r="I33" s="71">
        <v>26</v>
      </c>
      <c r="J33" s="71">
        <v>4.8</v>
      </c>
      <c r="K33" s="6">
        <f t="shared" si="0"/>
        <v>0</v>
      </c>
      <c r="L33" s="6">
        <f t="shared" si="1"/>
        <v>0</v>
      </c>
      <c r="M33" s="10">
        <v>222</v>
      </c>
      <c r="N33" s="3" t="str">
        <f t="shared" si="2"/>
        <v>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43">
        <v>290</v>
      </c>
      <c r="W33" s="5" t="s">
        <v>13</v>
      </c>
    </row>
    <row r="34" spans="1:23" x14ac:dyDescent="0.25">
      <c r="A34" s="1">
        <v>45314</v>
      </c>
      <c r="B34" s="2">
        <v>0.1111111111111111</v>
      </c>
      <c r="C34" s="7">
        <v>1023</v>
      </c>
      <c r="D34" s="7">
        <v>1027</v>
      </c>
      <c r="E34" s="71">
        <v>4.9000000000000004</v>
      </c>
      <c r="F34" s="9">
        <v>86</v>
      </c>
      <c r="G34" s="71">
        <v>4.9000000000000004</v>
      </c>
      <c r="H34" s="71">
        <v>2.7</v>
      </c>
      <c r="I34" s="71">
        <v>26</v>
      </c>
      <c r="J34" s="71">
        <v>4.9000000000000004</v>
      </c>
      <c r="K34" s="6">
        <f t="shared" si="0"/>
        <v>0</v>
      </c>
      <c r="L34" s="6">
        <f t="shared" si="1"/>
        <v>0</v>
      </c>
      <c r="M34" s="10">
        <v>177</v>
      </c>
      <c r="N34" s="3" t="str">
        <f t="shared" si="2"/>
        <v>S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43">
        <v>300</v>
      </c>
      <c r="W34" s="5" t="s">
        <v>13</v>
      </c>
    </row>
    <row r="35" spans="1:23" x14ac:dyDescent="0.25">
      <c r="A35" s="1">
        <v>45314</v>
      </c>
      <c r="B35" s="2">
        <v>0.11458333333333333</v>
      </c>
      <c r="C35" s="7">
        <v>1023</v>
      </c>
      <c r="D35" s="7">
        <v>1027</v>
      </c>
      <c r="E35" s="71">
        <v>5</v>
      </c>
      <c r="F35" s="9">
        <v>86</v>
      </c>
      <c r="G35" s="71">
        <v>5</v>
      </c>
      <c r="H35" s="71">
        <v>2.8</v>
      </c>
      <c r="I35" s="71">
        <v>26</v>
      </c>
      <c r="J35" s="71">
        <v>5</v>
      </c>
      <c r="K35" s="6">
        <f t="shared" si="0"/>
        <v>0</v>
      </c>
      <c r="L35" s="6">
        <f t="shared" si="1"/>
        <v>0</v>
      </c>
      <c r="M35" s="10">
        <v>242</v>
      </c>
      <c r="N35" s="3" t="str">
        <f t="shared" si="2"/>
        <v>WSW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</v>
      </c>
      <c r="U35" s="15">
        <v>0</v>
      </c>
      <c r="V35" s="43">
        <v>310</v>
      </c>
      <c r="W35" s="5" t="s">
        <v>14</v>
      </c>
    </row>
    <row r="36" spans="1:23" x14ac:dyDescent="0.25">
      <c r="A36" s="1">
        <v>45314</v>
      </c>
      <c r="B36" s="2">
        <v>0.11805555555555557</v>
      </c>
      <c r="C36" s="7">
        <v>1023</v>
      </c>
      <c r="D36" s="7">
        <v>1027</v>
      </c>
      <c r="E36" s="71">
        <v>5</v>
      </c>
      <c r="F36" s="9">
        <v>86</v>
      </c>
      <c r="G36" s="71">
        <v>5</v>
      </c>
      <c r="H36" s="71">
        <v>2.8</v>
      </c>
      <c r="I36" s="71">
        <v>26</v>
      </c>
      <c r="J36" s="71">
        <v>5</v>
      </c>
      <c r="K36" s="6">
        <f t="shared" si="0"/>
        <v>0</v>
      </c>
      <c r="L36" s="6">
        <f t="shared" si="1"/>
        <v>0</v>
      </c>
      <c r="M36" s="10">
        <v>219</v>
      </c>
      <c r="N36" s="3" t="str">
        <f t="shared" si="2"/>
        <v>SSW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</v>
      </c>
      <c r="U36" s="15">
        <v>0</v>
      </c>
      <c r="V36" s="43">
        <v>320</v>
      </c>
      <c r="W36" s="5" t="s">
        <v>14</v>
      </c>
    </row>
    <row r="37" spans="1:23" x14ac:dyDescent="0.25">
      <c r="A37" s="1">
        <v>45314</v>
      </c>
      <c r="B37" s="2">
        <v>0.12152777777777778</v>
      </c>
      <c r="C37" s="7">
        <v>1023</v>
      </c>
      <c r="D37" s="7">
        <v>1027</v>
      </c>
      <c r="E37" s="71">
        <v>5</v>
      </c>
      <c r="F37" s="9">
        <v>86</v>
      </c>
      <c r="G37" s="71">
        <v>5</v>
      </c>
      <c r="H37" s="71">
        <v>2.8</v>
      </c>
      <c r="I37" s="71">
        <v>26</v>
      </c>
      <c r="J37" s="71">
        <v>5</v>
      </c>
      <c r="K37" s="6">
        <f t="shared" si="0"/>
        <v>0</v>
      </c>
      <c r="L37" s="6">
        <f t="shared" si="1"/>
        <v>0</v>
      </c>
      <c r="M37" s="10">
        <v>176</v>
      </c>
      <c r="N37" s="3" t="str">
        <f t="shared" si="2"/>
        <v>S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43">
        <v>330</v>
      </c>
      <c r="W37" s="5" t="s">
        <v>15</v>
      </c>
    </row>
    <row r="38" spans="1:23" x14ac:dyDescent="0.25">
      <c r="A38" s="1">
        <v>45314</v>
      </c>
      <c r="B38" s="2">
        <v>0.125</v>
      </c>
      <c r="C38" s="7">
        <v>1023</v>
      </c>
      <c r="D38" s="7">
        <v>1027</v>
      </c>
      <c r="E38" s="71">
        <v>5</v>
      </c>
      <c r="F38" s="9">
        <v>86</v>
      </c>
      <c r="G38" s="71">
        <v>5</v>
      </c>
      <c r="H38" s="71">
        <v>2.8</v>
      </c>
      <c r="I38" s="71">
        <v>26</v>
      </c>
      <c r="J38" s="71">
        <v>5</v>
      </c>
      <c r="K38" s="6">
        <f t="shared" si="0"/>
        <v>0</v>
      </c>
      <c r="L38" s="6">
        <f t="shared" si="1"/>
        <v>0</v>
      </c>
      <c r="M38" s="10">
        <v>199</v>
      </c>
      <c r="N38" s="3" t="str">
        <f t="shared" si="2"/>
        <v>S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43">
        <v>340</v>
      </c>
      <c r="W38" s="5" t="s">
        <v>15</v>
      </c>
    </row>
    <row r="39" spans="1:23" x14ac:dyDescent="0.25">
      <c r="A39" s="1">
        <v>45314</v>
      </c>
      <c r="B39" s="2">
        <v>0.12847222222222224</v>
      </c>
      <c r="C39" s="7">
        <v>1023</v>
      </c>
      <c r="D39" s="7">
        <v>1027</v>
      </c>
      <c r="E39" s="71">
        <v>5.0999999999999996</v>
      </c>
      <c r="F39" s="9">
        <v>87</v>
      </c>
      <c r="G39" s="71">
        <v>5.0999999999999996</v>
      </c>
      <c r="H39" s="71">
        <v>3.1</v>
      </c>
      <c r="I39" s="71">
        <v>26</v>
      </c>
      <c r="J39" s="71">
        <v>5.0999999999999996</v>
      </c>
      <c r="K39" s="6">
        <f t="shared" si="0"/>
        <v>0</v>
      </c>
      <c r="L39" s="6">
        <f t="shared" si="1"/>
        <v>0</v>
      </c>
      <c r="M39" s="10">
        <v>150</v>
      </c>
      <c r="N39" s="3" t="str">
        <f t="shared" si="2"/>
        <v>SSE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45314</v>
      </c>
      <c r="B40" s="2">
        <v>0.13194444444444445</v>
      </c>
      <c r="C40" s="7">
        <v>1023</v>
      </c>
      <c r="D40" s="7">
        <v>1027</v>
      </c>
      <c r="E40" s="71">
        <v>5.3</v>
      </c>
      <c r="F40" s="9">
        <v>87</v>
      </c>
      <c r="G40" s="71">
        <v>5.3</v>
      </c>
      <c r="H40" s="71">
        <v>3.3</v>
      </c>
      <c r="I40" s="71">
        <v>26</v>
      </c>
      <c r="J40" s="71">
        <v>5.3</v>
      </c>
      <c r="K40" s="6">
        <f t="shared" si="0"/>
        <v>2.88</v>
      </c>
      <c r="L40" s="6">
        <f t="shared" si="1"/>
        <v>2.88</v>
      </c>
      <c r="M40" s="10">
        <v>168</v>
      </c>
      <c r="N40" s="3" t="str">
        <f t="shared" si="2"/>
        <v>SSE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0.8</v>
      </c>
      <c r="U40" s="15">
        <v>0.8</v>
      </c>
      <c r="V40" s="43">
        <v>360</v>
      </c>
      <c r="W40" s="5" t="s">
        <v>0</v>
      </c>
    </row>
    <row r="41" spans="1:23" x14ac:dyDescent="0.25">
      <c r="A41" s="1">
        <v>45314</v>
      </c>
      <c r="B41" s="2">
        <v>0.13541666666666666</v>
      </c>
      <c r="C41" s="7">
        <v>1023</v>
      </c>
      <c r="D41" s="7">
        <v>1027</v>
      </c>
      <c r="E41" s="71">
        <v>5.3</v>
      </c>
      <c r="F41" s="9">
        <v>87</v>
      </c>
      <c r="G41" s="71">
        <v>5.3</v>
      </c>
      <c r="H41" s="71">
        <v>3.3</v>
      </c>
      <c r="I41" s="71">
        <v>26</v>
      </c>
      <c r="J41" s="71">
        <v>5.3</v>
      </c>
      <c r="K41" s="6">
        <f t="shared" si="0"/>
        <v>0</v>
      </c>
      <c r="L41" s="6">
        <f t="shared" si="1"/>
        <v>0</v>
      </c>
      <c r="M41" s="10">
        <v>148</v>
      </c>
      <c r="N41" s="3" t="str">
        <f t="shared" si="2"/>
        <v>SE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45314</v>
      </c>
      <c r="B42" s="2">
        <v>0.1388888888888889</v>
      </c>
      <c r="C42" s="7">
        <v>1023</v>
      </c>
      <c r="D42" s="7">
        <v>1027</v>
      </c>
      <c r="E42" s="71">
        <v>5.4</v>
      </c>
      <c r="F42" s="9">
        <v>87</v>
      </c>
      <c r="G42" s="71">
        <v>5.4</v>
      </c>
      <c r="H42" s="71">
        <v>3.4</v>
      </c>
      <c r="I42" s="71">
        <v>26</v>
      </c>
      <c r="J42" s="71">
        <v>5.4</v>
      </c>
      <c r="K42" s="6">
        <f t="shared" si="0"/>
        <v>2.88</v>
      </c>
      <c r="L42" s="6">
        <f t="shared" si="1"/>
        <v>2.88</v>
      </c>
      <c r="M42" s="10">
        <v>198</v>
      </c>
      <c r="N42" s="3" t="str">
        <f t="shared" si="2"/>
        <v>S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0.8</v>
      </c>
      <c r="U42" s="15">
        <v>0.8</v>
      </c>
    </row>
    <row r="43" spans="1:23" x14ac:dyDescent="0.25">
      <c r="A43" s="1">
        <v>45314</v>
      </c>
      <c r="B43" s="2">
        <v>0.1423611111111111</v>
      </c>
      <c r="C43" s="7">
        <v>1023</v>
      </c>
      <c r="D43" s="7">
        <v>1027</v>
      </c>
      <c r="E43" s="71">
        <v>5.3</v>
      </c>
      <c r="F43" s="9">
        <v>87</v>
      </c>
      <c r="G43" s="71">
        <v>5.3</v>
      </c>
      <c r="H43" s="71">
        <v>3.3</v>
      </c>
      <c r="I43" s="71">
        <v>26</v>
      </c>
      <c r="J43" s="71">
        <v>5.3</v>
      </c>
      <c r="K43" s="6">
        <f t="shared" si="0"/>
        <v>4.68</v>
      </c>
      <c r="L43" s="6">
        <f t="shared" si="1"/>
        <v>4.68</v>
      </c>
      <c r="M43" s="10">
        <v>180</v>
      </c>
      <c r="N43" s="3" t="str">
        <f t="shared" si="2"/>
        <v>S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1.3</v>
      </c>
      <c r="U43" s="15">
        <v>1.3</v>
      </c>
    </row>
    <row r="44" spans="1:23" x14ac:dyDescent="0.25">
      <c r="A44" s="1">
        <v>45314</v>
      </c>
      <c r="B44" s="2">
        <v>0.14583333333333334</v>
      </c>
      <c r="C44" s="7">
        <v>1023</v>
      </c>
      <c r="D44" s="7">
        <v>1027</v>
      </c>
      <c r="E44" s="71">
        <v>5.3</v>
      </c>
      <c r="F44" s="9">
        <v>87</v>
      </c>
      <c r="G44" s="71">
        <v>5.3</v>
      </c>
      <c r="H44" s="71">
        <v>3.3</v>
      </c>
      <c r="I44" s="71">
        <v>26</v>
      </c>
      <c r="J44" s="71">
        <v>5.3</v>
      </c>
      <c r="K44" s="6">
        <f t="shared" si="0"/>
        <v>0</v>
      </c>
      <c r="L44" s="6">
        <f t="shared" si="1"/>
        <v>0</v>
      </c>
      <c r="M44" s="10">
        <v>213</v>
      </c>
      <c r="N44" s="3" t="str">
        <f t="shared" si="2"/>
        <v>SSW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45314</v>
      </c>
      <c r="B45" s="2">
        <v>0.14930555555555555</v>
      </c>
      <c r="C45" s="7">
        <v>1023</v>
      </c>
      <c r="D45" s="7">
        <v>1027</v>
      </c>
      <c r="E45" s="71">
        <v>5.3</v>
      </c>
      <c r="F45" s="9">
        <v>88</v>
      </c>
      <c r="G45" s="71">
        <v>5.3</v>
      </c>
      <c r="H45" s="71">
        <v>3.4</v>
      </c>
      <c r="I45" s="71">
        <v>26</v>
      </c>
      <c r="J45" s="71">
        <v>5.3</v>
      </c>
      <c r="K45" s="6">
        <f t="shared" si="0"/>
        <v>2.52</v>
      </c>
      <c r="L45" s="6">
        <f t="shared" si="1"/>
        <v>2.52</v>
      </c>
      <c r="M45" s="10">
        <v>192</v>
      </c>
      <c r="N45" s="3" t="str">
        <f t="shared" si="2"/>
        <v>S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0.7</v>
      </c>
      <c r="U45" s="15">
        <v>0.7</v>
      </c>
    </row>
    <row r="46" spans="1:23" x14ac:dyDescent="0.25">
      <c r="A46" s="1">
        <v>45314</v>
      </c>
      <c r="B46" s="2">
        <v>0.15277777777777776</v>
      </c>
      <c r="C46" s="7">
        <v>1023</v>
      </c>
      <c r="D46" s="7">
        <v>1027</v>
      </c>
      <c r="E46" s="71">
        <v>5.2</v>
      </c>
      <c r="F46" s="9">
        <v>88</v>
      </c>
      <c r="G46" s="71">
        <v>4.3</v>
      </c>
      <c r="H46" s="71">
        <v>3.4</v>
      </c>
      <c r="I46" s="71">
        <v>26</v>
      </c>
      <c r="J46" s="71">
        <v>4.3</v>
      </c>
      <c r="K46" s="6">
        <f t="shared" si="0"/>
        <v>5.4</v>
      </c>
      <c r="L46" s="6">
        <f t="shared" si="1"/>
        <v>5.4</v>
      </c>
      <c r="M46" s="10">
        <v>192</v>
      </c>
      <c r="N46" s="3" t="str">
        <f t="shared" si="2"/>
        <v>S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1.5</v>
      </c>
      <c r="U46" s="15">
        <v>1.5</v>
      </c>
    </row>
    <row r="47" spans="1:23" x14ac:dyDescent="0.25">
      <c r="A47" s="1">
        <v>45314</v>
      </c>
      <c r="B47" s="2">
        <v>0.15625</v>
      </c>
      <c r="C47" s="7">
        <v>1022</v>
      </c>
      <c r="D47" s="7">
        <v>1026</v>
      </c>
      <c r="E47" s="71">
        <v>5.2</v>
      </c>
      <c r="F47" s="9">
        <v>88</v>
      </c>
      <c r="G47" s="71">
        <v>5.2</v>
      </c>
      <c r="H47" s="71">
        <v>3.4</v>
      </c>
      <c r="I47" s="71">
        <v>26</v>
      </c>
      <c r="J47" s="71">
        <v>5.2</v>
      </c>
      <c r="K47" s="6">
        <f t="shared" si="0"/>
        <v>2.88</v>
      </c>
      <c r="L47" s="6">
        <f t="shared" si="1"/>
        <v>2.88</v>
      </c>
      <c r="M47" s="10">
        <v>210</v>
      </c>
      <c r="N47" s="3" t="str">
        <f t="shared" si="2"/>
        <v>SSW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0.8</v>
      </c>
      <c r="U47" s="15">
        <v>0.8</v>
      </c>
    </row>
    <row r="48" spans="1:23" x14ac:dyDescent="0.25">
      <c r="A48" s="1">
        <v>45314</v>
      </c>
      <c r="B48" s="2">
        <v>0.15972222222222224</v>
      </c>
      <c r="C48" s="7">
        <v>1023</v>
      </c>
      <c r="D48" s="7">
        <v>1027</v>
      </c>
      <c r="E48" s="71">
        <v>5</v>
      </c>
      <c r="F48" s="9">
        <v>89</v>
      </c>
      <c r="G48" s="71">
        <v>4</v>
      </c>
      <c r="H48" s="71">
        <v>3.3</v>
      </c>
      <c r="I48" s="71">
        <v>26</v>
      </c>
      <c r="J48" s="71">
        <v>4</v>
      </c>
      <c r="K48" s="6">
        <f t="shared" si="0"/>
        <v>5.76</v>
      </c>
      <c r="L48" s="6">
        <f t="shared" si="1"/>
        <v>5.76</v>
      </c>
      <c r="M48" s="10">
        <v>226</v>
      </c>
      <c r="N48" s="3" t="str">
        <f t="shared" si="2"/>
        <v>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1.6</v>
      </c>
      <c r="U48" s="15">
        <v>1.6</v>
      </c>
    </row>
    <row r="49" spans="1:21" x14ac:dyDescent="0.25">
      <c r="A49" s="1">
        <v>45314</v>
      </c>
      <c r="B49" s="2">
        <v>0.16319444444444445</v>
      </c>
      <c r="C49" s="7">
        <v>1023</v>
      </c>
      <c r="D49" s="7">
        <v>1027</v>
      </c>
      <c r="E49" s="71">
        <v>5.2</v>
      </c>
      <c r="F49" s="9">
        <v>88</v>
      </c>
      <c r="G49" s="71">
        <v>5.2</v>
      </c>
      <c r="H49" s="71">
        <v>3.4</v>
      </c>
      <c r="I49" s="71">
        <v>26</v>
      </c>
      <c r="J49" s="71">
        <v>5.2</v>
      </c>
      <c r="K49" s="6">
        <f t="shared" si="0"/>
        <v>2.88</v>
      </c>
      <c r="L49" s="6">
        <f t="shared" si="1"/>
        <v>2.88</v>
      </c>
      <c r="M49" s="10">
        <v>252</v>
      </c>
      <c r="N49" s="3" t="str">
        <f t="shared" si="2"/>
        <v>WSW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0.8</v>
      </c>
      <c r="U49" s="15">
        <v>0.8</v>
      </c>
    </row>
    <row r="50" spans="1:21" x14ac:dyDescent="0.25">
      <c r="A50" s="1">
        <v>45314</v>
      </c>
      <c r="B50" s="2">
        <v>0.16666666666666666</v>
      </c>
      <c r="C50" s="7">
        <v>1023</v>
      </c>
      <c r="D50" s="7">
        <v>1027</v>
      </c>
      <c r="E50" s="71">
        <v>5.3</v>
      </c>
      <c r="F50" s="9">
        <v>88</v>
      </c>
      <c r="G50" s="71">
        <v>3.7</v>
      </c>
      <c r="H50" s="71">
        <v>3.4</v>
      </c>
      <c r="I50" s="71">
        <v>26</v>
      </c>
      <c r="J50" s="71">
        <v>3.7</v>
      </c>
      <c r="K50" s="6">
        <f t="shared" si="0"/>
        <v>7.5600000000000005</v>
      </c>
      <c r="L50" s="6">
        <f t="shared" si="1"/>
        <v>7.9200000000000008</v>
      </c>
      <c r="M50" s="10">
        <v>258</v>
      </c>
      <c r="N50" s="3" t="str">
        <f t="shared" si="2"/>
        <v>WSW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2.1</v>
      </c>
      <c r="U50" s="15">
        <v>2.2000000000000002</v>
      </c>
    </row>
    <row r="51" spans="1:21" x14ac:dyDescent="0.25">
      <c r="A51" s="1">
        <v>45314</v>
      </c>
      <c r="B51" s="2">
        <v>0.17013888888888887</v>
      </c>
      <c r="C51" s="7">
        <v>1023</v>
      </c>
      <c r="D51" s="7">
        <v>1027</v>
      </c>
      <c r="E51" s="71">
        <v>5.2</v>
      </c>
      <c r="F51" s="9">
        <v>88</v>
      </c>
      <c r="G51" s="71">
        <v>5.2</v>
      </c>
      <c r="H51" s="71">
        <v>3.4</v>
      </c>
      <c r="I51" s="71">
        <v>26</v>
      </c>
      <c r="J51" s="71">
        <v>5.2</v>
      </c>
      <c r="K51" s="6">
        <f t="shared" si="0"/>
        <v>4.68</v>
      </c>
      <c r="L51" s="6">
        <f t="shared" si="1"/>
        <v>4.68</v>
      </c>
      <c r="M51" s="10">
        <v>246</v>
      </c>
      <c r="N51" s="3" t="str">
        <f t="shared" si="2"/>
        <v>WSW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1.3</v>
      </c>
      <c r="U51" s="15">
        <v>1.3</v>
      </c>
    </row>
    <row r="52" spans="1:21" x14ac:dyDescent="0.25">
      <c r="A52" s="1">
        <v>45314</v>
      </c>
      <c r="B52" s="2">
        <v>0.17361111111111113</v>
      </c>
      <c r="C52" s="7">
        <v>1023</v>
      </c>
      <c r="D52" s="7">
        <v>1027</v>
      </c>
      <c r="E52" s="71">
        <v>5</v>
      </c>
      <c r="F52" s="9">
        <v>88</v>
      </c>
      <c r="G52" s="71">
        <v>3.4</v>
      </c>
      <c r="H52" s="71">
        <v>3.2</v>
      </c>
      <c r="I52" s="71">
        <v>26</v>
      </c>
      <c r="J52" s="71">
        <v>3.4</v>
      </c>
      <c r="K52" s="6">
        <f t="shared" si="0"/>
        <v>7.9200000000000008</v>
      </c>
      <c r="L52" s="6">
        <f t="shared" si="1"/>
        <v>7.9200000000000008</v>
      </c>
      <c r="M52" s="10">
        <v>180</v>
      </c>
      <c r="N52" s="3" t="str">
        <f t="shared" si="2"/>
        <v>S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2.2000000000000002</v>
      </c>
      <c r="U52" s="15">
        <v>2.2000000000000002</v>
      </c>
    </row>
    <row r="53" spans="1:21" x14ac:dyDescent="0.25">
      <c r="A53" s="1">
        <v>45314</v>
      </c>
      <c r="B53" s="2">
        <v>0.17708333333333334</v>
      </c>
      <c r="C53" s="7">
        <v>1023</v>
      </c>
      <c r="D53" s="7">
        <v>1027</v>
      </c>
      <c r="E53" s="71">
        <v>4.9000000000000004</v>
      </c>
      <c r="F53" s="9">
        <v>88</v>
      </c>
      <c r="G53" s="71">
        <v>4.9000000000000004</v>
      </c>
      <c r="H53" s="71">
        <v>3.1</v>
      </c>
      <c r="I53" s="71">
        <v>26</v>
      </c>
      <c r="J53" s="71">
        <v>4.9000000000000004</v>
      </c>
      <c r="K53" s="6">
        <f t="shared" si="0"/>
        <v>2.88</v>
      </c>
      <c r="L53" s="6">
        <f t="shared" si="1"/>
        <v>2.88</v>
      </c>
      <c r="M53" s="10">
        <v>204</v>
      </c>
      <c r="N53" s="3" t="str">
        <f t="shared" si="2"/>
        <v>SSW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0.8</v>
      </c>
      <c r="U53" s="15">
        <v>0.8</v>
      </c>
    </row>
    <row r="54" spans="1:21" x14ac:dyDescent="0.25">
      <c r="A54" s="1">
        <v>45314</v>
      </c>
      <c r="B54" s="2">
        <v>0.18055555555555555</v>
      </c>
      <c r="C54" s="7">
        <v>1023</v>
      </c>
      <c r="D54" s="7">
        <v>1027</v>
      </c>
      <c r="E54" s="71">
        <v>4.9000000000000004</v>
      </c>
      <c r="F54" s="9">
        <v>88</v>
      </c>
      <c r="G54" s="71">
        <v>4.9000000000000004</v>
      </c>
      <c r="H54" s="71">
        <v>3.1</v>
      </c>
      <c r="I54" s="71">
        <v>26</v>
      </c>
      <c r="J54" s="71">
        <v>4.9000000000000004</v>
      </c>
      <c r="K54" s="6">
        <f t="shared" si="0"/>
        <v>4.32</v>
      </c>
      <c r="L54" s="6">
        <f t="shared" si="1"/>
        <v>4.32</v>
      </c>
      <c r="M54" s="10">
        <v>234</v>
      </c>
      <c r="N54" s="3" t="str">
        <f t="shared" si="2"/>
        <v>SW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1.2</v>
      </c>
      <c r="U54" s="15">
        <v>1.2</v>
      </c>
    </row>
    <row r="55" spans="1:21" x14ac:dyDescent="0.25">
      <c r="A55" s="1">
        <v>45314</v>
      </c>
      <c r="B55" s="2">
        <v>0.18402777777777779</v>
      </c>
      <c r="C55" s="7">
        <v>1022</v>
      </c>
      <c r="D55" s="7">
        <v>1026</v>
      </c>
      <c r="E55" s="71">
        <v>4.5</v>
      </c>
      <c r="F55" s="9">
        <v>88</v>
      </c>
      <c r="G55" s="71">
        <v>3.5</v>
      </c>
      <c r="H55" s="71">
        <v>2.7</v>
      </c>
      <c r="I55" s="71">
        <v>26</v>
      </c>
      <c r="J55" s="71">
        <v>3.5</v>
      </c>
      <c r="K55" s="6">
        <f t="shared" si="0"/>
        <v>5.76</v>
      </c>
      <c r="L55" s="6">
        <f t="shared" si="1"/>
        <v>5.76</v>
      </c>
      <c r="M55" s="10">
        <v>294</v>
      </c>
      <c r="N55" s="3" t="str">
        <f t="shared" si="2"/>
        <v>WNW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1.6</v>
      </c>
      <c r="U55" s="15">
        <v>1.6</v>
      </c>
    </row>
    <row r="56" spans="1:21" x14ac:dyDescent="0.25">
      <c r="A56" s="1">
        <v>45314</v>
      </c>
      <c r="B56" s="2">
        <v>0.1875</v>
      </c>
      <c r="C56" s="7">
        <v>1023</v>
      </c>
      <c r="D56" s="7">
        <v>1027</v>
      </c>
      <c r="E56" s="71">
        <v>4.4000000000000004</v>
      </c>
      <c r="F56" s="9">
        <v>89</v>
      </c>
      <c r="G56" s="71">
        <v>2.7</v>
      </c>
      <c r="H56" s="71">
        <v>2.7</v>
      </c>
      <c r="I56" s="71">
        <v>26</v>
      </c>
      <c r="J56" s="71">
        <v>2.7</v>
      </c>
      <c r="K56" s="6">
        <f t="shared" si="0"/>
        <v>7.9200000000000008</v>
      </c>
      <c r="L56" s="6">
        <f t="shared" si="1"/>
        <v>7.9200000000000008</v>
      </c>
      <c r="M56" s="10">
        <v>342</v>
      </c>
      <c r="N56" s="3" t="str">
        <f t="shared" si="2"/>
        <v>NNW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2.2000000000000002</v>
      </c>
      <c r="U56" s="15">
        <v>2.2000000000000002</v>
      </c>
    </row>
    <row r="57" spans="1:21" x14ac:dyDescent="0.25">
      <c r="A57" s="1">
        <v>45314</v>
      </c>
      <c r="B57" s="2">
        <v>0.19097222222222221</v>
      </c>
      <c r="C57" s="7">
        <v>1022</v>
      </c>
      <c r="D57" s="7">
        <v>1026</v>
      </c>
      <c r="E57" s="71">
        <v>4.3</v>
      </c>
      <c r="F57" s="9">
        <v>89</v>
      </c>
      <c r="G57" s="71">
        <v>2.9</v>
      </c>
      <c r="H57" s="71">
        <v>2.6</v>
      </c>
      <c r="I57" s="71">
        <v>26</v>
      </c>
      <c r="J57" s="71">
        <v>2.9</v>
      </c>
      <c r="K57" s="6">
        <f t="shared" si="0"/>
        <v>6.12</v>
      </c>
      <c r="L57" s="6">
        <f t="shared" si="1"/>
        <v>6.48</v>
      </c>
      <c r="M57" s="10">
        <v>282</v>
      </c>
      <c r="N57" s="3" t="str">
        <f t="shared" si="2"/>
        <v>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1.7</v>
      </c>
      <c r="U57" s="15">
        <v>1.8</v>
      </c>
    </row>
    <row r="58" spans="1:21" x14ac:dyDescent="0.25">
      <c r="A58" s="1">
        <v>45314</v>
      </c>
      <c r="B58" s="2">
        <v>0.19444444444444445</v>
      </c>
      <c r="C58" s="7">
        <v>1023</v>
      </c>
      <c r="D58" s="7">
        <v>1027</v>
      </c>
      <c r="E58" s="71">
        <v>4.4000000000000004</v>
      </c>
      <c r="F58" s="9">
        <v>89</v>
      </c>
      <c r="G58" s="71">
        <v>3.4</v>
      </c>
      <c r="H58" s="71">
        <v>2.7</v>
      </c>
      <c r="I58" s="71">
        <v>26</v>
      </c>
      <c r="J58" s="71">
        <v>3.4</v>
      </c>
      <c r="K58" s="6">
        <f t="shared" si="0"/>
        <v>5.76</v>
      </c>
      <c r="L58" s="6">
        <f t="shared" si="1"/>
        <v>5.76</v>
      </c>
      <c r="M58" s="10">
        <v>213</v>
      </c>
      <c r="N58" s="3" t="str">
        <f t="shared" si="2"/>
        <v>SSW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1.6</v>
      </c>
      <c r="U58" s="15">
        <v>1.6</v>
      </c>
    </row>
    <row r="59" spans="1:21" x14ac:dyDescent="0.25">
      <c r="A59" s="1">
        <v>45314</v>
      </c>
      <c r="B59" s="2">
        <v>0.19791666666666666</v>
      </c>
      <c r="C59" s="7">
        <v>1023</v>
      </c>
      <c r="D59" s="7">
        <v>1027</v>
      </c>
      <c r="E59" s="71">
        <v>4.5</v>
      </c>
      <c r="F59" s="9">
        <v>89</v>
      </c>
      <c r="G59" s="71">
        <v>4.5</v>
      </c>
      <c r="H59" s="71">
        <v>2.8</v>
      </c>
      <c r="I59" s="71">
        <v>26</v>
      </c>
      <c r="J59" s="71">
        <v>4.5</v>
      </c>
      <c r="K59" s="6">
        <f t="shared" si="0"/>
        <v>3.6</v>
      </c>
      <c r="L59" s="6">
        <f t="shared" si="1"/>
        <v>3.6</v>
      </c>
      <c r="M59" s="10">
        <v>196</v>
      </c>
      <c r="N59" s="3" t="str">
        <f t="shared" si="2"/>
        <v>S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</v>
      </c>
      <c r="U59" s="15">
        <v>1</v>
      </c>
    </row>
    <row r="60" spans="1:21" x14ac:dyDescent="0.25">
      <c r="A60" s="1">
        <v>45314</v>
      </c>
      <c r="B60" s="2">
        <v>0.20138888888888887</v>
      </c>
      <c r="C60" s="7">
        <v>1022</v>
      </c>
      <c r="D60" s="7">
        <v>1026</v>
      </c>
      <c r="E60" s="71">
        <v>4.7</v>
      </c>
      <c r="F60" s="9">
        <v>89</v>
      </c>
      <c r="G60" s="71">
        <v>4.7</v>
      </c>
      <c r="H60" s="71">
        <v>3</v>
      </c>
      <c r="I60" s="71">
        <v>26</v>
      </c>
      <c r="J60" s="71">
        <v>4.7</v>
      </c>
      <c r="K60" s="6">
        <f t="shared" si="0"/>
        <v>0</v>
      </c>
      <c r="L60" s="6">
        <f t="shared" si="1"/>
        <v>0</v>
      </c>
      <c r="M60" s="10">
        <v>142</v>
      </c>
      <c r="N60" s="3" t="str">
        <f t="shared" si="2"/>
        <v>SE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45314</v>
      </c>
      <c r="B61" s="2">
        <v>0.20486111111111113</v>
      </c>
      <c r="C61" s="7">
        <v>1022</v>
      </c>
      <c r="D61" s="7">
        <v>1026</v>
      </c>
      <c r="E61" s="71">
        <v>4.9000000000000004</v>
      </c>
      <c r="F61" s="9">
        <v>89</v>
      </c>
      <c r="G61" s="71">
        <v>4.9000000000000004</v>
      </c>
      <c r="H61" s="71">
        <v>3.2</v>
      </c>
      <c r="I61" s="71">
        <v>26</v>
      </c>
      <c r="J61" s="71">
        <v>4.9000000000000004</v>
      </c>
      <c r="K61" s="6">
        <f t="shared" si="0"/>
        <v>0</v>
      </c>
      <c r="L61" s="6">
        <f t="shared" si="1"/>
        <v>0</v>
      </c>
      <c r="M61" s="10">
        <v>108</v>
      </c>
      <c r="N61" s="3" t="str">
        <f t="shared" si="2"/>
        <v>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45314</v>
      </c>
      <c r="B62" s="2">
        <v>0.20833333333333334</v>
      </c>
      <c r="C62" s="7">
        <v>1022</v>
      </c>
      <c r="D62" s="7">
        <v>1026</v>
      </c>
      <c r="E62" s="71">
        <v>5.2</v>
      </c>
      <c r="F62" s="9">
        <v>88</v>
      </c>
      <c r="G62" s="71">
        <v>5.2</v>
      </c>
      <c r="H62" s="71">
        <v>3.4</v>
      </c>
      <c r="I62" s="71">
        <v>26</v>
      </c>
      <c r="J62" s="71">
        <v>5.2</v>
      </c>
      <c r="K62" s="6">
        <f t="shared" si="0"/>
        <v>3.9600000000000004</v>
      </c>
      <c r="L62" s="6">
        <f t="shared" si="1"/>
        <v>3.9600000000000004</v>
      </c>
      <c r="M62" s="10">
        <v>198</v>
      </c>
      <c r="N62" s="3" t="str">
        <f t="shared" si="2"/>
        <v>S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1.1000000000000001</v>
      </c>
      <c r="U62" s="15">
        <v>1.1000000000000001</v>
      </c>
    </row>
    <row r="63" spans="1:21" x14ac:dyDescent="0.25">
      <c r="A63" s="1">
        <v>45314</v>
      </c>
      <c r="B63" s="2">
        <v>0.21180555555555555</v>
      </c>
      <c r="C63" s="7">
        <v>1022</v>
      </c>
      <c r="D63" s="7">
        <v>1026</v>
      </c>
      <c r="E63" s="71">
        <v>5.4</v>
      </c>
      <c r="F63" s="9">
        <v>87</v>
      </c>
      <c r="G63" s="71">
        <v>5.4</v>
      </c>
      <c r="H63" s="71">
        <v>3.4</v>
      </c>
      <c r="I63" s="71">
        <v>26</v>
      </c>
      <c r="J63" s="71">
        <v>5.4</v>
      </c>
      <c r="K63" s="6">
        <f t="shared" si="0"/>
        <v>3.6</v>
      </c>
      <c r="L63" s="6">
        <f t="shared" si="1"/>
        <v>3.6</v>
      </c>
      <c r="M63" s="10">
        <v>188</v>
      </c>
      <c r="N63" s="3" t="str">
        <f t="shared" si="2"/>
        <v>S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</v>
      </c>
      <c r="U63" s="15">
        <v>1</v>
      </c>
    </row>
    <row r="64" spans="1:21" x14ac:dyDescent="0.25">
      <c r="A64" s="1">
        <v>45314</v>
      </c>
      <c r="B64" s="2">
        <v>0.21527777777777779</v>
      </c>
      <c r="C64" s="7">
        <v>1022</v>
      </c>
      <c r="D64" s="7">
        <v>1026</v>
      </c>
      <c r="E64" s="71">
        <v>5.4</v>
      </c>
      <c r="F64" s="9">
        <v>87</v>
      </c>
      <c r="G64" s="71">
        <v>4.5</v>
      </c>
      <c r="H64" s="71">
        <v>3.4</v>
      </c>
      <c r="I64" s="71">
        <v>26</v>
      </c>
      <c r="J64" s="71">
        <v>4.5</v>
      </c>
      <c r="K64" s="6">
        <f t="shared" si="0"/>
        <v>5.4</v>
      </c>
      <c r="L64" s="6">
        <f t="shared" si="1"/>
        <v>5.4</v>
      </c>
      <c r="M64" s="10">
        <v>186</v>
      </c>
      <c r="N64" s="3" t="str">
        <f t="shared" si="2"/>
        <v>S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1.5</v>
      </c>
      <c r="U64" s="15">
        <v>1.5</v>
      </c>
    </row>
    <row r="65" spans="1:21" x14ac:dyDescent="0.25">
      <c r="A65" s="1">
        <v>45314</v>
      </c>
      <c r="B65" s="2">
        <v>0.21875</v>
      </c>
      <c r="C65" s="7">
        <v>1022</v>
      </c>
      <c r="D65" s="7">
        <v>1026</v>
      </c>
      <c r="E65" s="71">
        <v>5.2</v>
      </c>
      <c r="F65" s="9">
        <v>87</v>
      </c>
      <c r="G65" s="71">
        <v>5.2</v>
      </c>
      <c r="H65" s="71">
        <v>3.2</v>
      </c>
      <c r="I65" s="71">
        <v>26</v>
      </c>
      <c r="J65" s="71">
        <v>5.2</v>
      </c>
      <c r="K65" s="6">
        <f t="shared" si="0"/>
        <v>2.52</v>
      </c>
      <c r="L65" s="6">
        <f t="shared" si="1"/>
        <v>2.52</v>
      </c>
      <c r="M65" s="10">
        <v>192</v>
      </c>
      <c r="N65" s="3" t="str">
        <f t="shared" si="2"/>
        <v>S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0.7</v>
      </c>
      <c r="U65" s="15">
        <v>0.7</v>
      </c>
    </row>
    <row r="66" spans="1:21" x14ac:dyDescent="0.25">
      <c r="A66" s="1">
        <v>45314</v>
      </c>
      <c r="B66" s="2">
        <v>0.22222222222222221</v>
      </c>
      <c r="C66" s="7">
        <v>1022</v>
      </c>
      <c r="D66" s="7">
        <v>1026</v>
      </c>
      <c r="E66" s="71">
        <v>5.0999999999999996</v>
      </c>
      <c r="F66" s="9">
        <v>87</v>
      </c>
      <c r="G66" s="71">
        <v>5.0999999999999996</v>
      </c>
      <c r="H66" s="71">
        <v>3.1</v>
      </c>
      <c r="I66" s="71">
        <v>26</v>
      </c>
      <c r="J66" s="71">
        <v>5.0999999999999996</v>
      </c>
      <c r="K66" s="6">
        <f t="shared" si="0"/>
        <v>2.52</v>
      </c>
      <c r="L66" s="6">
        <f t="shared" si="1"/>
        <v>2.52</v>
      </c>
      <c r="M66" s="10">
        <v>198</v>
      </c>
      <c r="N66" s="3" t="str">
        <f t="shared" si="2"/>
        <v>S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0.7</v>
      </c>
      <c r="U66" s="15">
        <v>0.7</v>
      </c>
    </row>
    <row r="67" spans="1:21" x14ac:dyDescent="0.25">
      <c r="A67" s="1">
        <v>45314</v>
      </c>
      <c r="B67" s="2">
        <v>0.22569444444444445</v>
      </c>
      <c r="C67" s="7">
        <v>1022</v>
      </c>
      <c r="D67" s="7">
        <v>1026</v>
      </c>
      <c r="E67" s="71">
        <v>4.9000000000000004</v>
      </c>
      <c r="F67" s="9">
        <v>88</v>
      </c>
      <c r="G67" s="71">
        <v>4.9000000000000004</v>
      </c>
      <c r="H67" s="71">
        <v>3.1</v>
      </c>
      <c r="I67" s="71">
        <v>26</v>
      </c>
      <c r="J67" s="71">
        <v>4.9000000000000004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192</v>
      </c>
      <c r="N67" s="3" t="str">
        <f t="shared" ref="N67:N130" si="5">LOOKUP(M67,$V$4:$V$40,$W$4:$W$40)</f>
        <v>S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45314</v>
      </c>
      <c r="B68" s="2">
        <v>0.22916666666666666</v>
      </c>
      <c r="C68" s="7">
        <v>1022</v>
      </c>
      <c r="D68" s="7">
        <v>1026</v>
      </c>
      <c r="E68" s="71">
        <v>4.8</v>
      </c>
      <c r="F68" s="9">
        <v>88</v>
      </c>
      <c r="G68" s="71">
        <v>4.8</v>
      </c>
      <c r="H68" s="71">
        <v>3</v>
      </c>
      <c r="I68" s="71">
        <v>26</v>
      </c>
      <c r="J68" s="71">
        <v>4.8</v>
      </c>
      <c r="K68" s="6">
        <f t="shared" si="3"/>
        <v>2.88</v>
      </c>
      <c r="L68" s="6">
        <f t="shared" si="4"/>
        <v>2.88</v>
      </c>
      <c r="M68" s="10">
        <v>186</v>
      </c>
      <c r="N68" s="3" t="str">
        <f t="shared" si="5"/>
        <v>S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0.8</v>
      </c>
      <c r="U68" s="15">
        <v>0.8</v>
      </c>
    </row>
    <row r="69" spans="1:21" x14ac:dyDescent="0.25">
      <c r="A69" s="1">
        <v>45314</v>
      </c>
      <c r="B69" s="2">
        <v>0.23263888888888887</v>
      </c>
      <c r="C69" s="7">
        <v>1022</v>
      </c>
      <c r="D69" s="7">
        <v>1026</v>
      </c>
      <c r="E69" s="71">
        <v>4.8</v>
      </c>
      <c r="F69" s="9">
        <v>88</v>
      </c>
      <c r="G69" s="71">
        <v>4.8</v>
      </c>
      <c r="H69" s="71">
        <v>3</v>
      </c>
      <c r="I69" s="71">
        <v>26</v>
      </c>
      <c r="J69" s="71">
        <v>4.8</v>
      </c>
      <c r="K69" s="6">
        <f t="shared" si="3"/>
        <v>0</v>
      </c>
      <c r="L69" s="6">
        <f t="shared" si="4"/>
        <v>0</v>
      </c>
      <c r="M69" s="10">
        <v>286</v>
      </c>
      <c r="N69" s="3" t="str">
        <f t="shared" si="5"/>
        <v>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45314</v>
      </c>
      <c r="B70" s="2">
        <v>0.23611111111111113</v>
      </c>
      <c r="C70" s="7">
        <v>1022</v>
      </c>
      <c r="D70" s="7">
        <v>1026</v>
      </c>
      <c r="E70" s="71">
        <v>4.5</v>
      </c>
      <c r="F70" s="9">
        <v>89</v>
      </c>
      <c r="G70" s="71">
        <v>4.5</v>
      </c>
      <c r="H70" s="71">
        <v>2.8</v>
      </c>
      <c r="I70" s="71">
        <v>26</v>
      </c>
      <c r="J70" s="71">
        <v>4.5</v>
      </c>
      <c r="K70" s="6">
        <f t="shared" si="3"/>
        <v>3.9600000000000004</v>
      </c>
      <c r="L70" s="6">
        <f t="shared" si="4"/>
        <v>3.9600000000000004</v>
      </c>
      <c r="M70" s="10">
        <v>252</v>
      </c>
      <c r="N70" s="3" t="str">
        <f t="shared" si="5"/>
        <v>WSW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1.1000000000000001</v>
      </c>
      <c r="U70" s="15">
        <v>1.1000000000000001</v>
      </c>
    </row>
    <row r="71" spans="1:21" x14ac:dyDescent="0.25">
      <c r="A71" s="1">
        <v>45314</v>
      </c>
      <c r="B71" s="2">
        <v>0.23958333333333334</v>
      </c>
      <c r="C71" s="7">
        <v>1023</v>
      </c>
      <c r="D71" s="7">
        <v>1027</v>
      </c>
      <c r="E71" s="71">
        <v>4.0999999999999996</v>
      </c>
      <c r="F71" s="9">
        <v>89</v>
      </c>
      <c r="G71" s="71">
        <v>4.0999999999999996</v>
      </c>
      <c r="H71" s="71">
        <v>2.4</v>
      </c>
      <c r="I71" s="71">
        <v>26</v>
      </c>
      <c r="J71" s="71">
        <v>4.0999999999999996</v>
      </c>
      <c r="K71" s="6">
        <f t="shared" si="3"/>
        <v>2.52</v>
      </c>
      <c r="L71" s="6">
        <f t="shared" si="4"/>
        <v>2.52</v>
      </c>
      <c r="M71" s="10">
        <v>204</v>
      </c>
      <c r="N71" s="3" t="str">
        <f t="shared" si="5"/>
        <v>SSW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0.7</v>
      </c>
      <c r="U71" s="15">
        <v>0.7</v>
      </c>
    </row>
    <row r="72" spans="1:21" x14ac:dyDescent="0.25">
      <c r="A72" s="1">
        <v>45314</v>
      </c>
      <c r="B72" s="2">
        <v>0.24305555555555555</v>
      </c>
      <c r="C72" s="7">
        <v>1022</v>
      </c>
      <c r="D72" s="7">
        <v>1026</v>
      </c>
      <c r="E72" s="71">
        <v>3.8</v>
      </c>
      <c r="F72" s="9">
        <v>90</v>
      </c>
      <c r="G72" s="71">
        <v>3.8</v>
      </c>
      <c r="H72" s="71">
        <v>2.2999999999999998</v>
      </c>
      <c r="I72" s="71">
        <v>26</v>
      </c>
      <c r="J72" s="71">
        <v>3.8</v>
      </c>
      <c r="K72" s="6">
        <f t="shared" si="3"/>
        <v>3.6</v>
      </c>
      <c r="L72" s="6">
        <f t="shared" si="4"/>
        <v>3.6</v>
      </c>
      <c r="M72" s="10">
        <v>271</v>
      </c>
      <c r="N72" s="3" t="str">
        <f t="shared" si="5"/>
        <v>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</v>
      </c>
      <c r="U72" s="15">
        <v>1</v>
      </c>
    </row>
    <row r="73" spans="1:21" x14ac:dyDescent="0.25">
      <c r="A73" s="1">
        <v>45314</v>
      </c>
      <c r="B73" s="2">
        <v>0.24652777777777779</v>
      </c>
      <c r="C73" s="7">
        <v>1022</v>
      </c>
      <c r="D73" s="7">
        <v>1026</v>
      </c>
      <c r="E73" s="71">
        <v>3.4</v>
      </c>
      <c r="F73" s="9">
        <v>90</v>
      </c>
      <c r="G73" s="71">
        <v>3.4</v>
      </c>
      <c r="H73" s="71">
        <v>1.9</v>
      </c>
      <c r="I73" s="71">
        <v>26</v>
      </c>
      <c r="J73" s="71">
        <v>3.4</v>
      </c>
      <c r="K73" s="6">
        <f t="shared" si="3"/>
        <v>2.88</v>
      </c>
      <c r="L73" s="6">
        <f t="shared" si="4"/>
        <v>2.88</v>
      </c>
      <c r="M73" s="10">
        <v>299</v>
      </c>
      <c r="N73" s="3" t="str">
        <f t="shared" si="5"/>
        <v>WNW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0.8</v>
      </c>
      <c r="U73" s="15">
        <v>0.8</v>
      </c>
    </row>
    <row r="74" spans="1:21" x14ac:dyDescent="0.25">
      <c r="A74" s="1">
        <v>45314</v>
      </c>
      <c r="B74" s="2">
        <v>0.25</v>
      </c>
      <c r="C74" s="7">
        <v>1023</v>
      </c>
      <c r="D74" s="7">
        <v>1027</v>
      </c>
      <c r="E74" s="71">
        <v>3.3</v>
      </c>
      <c r="F74" s="9">
        <v>90</v>
      </c>
      <c r="G74" s="71">
        <v>3.3</v>
      </c>
      <c r="H74" s="71">
        <v>1.8</v>
      </c>
      <c r="I74" s="71">
        <v>26</v>
      </c>
      <c r="J74" s="71">
        <v>3.3</v>
      </c>
      <c r="K74" s="6">
        <f t="shared" si="3"/>
        <v>3.6</v>
      </c>
      <c r="L74" s="6">
        <f t="shared" si="4"/>
        <v>3.6</v>
      </c>
      <c r="M74" s="10">
        <v>264</v>
      </c>
      <c r="N74" s="3" t="str">
        <f t="shared" si="5"/>
        <v>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</v>
      </c>
      <c r="U74" s="15">
        <v>1</v>
      </c>
    </row>
    <row r="75" spans="1:21" x14ac:dyDescent="0.25">
      <c r="A75" s="1">
        <v>45314</v>
      </c>
      <c r="B75" s="2">
        <v>0.25347222222222221</v>
      </c>
      <c r="C75" s="7">
        <v>1022</v>
      </c>
      <c r="D75" s="7">
        <v>1026</v>
      </c>
      <c r="E75" s="71">
        <v>3.3</v>
      </c>
      <c r="F75" s="9">
        <v>90</v>
      </c>
      <c r="G75" s="71">
        <v>3.3</v>
      </c>
      <c r="H75" s="71">
        <v>1.8</v>
      </c>
      <c r="I75" s="71">
        <v>26</v>
      </c>
      <c r="J75" s="71">
        <v>3.3</v>
      </c>
      <c r="K75" s="6">
        <f t="shared" si="3"/>
        <v>3.6</v>
      </c>
      <c r="L75" s="6">
        <f t="shared" si="4"/>
        <v>3.6</v>
      </c>
      <c r="M75" s="10">
        <v>328</v>
      </c>
      <c r="N75" s="3" t="str">
        <f t="shared" si="5"/>
        <v>NW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</v>
      </c>
      <c r="U75" s="15">
        <v>1</v>
      </c>
    </row>
    <row r="76" spans="1:21" x14ac:dyDescent="0.25">
      <c r="A76" s="1">
        <v>45314</v>
      </c>
      <c r="B76" s="2">
        <v>0.25694444444444448</v>
      </c>
      <c r="C76" s="7">
        <v>1022</v>
      </c>
      <c r="D76" s="7">
        <v>1026</v>
      </c>
      <c r="E76" s="71">
        <v>3.4</v>
      </c>
      <c r="F76" s="9">
        <v>90</v>
      </c>
      <c r="G76" s="71">
        <v>3.4</v>
      </c>
      <c r="H76" s="71">
        <v>1.9</v>
      </c>
      <c r="I76" s="71">
        <v>26</v>
      </c>
      <c r="J76" s="71">
        <v>3.4</v>
      </c>
      <c r="K76" s="6">
        <f t="shared" si="3"/>
        <v>4.32</v>
      </c>
      <c r="L76" s="6">
        <f t="shared" si="4"/>
        <v>4.32</v>
      </c>
      <c r="M76" s="10">
        <v>254</v>
      </c>
      <c r="N76" s="3" t="str">
        <f t="shared" si="5"/>
        <v>WSW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1.2</v>
      </c>
      <c r="U76" s="15">
        <v>1.2</v>
      </c>
    </row>
    <row r="77" spans="1:21" x14ac:dyDescent="0.25">
      <c r="A77" s="1">
        <v>45314</v>
      </c>
      <c r="B77" s="2">
        <v>0.26041666666666669</v>
      </c>
      <c r="C77" s="7">
        <v>1022</v>
      </c>
      <c r="D77" s="7">
        <v>1026</v>
      </c>
      <c r="E77" s="71">
        <v>3.5</v>
      </c>
      <c r="F77" s="9">
        <v>90</v>
      </c>
      <c r="G77" s="71">
        <v>3.5</v>
      </c>
      <c r="H77" s="71">
        <v>2</v>
      </c>
      <c r="I77" s="71">
        <v>26</v>
      </c>
      <c r="J77" s="71">
        <v>3.5</v>
      </c>
      <c r="K77" s="6">
        <f t="shared" si="3"/>
        <v>3.9600000000000004</v>
      </c>
      <c r="L77" s="6">
        <f t="shared" si="4"/>
        <v>3.9600000000000004</v>
      </c>
      <c r="M77" s="10">
        <v>270</v>
      </c>
      <c r="N77" s="3" t="str">
        <f t="shared" si="5"/>
        <v>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1.1000000000000001</v>
      </c>
      <c r="U77" s="15">
        <v>1.1000000000000001</v>
      </c>
    </row>
    <row r="78" spans="1:21" x14ac:dyDescent="0.25">
      <c r="A78" s="1">
        <v>45314</v>
      </c>
      <c r="B78" s="2">
        <v>0.2638888888888889</v>
      </c>
      <c r="C78" s="7">
        <v>1022</v>
      </c>
      <c r="D78" s="7">
        <v>1026</v>
      </c>
      <c r="E78" s="71">
        <v>3.6</v>
      </c>
      <c r="F78" s="9">
        <v>89</v>
      </c>
      <c r="G78" s="71">
        <v>3.6</v>
      </c>
      <c r="H78" s="71">
        <v>1.9</v>
      </c>
      <c r="I78" s="71">
        <v>26</v>
      </c>
      <c r="J78" s="71">
        <v>3.6</v>
      </c>
      <c r="K78" s="6">
        <f t="shared" si="3"/>
        <v>2.88</v>
      </c>
      <c r="L78" s="6">
        <f t="shared" si="4"/>
        <v>2.88</v>
      </c>
      <c r="M78" s="10">
        <v>234</v>
      </c>
      <c r="N78" s="3" t="str">
        <f t="shared" si="5"/>
        <v>SW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0.8</v>
      </c>
      <c r="U78" s="15">
        <v>0.8</v>
      </c>
    </row>
    <row r="79" spans="1:21" x14ac:dyDescent="0.25">
      <c r="A79" s="1">
        <v>45314</v>
      </c>
      <c r="B79" s="2">
        <v>0.2673611111111111</v>
      </c>
      <c r="C79" s="7">
        <v>1022</v>
      </c>
      <c r="D79" s="7">
        <v>1026</v>
      </c>
      <c r="E79" s="71">
        <v>3.8</v>
      </c>
      <c r="F79" s="9">
        <v>88</v>
      </c>
      <c r="G79" s="71">
        <v>3.8</v>
      </c>
      <c r="H79" s="71">
        <v>2</v>
      </c>
      <c r="I79" s="71">
        <v>26</v>
      </c>
      <c r="J79" s="71">
        <v>3.8</v>
      </c>
      <c r="K79" s="6">
        <f t="shared" si="3"/>
        <v>2.88</v>
      </c>
      <c r="L79" s="6">
        <f t="shared" si="4"/>
        <v>2.88</v>
      </c>
      <c r="M79" s="10">
        <v>114</v>
      </c>
      <c r="N79" s="3" t="str">
        <f t="shared" si="5"/>
        <v>ESE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0.8</v>
      </c>
      <c r="U79" s="15">
        <v>0.8</v>
      </c>
    </row>
    <row r="80" spans="1:21" x14ac:dyDescent="0.25">
      <c r="A80" s="1">
        <v>45314</v>
      </c>
      <c r="B80" s="2">
        <v>0.27083333333333331</v>
      </c>
      <c r="C80" s="7">
        <v>1022</v>
      </c>
      <c r="D80" s="7">
        <v>1026</v>
      </c>
      <c r="E80" s="71">
        <v>3.9</v>
      </c>
      <c r="F80" s="9">
        <v>87</v>
      </c>
      <c r="G80" s="71">
        <v>3.9</v>
      </c>
      <c r="H80" s="71">
        <v>1.9</v>
      </c>
      <c r="I80" s="71">
        <v>26</v>
      </c>
      <c r="J80" s="71">
        <v>3.9</v>
      </c>
      <c r="K80" s="6">
        <f t="shared" si="3"/>
        <v>3.6</v>
      </c>
      <c r="L80" s="6">
        <f t="shared" si="4"/>
        <v>3.6</v>
      </c>
      <c r="M80" s="10">
        <v>242</v>
      </c>
      <c r="N80" s="3" t="str">
        <f t="shared" si="5"/>
        <v>WSW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</v>
      </c>
      <c r="U80" s="15">
        <v>1</v>
      </c>
    </row>
    <row r="81" spans="1:21" x14ac:dyDescent="0.25">
      <c r="A81" s="1">
        <v>45314</v>
      </c>
      <c r="B81" s="2">
        <v>0.27430555555555552</v>
      </c>
      <c r="C81" s="7">
        <v>1022</v>
      </c>
      <c r="D81" s="7">
        <v>1026</v>
      </c>
      <c r="E81" s="71">
        <v>4.0999999999999996</v>
      </c>
      <c r="F81" s="9">
        <v>87</v>
      </c>
      <c r="G81" s="71">
        <v>4.0999999999999996</v>
      </c>
      <c r="H81" s="71">
        <v>2.1</v>
      </c>
      <c r="I81" s="71">
        <v>26</v>
      </c>
      <c r="J81" s="71">
        <v>4.0999999999999996</v>
      </c>
      <c r="K81" s="6">
        <f t="shared" si="3"/>
        <v>3.6</v>
      </c>
      <c r="L81" s="6">
        <f t="shared" si="4"/>
        <v>3.6</v>
      </c>
      <c r="M81" s="10">
        <v>253</v>
      </c>
      <c r="N81" s="3" t="str">
        <f t="shared" si="5"/>
        <v>WSW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1</v>
      </c>
      <c r="U81" s="15">
        <v>1</v>
      </c>
    </row>
    <row r="82" spans="1:21" x14ac:dyDescent="0.25">
      <c r="A82" s="1">
        <v>45314</v>
      </c>
      <c r="B82" s="2">
        <v>0.27777777777777779</v>
      </c>
      <c r="C82" s="7">
        <v>1022</v>
      </c>
      <c r="D82" s="7">
        <v>1026</v>
      </c>
      <c r="E82" s="71">
        <v>4.0999999999999996</v>
      </c>
      <c r="F82" s="9">
        <v>87</v>
      </c>
      <c r="G82" s="71">
        <v>4.0999999999999996</v>
      </c>
      <c r="H82" s="71">
        <v>2.1</v>
      </c>
      <c r="I82" s="71">
        <v>26</v>
      </c>
      <c r="J82" s="71">
        <v>4.0999999999999996</v>
      </c>
      <c r="K82" s="6">
        <f t="shared" si="3"/>
        <v>4.68</v>
      </c>
      <c r="L82" s="6">
        <f t="shared" si="4"/>
        <v>4.68</v>
      </c>
      <c r="M82" s="10">
        <v>306</v>
      </c>
      <c r="N82" s="3" t="str">
        <f t="shared" si="5"/>
        <v>WNW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1.3</v>
      </c>
      <c r="U82" s="15">
        <v>1.3</v>
      </c>
    </row>
    <row r="83" spans="1:21" x14ac:dyDescent="0.25">
      <c r="A83" s="1">
        <v>45314</v>
      </c>
      <c r="B83" s="2">
        <v>0.28125</v>
      </c>
      <c r="C83" s="7">
        <v>1022</v>
      </c>
      <c r="D83" s="7">
        <v>1026</v>
      </c>
      <c r="E83" s="71">
        <v>3.9</v>
      </c>
      <c r="F83" s="9">
        <v>87</v>
      </c>
      <c r="G83" s="71">
        <v>3.9</v>
      </c>
      <c r="H83" s="71">
        <v>1.9</v>
      </c>
      <c r="I83" s="71">
        <v>26</v>
      </c>
      <c r="J83" s="71">
        <v>3.9</v>
      </c>
      <c r="K83" s="6">
        <f t="shared" si="3"/>
        <v>3.9600000000000004</v>
      </c>
      <c r="L83" s="6">
        <f t="shared" si="4"/>
        <v>3.9600000000000004</v>
      </c>
      <c r="M83" s="10">
        <v>298</v>
      </c>
      <c r="N83" s="3" t="str">
        <f t="shared" si="5"/>
        <v>WNW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1.1000000000000001</v>
      </c>
      <c r="U83" s="15">
        <v>1.1000000000000001</v>
      </c>
    </row>
    <row r="84" spans="1:21" x14ac:dyDescent="0.25">
      <c r="A84" s="1">
        <v>45314</v>
      </c>
      <c r="B84" s="2">
        <v>0.28472222222222221</v>
      </c>
      <c r="C84" s="7">
        <v>1022</v>
      </c>
      <c r="D84" s="7">
        <v>1026</v>
      </c>
      <c r="E84" s="71">
        <v>4.0999999999999996</v>
      </c>
      <c r="F84" s="9">
        <v>87</v>
      </c>
      <c r="G84" s="71">
        <v>4.0999999999999996</v>
      </c>
      <c r="H84" s="71">
        <v>2.1</v>
      </c>
      <c r="I84" s="71">
        <v>26</v>
      </c>
      <c r="J84" s="71">
        <v>4.0999999999999996</v>
      </c>
      <c r="K84" s="6">
        <f t="shared" si="3"/>
        <v>4.68</v>
      </c>
      <c r="L84" s="6">
        <f t="shared" si="4"/>
        <v>4.68</v>
      </c>
      <c r="M84" s="10">
        <v>264</v>
      </c>
      <c r="N84" s="3" t="str">
        <f t="shared" si="5"/>
        <v>W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1.3</v>
      </c>
      <c r="U84" s="15">
        <v>1.3</v>
      </c>
    </row>
    <row r="85" spans="1:21" x14ac:dyDescent="0.25">
      <c r="A85" s="1">
        <v>45314</v>
      </c>
      <c r="B85" s="2">
        <v>0.28819444444444448</v>
      </c>
      <c r="C85" s="7">
        <v>1022</v>
      </c>
      <c r="D85" s="7">
        <v>1026</v>
      </c>
      <c r="E85" s="71">
        <v>4.2</v>
      </c>
      <c r="F85" s="9">
        <v>87</v>
      </c>
      <c r="G85" s="71">
        <v>4.2</v>
      </c>
      <c r="H85" s="71">
        <v>2.2000000000000002</v>
      </c>
      <c r="I85" s="71">
        <v>26</v>
      </c>
      <c r="J85" s="71">
        <v>4.2</v>
      </c>
      <c r="K85" s="6">
        <f t="shared" si="3"/>
        <v>2.88</v>
      </c>
      <c r="L85" s="6">
        <f t="shared" si="4"/>
        <v>2.88</v>
      </c>
      <c r="M85" s="10">
        <v>355</v>
      </c>
      <c r="N85" s="3" t="str">
        <f t="shared" si="5"/>
        <v>N</v>
      </c>
      <c r="O85" s="11">
        <v>0</v>
      </c>
      <c r="P85" s="12">
        <v>0</v>
      </c>
      <c r="Q85" s="3">
        <v>0</v>
      </c>
      <c r="R85" s="13">
        <v>0</v>
      </c>
      <c r="S85" s="14">
        <v>0</v>
      </c>
      <c r="T85" s="15">
        <v>0.8</v>
      </c>
      <c r="U85" s="15">
        <v>0.8</v>
      </c>
    </row>
    <row r="86" spans="1:21" x14ac:dyDescent="0.25">
      <c r="A86" s="1">
        <v>45314</v>
      </c>
      <c r="B86" s="2">
        <v>0.29166666666666669</v>
      </c>
      <c r="C86" s="7">
        <v>1022</v>
      </c>
      <c r="D86" s="7">
        <v>1026</v>
      </c>
      <c r="E86" s="71">
        <v>4.3</v>
      </c>
      <c r="F86" s="9">
        <v>86</v>
      </c>
      <c r="G86" s="71">
        <v>3.3</v>
      </c>
      <c r="H86" s="71">
        <v>2.1</v>
      </c>
      <c r="I86" s="71">
        <v>26</v>
      </c>
      <c r="J86" s="71">
        <v>3.3</v>
      </c>
      <c r="K86" s="6">
        <f t="shared" si="3"/>
        <v>5.4</v>
      </c>
      <c r="L86" s="6">
        <f t="shared" si="4"/>
        <v>5.4</v>
      </c>
      <c r="M86" s="10">
        <v>287</v>
      </c>
      <c r="N86" s="3" t="str">
        <f t="shared" si="5"/>
        <v>W</v>
      </c>
      <c r="O86" s="11">
        <v>0</v>
      </c>
      <c r="P86" s="12">
        <v>0</v>
      </c>
      <c r="Q86" s="3">
        <v>0</v>
      </c>
      <c r="R86" s="13">
        <v>0.17</v>
      </c>
      <c r="S86" s="14">
        <v>1.3430000000000002E-3</v>
      </c>
      <c r="T86" s="15">
        <v>1.5</v>
      </c>
      <c r="U86" s="15">
        <v>1.5</v>
      </c>
    </row>
    <row r="87" spans="1:21" x14ac:dyDescent="0.25">
      <c r="A87" s="1">
        <v>45314</v>
      </c>
      <c r="B87" s="2">
        <v>0.2951388888888889</v>
      </c>
      <c r="C87" s="7">
        <v>1022</v>
      </c>
      <c r="D87" s="7">
        <v>1026</v>
      </c>
      <c r="E87" s="71">
        <v>4.5</v>
      </c>
      <c r="F87" s="9">
        <v>84</v>
      </c>
      <c r="G87" s="71">
        <v>2.8</v>
      </c>
      <c r="H87" s="71">
        <v>2</v>
      </c>
      <c r="I87" s="71">
        <v>26</v>
      </c>
      <c r="J87" s="71">
        <v>2.8</v>
      </c>
      <c r="K87" s="6">
        <f t="shared" si="3"/>
        <v>7.5600000000000005</v>
      </c>
      <c r="L87" s="6">
        <f t="shared" si="4"/>
        <v>7.9200000000000008</v>
      </c>
      <c r="M87" s="10">
        <v>264</v>
      </c>
      <c r="N87" s="3" t="str">
        <f t="shared" si="5"/>
        <v>W</v>
      </c>
      <c r="O87" s="11">
        <v>0</v>
      </c>
      <c r="P87" s="12">
        <v>0</v>
      </c>
      <c r="Q87" s="3">
        <v>0</v>
      </c>
      <c r="R87" s="13">
        <v>0.27900000000000003</v>
      </c>
      <c r="S87" s="14">
        <v>2.2041000000000005E-3</v>
      </c>
      <c r="T87" s="15">
        <v>2.1</v>
      </c>
      <c r="U87" s="15">
        <v>2.2000000000000002</v>
      </c>
    </row>
    <row r="88" spans="1:21" x14ac:dyDescent="0.25">
      <c r="A88" s="1">
        <v>45314</v>
      </c>
      <c r="B88" s="2">
        <v>0.2986111111111111</v>
      </c>
      <c r="C88" s="7">
        <v>1022</v>
      </c>
      <c r="D88" s="7">
        <v>1026</v>
      </c>
      <c r="E88" s="71">
        <v>4.7</v>
      </c>
      <c r="F88" s="9">
        <v>82</v>
      </c>
      <c r="G88" s="71">
        <v>3.3</v>
      </c>
      <c r="H88" s="71">
        <v>1.9</v>
      </c>
      <c r="I88" s="71">
        <v>26</v>
      </c>
      <c r="J88" s="71">
        <v>3.3</v>
      </c>
      <c r="K88" s="6">
        <f t="shared" si="3"/>
        <v>6.12</v>
      </c>
      <c r="L88" s="6">
        <f t="shared" si="4"/>
        <v>6.48</v>
      </c>
      <c r="M88" s="10">
        <v>234</v>
      </c>
      <c r="N88" s="3" t="str">
        <f t="shared" si="5"/>
        <v>SW</v>
      </c>
      <c r="O88" s="11">
        <v>0</v>
      </c>
      <c r="P88" s="12">
        <v>0</v>
      </c>
      <c r="Q88" s="3">
        <v>0</v>
      </c>
      <c r="R88" s="13">
        <v>0.42699999999999999</v>
      </c>
      <c r="S88" s="14">
        <v>3.3733000000000001E-3</v>
      </c>
      <c r="T88" s="15">
        <v>1.7</v>
      </c>
      <c r="U88" s="15">
        <v>1.8</v>
      </c>
    </row>
    <row r="89" spans="1:21" x14ac:dyDescent="0.25">
      <c r="A89" s="1">
        <v>45314</v>
      </c>
      <c r="B89" s="2">
        <v>0.30208333333333331</v>
      </c>
      <c r="C89" s="7">
        <v>1022</v>
      </c>
      <c r="D89" s="7">
        <v>1026</v>
      </c>
      <c r="E89" s="71">
        <v>4.9000000000000004</v>
      </c>
      <c r="F89" s="9">
        <v>81</v>
      </c>
      <c r="G89" s="71">
        <v>4.9000000000000004</v>
      </c>
      <c r="H89" s="71">
        <v>1.9</v>
      </c>
      <c r="I89" s="71">
        <v>26</v>
      </c>
      <c r="J89" s="71">
        <v>4.9000000000000004</v>
      </c>
      <c r="K89" s="6">
        <f t="shared" si="3"/>
        <v>4.32</v>
      </c>
      <c r="L89" s="6">
        <f t="shared" si="4"/>
        <v>4.32</v>
      </c>
      <c r="M89" s="10">
        <v>260</v>
      </c>
      <c r="N89" s="3" t="str">
        <f t="shared" si="5"/>
        <v>W</v>
      </c>
      <c r="O89" s="11">
        <v>0</v>
      </c>
      <c r="P89" s="12">
        <v>0</v>
      </c>
      <c r="Q89" s="3">
        <v>0</v>
      </c>
      <c r="R89" s="13">
        <v>0.59499999999999997</v>
      </c>
      <c r="S89" s="14">
        <v>4.7004999999999998E-3</v>
      </c>
      <c r="T89" s="15">
        <v>1.2</v>
      </c>
      <c r="U89" s="15">
        <v>1.2</v>
      </c>
    </row>
    <row r="90" spans="1:21" x14ac:dyDescent="0.25">
      <c r="A90" s="1">
        <v>45314</v>
      </c>
      <c r="B90" s="2">
        <v>0.30555555555555552</v>
      </c>
      <c r="C90" s="7">
        <v>1022</v>
      </c>
      <c r="D90" s="7">
        <v>1026</v>
      </c>
      <c r="E90" s="71">
        <v>5</v>
      </c>
      <c r="F90" s="9">
        <v>81</v>
      </c>
      <c r="G90" s="71">
        <v>3.4</v>
      </c>
      <c r="H90" s="71">
        <v>2</v>
      </c>
      <c r="I90" s="71">
        <v>26</v>
      </c>
      <c r="J90" s="71">
        <v>3.4</v>
      </c>
      <c r="K90" s="6">
        <f t="shared" si="3"/>
        <v>7.9200000000000008</v>
      </c>
      <c r="L90" s="6">
        <f t="shared" si="4"/>
        <v>8.2799999999999994</v>
      </c>
      <c r="M90" s="10">
        <v>336</v>
      </c>
      <c r="N90" s="3" t="str">
        <f t="shared" si="5"/>
        <v>NNW</v>
      </c>
      <c r="O90" s="11">
        <v>0</v>
      </c>
      <c r="P90" s="12">
        <v>0</v>
      </c>
      <c r="Q90" s="3">
        <v>0</v>
      </c>
      <c r="R90" s="13">
        <v>0.81699999999999995</v>
      </c>
      <c r="S90" s="14">
        <v>6.4543000000000005E-3</v>
      </c>
      <c r="T90" s="15">
        <v>2.2000000000000002</v>
      </c>
      <c r="U90" s="15">
        <v>2.2999999999999998</v>
      </c>
    </row>
    <row r="91" spans="1:21" x14ac:dyDescent="0.25">
      <c r="A91" s="1">
        <v>45314</v>
      </c>
      <c r="B91" s="2">
        <v>0.30902777777777779</v>
      </c>
      <c r="C91" s="7">
        <v>1022</v>
      </c>
      <c r="D91" s="7">
        <v>1026</v>
      </c>
      <c r="E91" s="71">
        <v>5</v>
      </c>
      <c r="F91" s="9">
        <v>80</v>
      </c>
      <c r="G91" s="71">
        <v>4</v>
      </c>
      <c r="H91" s="71">
        <v>1.8</v>
      </c>
      <c r="I91" s="71">
        <v>26</v>
      </c>
      <c r="J91" s="71">
        <v>4</v>
      </c>
      <c r="K91" s="6">
        <f t="shared" si="3"/>
        <v>5.76</v>
      </c>
      <c r="L91" s="6">
        <f t="shared" si="4"/>
        <v>5.76</v>
      </c>
      <c r="M91" s="10">
        <v>228</v>
      </c>
      <c r="N91" s="3" t="str">
        <f t="shared" si="5"/>
        <v>SW</v>
      </c>
      <c r="O91" s="11">
        <v>0</v>
      </c>
      <c r="P91" s="12">
        <v>0</v>
      </c>
      <c r="Q91" s="3">
        <v>0</v>
      </c>
      <c r="R91" s="13">
        <v>1256</v>
      </c>
      <c r="S91" s="14">
        <v>9.9224000000000014</v>
      </c>
      <c r="T91" s="15">
        <v>1.6</v>
      </c>
      <c r="U91" s="15">
        <v>1.6</v>
      </c>
    </row>
    <row r="92" spans="1:21" x14ac:dyDescent="0.25">
      <c r="A92" s="1">
        <v>45314</v>
      </c>
      <c r="B92" s="2">
        <v>0.3125</v>
      </c>
      <c r="C92" s="7">
        <v>1022</v>
      </c>
      <c r="D92" s="7">
        <v>1026</v>
      </c>
      <c r="E92" s="71">
        <v>5.2</v>
      </c>
      <c r="F92" s="9">
        <v>77</v>
      </c>
      <c r="G92" s="71">
        <v>5.2</v>
      </c>
      <c r="H92" s="71">
        <v>1.4</v>
      </c>
      <c r="I92" s="71">
        <v>26</v>
      </c>
      <c r="J92" s="71">
        <v>5.2</v>
      </c>
      <c r="K92" s="6">
        <f t="shared" si="3"/>
        <v>2.52</v>
      </c>
      <c r="L92" s="6">
        <f t="shared" si="4"/>
        <v>2.52</v>
      </c>
      <c r="M92" s="10">
        <v>102</v>
      </c>
      <c r="N92" s="3" t="str">
        <f t="shared" si="5"/>
        <v>E</v>
      </c>
      <c r="O92" s="11">
        <v>0</v>
      </c>
      <c r="P92" s="12">
        <v>0</v>
      </c>
      <c r="Q92" s="3">
        <v>0</v>
      </c>
      <c r="R92" s="13">
        <v>1192</v>
      </c>
      <c r="S92" s="14">
        <v>9.4168000000000003</v>
      </c>
      <c r="T92" s="15">
        <v>0.7</v>
      </c>
      <c r="U92" s="15">
        <v>0.7</v>
      </c>
    </row>
    <row r="93" spans="1:21" x14ac:dyDescent="0.25">
      <c r="A93" s="1">
        <v>45314</v>
      </c>
      <c r="B93" s="2">
        <v>0.31597222222222221</v>
      </c>
      <c r="C93" s="7">
        <v>1022</v>
      </c>
      <c r="D93" s="7">
        <v>1026</v>
      </c>
      <c r="E93" s="71">
        <v>5.3</v>
      </c>
      <c r="F93" s="9">
        <v>78</v>
      </c>
      <c r="G93" s="71">
        <v>3.7</v>
      </c>
      <c r="H93" s="71">
        <v>1.7</v>
      </c>
      <c r="I93" s="71">
        <v>26</v>
      </c>
      <c r="J93" s="71">
        <v>3.7</v>
      </c>
      <c r="K93" s="6">
        <f t="shared" si="3"/>
        <v>7.5600000000000005</v>
      </c>
      <c r="L93" s="6">
        <f t="shared" si="4"/>
        <v>7.9200000000000008</v>
      </c>
      <c r="M93" s="10">
        <v>261</v>
      </c>
      <c r="N93" s="3" t="str">
        <f t="shared" si="5"/>
        <v>W</v>
      </c>
      <c r="O93" s="11">
        <v>0</v>
      </c>
      <c r="P93" s="12">
        <v>0</v>
      </c>
      <c r="Q93" s="3">
        <v>0</v>
      </c>
      <c r="R93" s="13">
        <v>1305</v>
      </c>
      <c r="S93" s="14">
        <v>10.309500000000002</v>
      </c>
      <c r="T93" s="15">
        <v>2.1</v>
      </c>
      <c r="U93" s="15">
        <v>2.2000000000000002</v>
      </c>
    </row>
    <row r="94" spans="1:21" x14ac:dyDescent="0.25">
      <c r="A94" s="1">
        <v>45314</v>
      </c>
      <c r="B94" s="2">
        <v>0.31944444444444448</v>
      </c>
      <c r="C94" s="7">
        <v>1022</v>
      </c>
      <c r="D94" s="7">
        <v>1026</v>
      </c>
      <c r="E94" s="71">
        <v>5.3</v>
      </c>
      <c r="F94" s="9">
        <v>78</v>
      </c>
      <c r="G94" s="71">
        <v>5.3</v>
      </c>
      <c r="H94" s="71">
        <v>1.7</v>
      </c>
      <c r="I94" s="71">
        <v>26</v>
      </c>
      <c r="J94" s="71">
        <v>5.3</v>
      </c>
      <c r="K94" s="6">
        <f t="shared" si="3"/>
        <v>4.68</v>
      </c>
      <c r="L94" s="6">
        <f t="shared" si="4"/>
        <v>4.68</v>
      </c>
      <c r="M94" s="10">
        <v>203</v>
      </c>
      <c r="N94" s="3" t="str">
        <f t="shared" si="5"/>
        <v>SSW</v>
      </c>
      <c r="O94" s="11">
        <v>0</v>
      </c>
      <c r="P94" s="12">
        <v>0</v>
      </c>
      <c r="Q94" s="3">
        <v>0</v>
      </c>
      <c r="R94" s="13">
        <v>1768</v>
      </c>
      <c r="S94" s="14">
        <v>13.967200000000002</v>
      </c>
      <c r="T94" s="15">
        <v>1.3</v>
      </c>
      <c r="U94" s="15">
        <v>1.3</v>
      </c>
    </row>
    <row r="95" spans="1:21" x14ac:dyDescent="0.25">
      <c r="A95" s="1">
        <v>45314</v>
      </c>
      <c r="B95" s="2">
        <v>0.32291666666666669</v>
      </c>
      <c r="C95" s="7">
        <v>1022</v>
      </c>
      <c r="D95" s="7">
        <v>1026</v>
      </c>
      <c r="E95" s="71">
        <v>5.0999999999999996</v>
      </c>
      <c r="F95" s="9">
        <v>78</v>
      </c>
      <c r="G95" s="71">
        <v>5.0999999999999996</v>
      </c>
      <c r="H95" s="71">
        <v>1.5</v>
      </c>
      <c r="I95" s="71">
        <v>26</v>
      </c>
      <c r="J95" s="71">
        <v>5.0999999999999996</v>
      </c>
      <c r="K95" s="6">
        <f t="shared" si="3"/>
        <v>3.9600000000000004</v>
      </c>
      <c r="L95" s="6">
        <f t="shared" si="4"/>
        <v>3.9600000000000004</v>
      </c>
      <c r="M95" s="10">
        <v>260</v>
      </c>
      <c r="N95" s="3" t="str">
        <f t="shared" si="5"/>
        <v>W</v>
      </c>
      <c r="O95" s="11">
        <v>0</v>
      </c>
      <c r="P95" s="12">
        <v>0</v>
      </c>
      <c r="Q95" s="3">
        <v>0</v>
      </c>
      <c r="R95" s="13">
        <v>2586</v>
      </c>
      <c r="S95" s="14">
        <v>20.429400000000001</v>
      </c>
      <c r="T95" s="15">
        <v>1.1000000000000001</v>
      </c>
      <c r="U95" s="15">
        <v>1.1000000000000001</v>
      </c>
    </row>
    <row r="96" spans="1:21" x14ac:dyDescent="0.25">
      <c r="A96" s="1">
        <v>45314</v>
      </c>
      <c r="B96" s="2">
        <v>0.3263888888888889</v>
      </c>
      <c r="C96" s="7">
        <v>1022</v>
      </c>
      <c r="D96" s="7">
        <v>1026</v>
      </c>
      <c r="E96" s="71">
        <v>5.0999999999999996</v>
      </c>
      <c r="F96" s="9">
        <v>78</v>
      </c>
      <c r="G96" s="71">
        <v>5.0999999999999996</v>
      </c>
      <c r="H96" s="71">
        <v>1.5</v>
      </c>
      <c r="I96" s="71">
        <v>26</v>
      </c>
      <c r="J96" s="71">
        <v>5.0999999999999996</v>
      </c>
      <c r="K96" s="6">
        <f t="shared" si="3"/>
        <v>4.68</v>
      </c>
      <c r="L96" s="6">
        <f t="shared" si="4"/>
        <v>4.68</v>
      </c>
      <c r="M96" s="10">
        <v>240</v>
      </c>
      <c r="N96" s="3" t="str">
        <f t="shared" si="5"/>
        <v>WSW</v>
      </c>
      <c r="O96" s="11">
        <v>0</v>
      </c>
      <c r="P96" s="12">
        <v>0</v>
      </c>
      <c r="Q96" s="3">
        <v>0</v>
      </c>
      <c r="R96" s="13">
        <v>4427</v>
      </c>
      <c r="S96" s="14">
        <v>34.973300000000002</v>
      </c>
      <c r="T96" s="15">
        <v>1.3</v>
      </c>
      <c r="U96" s="15">
        <v>1.3</v>
      </c>
    </row>
    <row r="97" spans="1:21" x14ac:dyDescent="0.25">
      <c r="A97" s="1">
        <v>45314</v>
      </c>
      <c r="B97" s="2">
        <v>0.3298611111111111</v>
      </c>
      <c r="C97" s="7">
        <v>1022</v>
      </c>
      <c r="D97" s="7">
        <v>1026</v>
      </c>
      <c r="E97" s="71">
        <v>5</v>
      </c>
      <c r="F97" s="9">
        <v>77</v>
      </c>
      <c r="G97" s="71">
        <v>3.1</v>
      </c>
      <c r="H97" s="71">
        <v>1.3</v>
      </c>
      <c r="I97" s="71">
        <v>26</v>
      </c>
      <c r="J97" s="71">
        <v>3.1</v>
      </c>
      <c r="K97" s="6">
        <f t="shared" si="3"/>
        <v>8.2799999999999994</v>
      </c>
      <c r="L97" s="6">
        <f t="shared" si="4"/>
        <v>9</v>
      </c>
      <c r="M97" s="10">
        <v>288</v>
      </c>
      <c r="N97" s="3" t="str">
        <f t="shared" si="5"/>
        <v>W</v>
      </c>
      <c r="O97" s="11">
        <v>0</v>
      </c>
      <c r="P97" s="12">
        <v>0</v>
      </c>
      <c r="Q97" s="3">
        <v>0</v>
      </c>
      <c r="R97" s="13">
        <v>5566</v>
      </c>
      <c r="S97" s="14">
        <v>43.971400000000003</v>
      </c>
      <c r="T97" s="15">
        <v>2.2999999999999998</v>
      </c>
      <c r="U97" s="15">
        <v>2.5</v>
      </c>
    </row>
    <row r="98" spans="1:21" x14ac:dyDescent="0.25">
      <c r="A98" s="1">
        <v>45314</v>
      </c>
      <c r="B98" s="2">
        <v>0.33333333333333331</v>
      </c>
      <c r="C98" s="7">
        <v>1022</v>
      </c>
      <c r="D98" s="7">
        <v>1026</v>
      </c>
      <c r="E98" s="71">
        <v>5.0999999999999996</v>
      </c>
      <c r="F98" s="9">
        <v>77</v>
      </c>
      <c r="G98" s="71">
        <v>5.0999999999999996</v>
      </c>
      <c r="H98" s="71">
        <v>1.4</v>
      </c>
      <c r="I98" s="71">
        <v>26</v>
      </c>
      <c r="J98" s="71">
        <v>5.0999999999999996</v>
      </c>
      <c r="K98" s="6">
        <f t="shared" si="3"/>
        <v>4.68</v>
      </c>
      <c r="L98" s="6">
        <f t="shared" si="4"/>
        <v>4.68</v>
      </c>
      <c r="M98" s="10">
        <v>288</v>
      </c>
      <c r="N98" s="3" t="str">
        <f t="shared" si="5"/>
        <v>W</v>
      </c>
      <c r="O98" s="11">
        <v>0</v>
      </c>
      <c r="P98" s="12">
        <v>0</v>
      </c>
      <c r="Q98" s="3">
        <v>0</v>
      </c>
      <c r="R98" s="13">
        <v>6071</v>
      </c>
      <c r="S98" s="14">
        <v>47.960900000000002</v>
      </c>
      <c r="T98" s="15">
        <v>1.3</v>
      </c>
      <c r="U98" s="15">
        <v>1.3</v>
      </c>
    </row>
    <row r="99" spans="1:21" x14ac:dyDescent="0.25">
      <c r="A99" s="1">
        <v>45314</v>
      </c>
      <c r="B99" s="2">
        <v>0.33680555555555558</v>
      </c>
      <c r="C99" s="7">
        <v>1022</v>
      </c>
      <c r="D99" s="7">
        <v>1026</v>
      </c>
      <c r="E99" s="71">
        <v>5.2</v>
      </c>
      <c r="F99" s="9">
        <v>78</v>
      </c>
      <c r="G99" s="71">
        <v>4.3</v>
      </c>
      <c r="H99" s="71">
        <v>1.6</v>
      </c>
      <c r="I99" s="71">
        <v>26</v>
      </c>
      <c r="J99" s="71">
        <v>4.3</v>
      </c>
      <c r="K99" s="6">
        <f t="shared" si="3"/>
        <v>5.76</v>
      </c>
      <c r="L99" s="6">
        <f t="shared" si="4"/>
        <v>5.76</v>
      </c>
      <c r="M99" s="10">
        <v>240</v>
      </c>
      <c r="N99" s="3" t="str">
        <f t="shared" si="5"/>
        <v>WSW</v>
      </c>
      <c r="O99" s="11">
        <v>0</v>
      </c>
      <c r="P99" s="12">
        <v>0</v>
      </c>
      <c r="Q99" s="3">
        <v>0</v>
      </c>
      <c r="R99" s="13">
        <v>6092</v>
      </c>
      <c r="S99" s="14">
        <v>48.126800000000003</v>
      </c>
      <c r="T99" s="15">
        <v>1.6</v>
      </c>
      <c r="U99" s="15">
        <v>1.6</v>
      </c>
    </row>
    <row r="100" spans="1:21" x14ac:dyDescent="0.25">
      <c r="A100" s="1">
        <v>45314</v>
      </c>
      <c r="B100" s="2">
        <v>0.34027777777777773</v>
      </c>
      <c r="C100" s="7">
        <v>1022</v>
      </c>
      <c r="D100" s="7">
        <v>1026</v>
      </c>
      <c r="E100" s="71">
        <v>5.3</v>
      </c>
      <c r="F100" s="9">
        <v>78</v>
      </c>
      <c r="G100" s="71">
        <v>4</v>
      </c>
      <c r="H100" s="71">
        <v>1.7</v>
      </c>
      <c r="I100" s="71">
        <v>26</v>
      </c>
      <c r="J100" s="71">
        <v>4</v>
      </c>
      <c r="K100" s="6">
        <f t="shared" si="3"/>
        <v>6.12</v>
      </c>
      <c r="L100" s="6">
        <f t="shared" si="4"/>
        <v>6.48</v>
      </c>
      <c r="M100" s="10">
        <v>210</v>
      </c>
      <c r="N100" s="3" t="str">
        <f t="shared" si="5"/>
        <v>SSW</v>
      </c>
      <c r="O100" s="11">
        <v>0</v>
      </c>
      <c r="P100" s="12">
        <v>0</v>
      </c>
      <c r="Q100" s="3">
        <v>0</v>
      </c>
      <c r="R100" s="13">
        <v>6207</v>
      </c>
      <c r="S100" s="14">
        <v>49.035300000000007</v>
      </c>
      <c r="T100" s="15">
        <v>1.7</v>
      </c>
      <c r="U100" s="15">
        <v>1.8</v>
      </c>
    </row>
    <row r="101" spans="1:21" x14ac:dyDescent="0.25">
      <c r="A101" s="1">
        <v>45314</v>
      </c>
      <c r="B101" s="2">
        <v>0.34375</v>
      </c>
      <c r="C101" s="7">
        <v>1022</v>
      </c>
      <c r="D101" s="7">
        <v>1026</v>
      </c>
      <c r="E101" s="71">
        <v>5.5</v>
      </c>
      <c r="F101" s="9">
        <v>77</v>
      </c>
      <c r="G101" s="71">
        <v>5.5</v>
      </c>
      <c r="H101" s="71">
        <v>1.7</v>
      </c>
      <c r="I101" s="71">
        <v>26</v>
      </c>
      <c r="J101" s="71">
        <v>5.5</v>
      </c>
      <c r="K101" s="6">
        <f t="shared" si="3"/>
        <v>0</v>
      </c>
      <c r="L101" s="6">
        <f t="shared" si="4"/>
        <v>0</v>
      </c>
      <c r="M101" s="10">
        <v>294</v>
      </c>
      <c r="N101" s="3" t="str">
        <f t="shared" si="5"/>
        <v>WNW</v>
      </c>
      <c r="O101" s="11">
        <v>0</v>
      </c>
      <c r="P101" s="12">
        <v>0</v>
      </c>
      <c r="Q101" s="3">
        <v>0</v>
      </c>
      <c r="R101" s="13">
        <v>7872</v>
      </c>
      <c r="S101" s="14">
        <v>62.188800000000008</v>
      </c>
      <c r="T101" s="15">
        <v>0</v>
      </c>
      <c r="U101" s="15">
        <v>0</v>
      </c>
    </row>
    <row r="102" spans="1:21" x14ac:dyDescent="0.25">
      <c r="A102" s="1">
        <v>45314</v>
      </c>
      <c r="B102" s="2">
        <v>0.34722222222222227</v>
      </c>
      <c r="C102" s="7">
        <v>1022</v>
      </c>
      <c r="D102" s="7">
        <v>1026</v>
      </c>
      <c r="E102" s="71">
        <v>5.8</v>
      </c>
      <c r="F102" s="9">
        <v>75</v>
      </c>
      <c r="G102" s="71">
        <v>5.8</v>
      </c>
      <c r="H102" s="71">
        <v>1.7</v>
      </c>
      <c r="I102" s="71">
        <v>26</v>
      </c>
      <c r="J102" s="71">
        <v>5.8</v>
      </c>
      <c r="K102" s="6">
        <f t="shared" si="3"/>
        <v>3.9600000000000004</v>
      </c>
      <c r="L102" s="6">
        <f t="shared" si="4"/>
        <v>3.9600000000000004</v>
      </c>
      <c r="M102" s="10">
        <v>234</v>
      </c>
      <c r="N102" s="3" t="str">
        <f t="shared" si="5"/>
        <v>SW</v>
      </c>
      <c r="O102" s="11">
        <v>0</v>
      </c>
      <c r="P102" s="12">
        <v>0</v>
      </c>
      <c r="Q102" s="3">
        <v>0.7</v>
      </c>
      <c r="R102" s="13">
        <v>9715</v>
      </c>
      <c r="S102" s="14">
        <v>76.748500000000007</v>
      </c>
      <c r="T102" s="15">
        <v>1.1000000000000001</v>
      </c>
      <c r="U102" s="15">
        <v>1.1000000000000001</v>
      </c>
    </row>
    <row r="103" spans="1:21" x14ac:dyDescent="0.25">
      <c r="A103" s="1">
        <v>45314</v>
      </c>
      <c r="B103" s="2">
        <v>0.35069444444444442</v>
      </c>
      <c r="C103" s="7">
        <v>1022</v>
      </c>
      <c r="D103" s="7">
        <v>1026</v>
      </c>
      <c r="E103" s="71">
        <v>6.2</v>
      </c>
      <c r="F103" s="9">
        <v>73</v>
      </c>
      <c r="G103" s="71">
        <v>5</v>
      </c>
      <c r="H103" s="71">
        <v>1.7</v>
      </c>
      <c r="I103" s="71">
        <v>26</v>
      </c>
      <c r="J103" s="71">
        <v>5</v>
      </c>
      <c r="K103" s="6">
        <f t="shared" si="3"/>
        <v>6.48</v>
      </c>
      <c r="L103" s="6">
        <f t="shared" si="4"/>
        <v>7.5600000000000005</v>
      </c>
      <c r="M103" s="10">
        <v>203</v>
      </c>
      <c r="N103" s="3" t="str">
        <f t="shared" si="5"/>
        <v>SSW</v>
      </c>
      <c r="O103" s="11">
        <v>0</v>
      </c>
      <c r="P103" s="12">
        <v>0</v>
      </c>
      <c r="Q103" s="3">
        <v>0.7</v>
      </c>
      <c r="R103" s="13">
        <v>11840</v>
      </c>
      <c r="S103" s="14">
        <v>93.536000000000016</v>
      </c>
      <c r="T103" s="15">
        <v>1.8</v>
      </c>
      <c r="U103" s="15">
        <v>2.1</v>
      </c>
    </row>
    <row r="104" spans="1:21" x14ac:dyDescent="0.25">
      <c r="A104" s="1">
        <v>45314</v>
      </c>
      <c r="B104" s="2">
        <v>0.35416666666666669</v>
      </c>
      <c r="C104" s="7">
        <v>1022</v>
      </c>
      <c r="D104" s="7">
        <v>1026</v>
      </c>
      <c r="E104" s="71">
        <v>6.5</v>
      </c>
      <c r="F104" s="9">
        <v>74</v>
      </c>
      <c r="G104" s="71">
        <v>5.7</v>
      </c>
      <c r="H104" s="71">
        <v>2.1</v>
      </c>
      <c r="I104" s="71">
        <v>26</v>
      </c>
      <c r="J104" s="71">
        <v>5.7</v>
      </c>
      <c r="K104" s="6">
        <f t="shared" si="3"/>
        <v>5.76</v>
      </c>
      <c r="L104" s="6">
        <f t="shared" si="4"/>
        <v>5.76</v>
      </c>
      <c r="M104" s="10">
        <v>241</v>
      </c>
      <c r="N104" s="3" t="str">
        <f t="shared" si="5"/>
        <v>WSW</v>
      </c>
      <c r="O104" s="11">
        <v>0</v>
      </c>
      <c r="P104" s="12">
        <v>0</v>
      </c>
      <c r="Q104" s="3">
        <v>0.7</v>
      </c>
      <c r="R104" s="13">
        <v>12895</v>
      </c>
      <c r="S104" s="14">
        <v>101.87050000000001</v>
      </c>
      <c r="T104" s="15">
        <v>1.6</v>
      </c>
      <c r="U104" s="15">
        <v>1.6</v>
      </c>
    </row>
    <row r="105" spans="1:21" x14ac:dyDescent="0.25">
      <c r="A105" s="1">
        <v>45314</v>
      </c>
      <c r="B105" s="2">
        <v>0.3576388888888889</v>
      </c>
      <c r="C105" s="7">
        <v>1022</v>
      </c>
      <c r="D105" s="7">
        <v>1026</v>
      </c>
      <c r="E105" s="71">
        <v>6.8</v>
      </c>
      <c r="F105" s="9">
        <v>72</v>
      </c>
      <c r="G105" s="71">
        <v>4.9000000000000004</v>
      </c>
      <c r="H105" s="71">
        <v>2</v>
      </c>
      <c r="I105" s="71">
        <v>26</v>
      </c>
      <c r="J105" s="71">
        <v>4.9000000000000004</v>
      </c>
      <c r="K105" s="6">
        <f t="shared" si="3"/>
        <v>9.36</v>
      </c>
      <c r="L105" s="6">
        <f t="shared" si="4"/>
        <v>9.36</v>
      </c>
      <c r="M105" s="10">
        <v>315</v>
      </c>
      <c r="N105" s="3" t="str">
        <f t="shared" si="5"/>
        <v>NW</v>
      </c>
      <c r="O105" s="11">
        <v>0</v>
      </c>
      <c r="P105" s="12">
        <v>0</v>
      </c>
      <c r="Q105" s="3">
        <v>0.7</v>
      </c>
      <c r="R105" s="13">
        <v>13459</v>
      </c>
      <c r="S105" s="14">
        <v>106.32610000000001</v>
      </c>
      <c r="T105" s="15">
        <v>2.6</v>
      </c>
      <c r="U105" s="15">
        <v>2.6</v>
      </c>
    </row>
    <row r="106" spans="1:21" x14ac:dyDescent="0.25">
      <c r="A106" s="1">
        <v>45314</v>
      </c>
      <c r="B106" s="2">
        <v>0.3611111111111111</v>
      </c>
      <c r="C106" s="7">
        <v>1022</v>
      </c>
      <c r="D106" s="7">
        <v>1026</v>
      </c>
      <c r="E106" s="71">
        <v>7.1</v>
      </c>
      <c r="F106" s="9">
        <v>71</v>
      </c>
      <c r="G106" s="71">
        <v>7.1</v>
      </c>
      <c r="H106" s="71">
        <v>2.1</v>
      </c>
      <c r="I106" s="71">
        <v>26</v>
      </c>
      <c r="J106" s="71">
        <v>7.1</v>
      </c>
      <c r="K106" s="6">
        <f t="shared" si="3"/>
        <v>4.32</v>
      </c>
      <c r="L106" s="6">
        <f t="shared" si="4"/>
        <v>4.32</v>
      </c>
      <c r="M106" s="10">
        <v>135</v>
      </c>
      <c r="N106" s="3" t="str">
        <f t="shared" si="5"/>
        <v>SE</v>
      </c>
      <c r="O106" s="11">
        <v>0</v>
      </c>
      <c r="P106" s="12">
        <v>0</v>
      </c>
      <c r="Q106" s="3">
        <v>0.6</v>
      </c>
      <c r="R106" s="13">
        <v>11788</v>
      </c>
      <c r="S106" s="14">
        <v>93.125200000000007</v>
      </c>
      <c r="T106" s="15">
        <v>1.2</v>
      </c>
      <c r="U106" s="15">
        <v>1.2</v>
      </c>
    </row>
    <row r="107" spans="1:21" x14ac:dyDescent="0.25">
      <c r="A107" s="1">
        <v>45314</v>
      </c>
      <c r="B107" s="2">
        <v>0.36458333333333331</v>
      </c>
      <c r="C107" s="7">
        <v>1022</v>
      </c>
      <c r="D107" s="7">
        <v>1026</v>
      </c>
      <c r="E107" s="71">
        <v>7.4</v>
      </c>
      <c r="F107" s="9">
        <v>71</v>
      </c>
      <c r="G107" s="71">
        <v>7.4</v>
      </c>
      <c r="H107" s="71">
        <v>2.4</v>
      </c>
      <c r="I107" s="71">
        <v>26</v>
      </c>
      <c r="J107" s="71">
        <v>7.4</v>
      </c>
      <c r="K107" s="6">
        <f t="shared" si="3"/>
        <v>3.9600000000000004</v>
      </c>
      <c r="L107" s="6">
        <f t="shared" si="4"/>
        <v>3.9600000000000004</v>
      </c>
      <c r="M107" s="10">
        <v>348</v>
      </c>
      <c r="N107" s="3" t="str">
        <f t="shared" si="5"/>
        <v>NNW</v>
      </c>
      <c r="O107" s="11">
        <v>0</v>
      </c>
      <c r="P107" s="12">
        <v>0</v>
      </c>
      <c r="Q107" s="3">
        <v>0.8</v>
      </c>
      <c r="R107" s="13">
        <v>10683</v>
      </c>
      <c r="S107" s="14">
        <v>84.395700000000005</v>
      </c>
      <c r="T107" s="15">
        <v>1.1000000000000001</v>
      </c>
      <c r="U107" s="15">
        <v>1.1000000000000001</v>
      </c>
    </row>
    <row r="108" spans="1:21" x14ac:dyDescent="0.25">
      <c r="A108" s="1">
        <v>45314</v>
      </c>
      <c r="B108" s="2">
        <v>0.36805555555555558</v>
      </c>
      <c r="C108" s="7">
        <v>1022</v>
      </c>
      <c r="D108" s="7">
        <v>1026</v>
      </c>
      <c r="E108" s="71">
        <v>7.6</v>
      </c>
      <c r="F108" s="9">
        <v>70</v>
      </c>
      <c r="G108" s="71">
        <v>7.6</v>
      </c>
      <c r="H108" s="71">
        <v>2.4</v>
      </c>
      <c r="I108" s="71">
        <v>26</v>
      </c>
      <c r="J108" s="71">
        <v>7.6</v>
      </c>
      <c r="K108" s="6">
        <f t="shared" si="3"/>
        <v>2.52</v>
      </c>
      <c r="L108" s="6">
        <f t="shared" si="4"/>
        <v>2.52</v>
      </c>
      <c r="M108" s="10">
        <v>131</v>
      </c>
      <c r="N108" s="3" t="str">
        <f t="shared" si="5"/>
        <v>SE</v>
      </c>
      <c r="O108" s="11">
        <v>0</v>
      </c>
      <c r="P108" s="12">
        <v>0</v>
      </c>
      <c r="Q108" s="3">
        <v>0.8</v>
      </c>
      <c r="R108" s="13">
        <v>10948</v>
      </c>
      <c r="S108" s="14">
        <v>86.489200000000011</v>
      </c>
      <c r="T108" s="15">
        <v>0.7</v>
      </c>
      <c r="U108" s="15">
        <v>0.7</v>
      </c>
    </row>
    <row r="109" spans="1:21" x14ac:dyDescent="0.25">
      <c r="A109" s="1">
        <v>45314</v>
      </c>
      <c r="B109" s="2">
        <v>0.37152777777777773</v>
      </c>
      <c r="C109" s="7">
        <v>1022</v>
      </c>
      <c r="D109" s="7">
        <v>1026</v>
      </c>
      <c r="E109" s="71">
        <v>7.5</v>
      </c>
      <c r="F109" s="9">
        <v>74</v>
      </c>
      <c r="G109" s="71">
        <v>6.9</v>
      </c>
      <c r="H109" s="71">
        <v>3.1</v>
      </c>
      <c r="I109" s="71">
        <v>26</v>
      </c>
      <c r="J109" s="71">
        <v>6.9</v>
      </c>
      <c r="K109" s="6">
        <f t="shared" si="3"/>
        <v>5.4</v>
      </c>
      <c r="L109" s="6">
        <f t="shared" si="4"/>
        <v>5.4</v>
      </c>
      <c r="M109" s="10">
        <v>282</v>
      </c>
      <c r="N109" s="3" t="str">
        <f t="shared" si="5"/>
        <v>W</v>
      </c>
      <c r="O109" s="11">
        <v>0</v>
      </c>
      <c r="P109" s="12">
        <v>0</v>
      </c>
      <c r="Q109" s="3">
        <v>0.7</v>
      </c>
      <c r="R109" s="13">
        <v>12313</v>
      </c>
      <c r="S109" s="14">
        <v>97.272700000000015</v>
      </c>
      <c r="T109" s="15">
        <v>1.5</v>
      </c>
      <c r="U109" s="15">
        <v>1.5</v>
      </c>
    </row>
    <row r="110" spans="1:21" x14ac:dyDescent="0.25">
      <c r="A110" s="1">
        <v>45314</v>
      </c>
      <c r="B110" s="2">
        <v>0.375</v>
      </c>
      <c r="C110" s="7">
        <v>1022</v>
      </c>
      <c r="D110" s="7">
        <v>1026</v>
      </c>
      <c r="E110" s="71">
        <v>7.2</v>
      </c>
      <c r="F110" s="9">
        <v>75</v>
      </c>
      <c r="G110" s="71">
        <v>6.2</v>
      </c>
      <c r="H110" s="71">
        <v>3</v>
      </c>
      <c r="I110" s="71">
        <v>26</v>
      </c>
      <c r="J110" s="71">
        <v>6.2</v>
      </c>
      <c r="K110" s="6">
        <f t="shared" si="3"/>
        <v>6.48</v>
      </c>
      <c r="L110" s="6">
        <f t="shared" si="4"/>
        <v>7.2</v>
      </c>
      <c r="M110" s="10">
        <v>214</v>
      </c>
      <c r="N110" s="3" t="str">
        <f t="shared" si="5"/>
        <v>SSW</v>
      </c>
      <c r="O110" s="11">
        <v>0</v>
      </c>
      <c r="P110" s="12">
        <v>0</v>
      </c>
      <c r="Q110" s="3">
        <v>0.8</v>
      </c>
      <c r="R110" s="13">
        <v>11328</v>
      </c>
      <c r="S110" s="14">
        <v>89.491200000000006</v>
      </c>
      <c r="T110" s="15">
        <v>1.8</v>
      </c>
      <c r="U110" s="15">
        <v>2</v>
      </c>
    </row>
    <row r="111" spans="1:21" x14ac:dyDescent="0.25">
      <c r="A111" s="1">
        <v>45314</v>
      </c>
      <c r="B111" s="2">
        <v>0.37847222222222227</v>
      </c>
      <c r="C111" s="7">
        <v>1022</v>
      </c>
      <c r="D111" s="7">
        <v>1026</v>
      </c>
      <c r="E111" s="71">
        <v>7.1</v>
      </c>
      <c r="F111" s="9">
        <v>75</v>
      </c>
      <c r="G111" s="71">
        <v>6.4</v>
      </c>
      <c r="H111" s="71">
        <v>2.9</v>
      </c>
      <c r="I111" s="71">
        <v>26</v>
      </c>
      <c r="J111" s="71">
        <v>6.4</v>
      </c>
      <c r="K111" s="6">
        <f t="shared" si="3"/>
        <v>5.4</v>
      </c>
      <c r="L111" s="6">
        <f t="shared" si="4"/>
        <v>5.4</v>
      </c>
      <c r="M111" s="10">
        <v>270</v>
      </c>
      <c r="N111" s="3" t="str">
        <f t="shared" si="5"/>
        <v>W</v>
      </c>
      <c r="O111" s="11">
        <v>0</v>
      </c>
      <c r="P111" s="12">
        <v>0</v>
      </c>
      <c r="Q111" s="3">
        <v>0.8</v>
      </c>
      <c r="R111" s="13">
        <v>11091</v>
      </c>
      <c r="S111" s="14">
        <v>87.618900000000011</v>
      </c>
      <c r="T111" s="15">
        <v>1.5</v>
      </c>
      <c r="U111" s="15">
        <v>1.5</v>
      </c>
    </row>
    <row r="112" spans="1:21" x14ac:dyDescent="0.25">
      <c r="A112" s="1">
        <v>45314</v>
      </c>
      <c r="B112" s="2">
        <v>0.38194444444444442</v>
      </c>
      <c r="C112" s="7">
        <v>1022</v>
      </c>
      <c r="D112" s="7">
        <v>1026</v>
      </c>
      <c r="E112" s="71">
        <v>7.2</v>
      </c>
      <c r="F112" s="9">
        <v>75</v>
      </c>
      <c r="G112" s="71">
        <v>7.2</v>
      </c>
      <c r="H112" s="71">
        <v>3</v>
      </c>
      <c r="I112" s="71">
        <v>26</v>
      </c>
      <c r="J112" s="71">
        <v>7.2</v>
      </c>
      <c r="K112" s="6">
        <f t="shared" si="3"/>
        <v>3.9600000000000004</v>
      </c>
      <c r="L112" s="6">
        <f t="shared" si="4"/>
        <v>3.9600000000000004</v>
      </c>
      <c r="M112" s="10">
        <v>210</v>
      </c>
      <c r="N112" s="3" t="str">
        <f t="shared" si="5"/>
        <v>SSW</v>
      </c>
      <c r="O112" s="11">
        <v>0</v>
      </c>
      <c r="P112" s="12">
        <v>0</v>
      </c>
      <c r="Q112" s="3">
        <v>0.8</v>
      </c>
      <c r="R112" s="13">
        <v>10594</v>
      </c>
      <c r="S112" s="14">
        <v>83.692600000000013</v>
      </c>
      <c r="T112" s="15">
        <v>1.1000000000000001</v>
      </c>
      <c r="U112" s="15">
        <v>1.1000000000000001</v>
      </c>
    </row>
    <row r="113" spans="1:21" x14ac:dyDescent="0.25">
      <c r="A113" s="1">
        <v>45314</v>
      </c>
      <c r="B113" s="2">
        <v>0.38541666666666669</v>
      </c>
      <c r="C113" s="7">
        <v>1022</v>
      </c>
      <c r="D113" s="7">
        <v>1026</v>
      </c>
      <c r="E113" s="71">
        <v>7.3</v>
      </c>
      <c r="F113" s="9">
        <v>75</v>
      </c>
      <c r="G113" s="71">
        <v>7.3</v>
      </c>
      <c r="H113" s="71">
        <v>3.1</v>
      </c>
      <c r="I113" s="71">
        <v>26</v>
      </c>
      <c r="J113" s="71">
        <v>7.3</v>
      </c>
      <c r="K113" s="6">
        <f t="shared" si="3"/>
        <v>4.32</v>
      </c>
      <c r="L113" s="6">
        <f t="shared" si="4"/>
        <v>4.32</v>
      </c>
      <c r="M113" s="10">
        <v>276</v>
      </c>
      <c r="N113" s="3" t="str">
        <f t="shared" si="5"/>
        <v>W</v>
      </c>
      <c r="O113" s="11">
        <v>0</v>
      </c>
      <c r="P113" s="12">
        <v>0</v>
      </c>
      <c r="Q113" s="3">
        <v>0.8</v>
      </c>
      <c r="R113" s="13">
        <v>9876</v>
      </c>
      <c r="S113" s="14">
        <v>78.020400000000009</v>
      </c>
      <c r="T113" s="15">
        <v>1.2</v>
      </c>
      <c r="U113" s="15">
        <v>1.2</v>
      </c>
    </row>
    <row r="114" spans="1:21" x14ac:dyDescent="0.25">
      <c r="A114" s="1">
        <v>45314</v>
      </c>
      <c r="B114" s="2">
        <v>0.3888888888888889</v>
      </c>
      <c r="C114" s="7">
        <v>1022</v>
      </c>
      <c r="D114" s="7">
        <v>1026</v>
      </c>
      <c r="E114" s="71">
        <v>7.4</v>
      </c>
      <c r="F114" s="9">
        <v>74</v>
      </c>
      <c r="G114" s="71">
        <v>7.4</v>
      </c>
      <c r="H114" s="71">
        <v>3</v>
      </c>
      <c r="I114" s="71">
        <v>26</v>
      </c>
      <c r="J114" s="71">
        <v>7.4</v>
      </c>
      <c r="K114" s="6">
        <f t="shared" si="3"/>
        <v>2.88</v>
      </c>
      <c r="L114" s="6">
        <f t="shared" si="4"/>
        <v>2.88</v>
      </c>
      <c r="M114" s="10">
        <v>42</v>
      </c>
      <c r="N114" s="3" t="str">
        <f t="shared" si="5"/>
        <v>NE</v>
      </c>
      <c r="O114" s="11">
        <v>0</v>
      </c>
      <c r="P114" s="12">
        <v>0</v>
      </c>
      <c r="Q114" s="3">
        <v>1</v>
      </c>
      <c r="R114" s="13">
        <v>10202</v>
      </c>
      <c r="S114" s="14">
        <v>80.595800000000011</v>
      </c>
      <c r="T114" s="15">
        <v>0.8</v>
      </c>
      <c r="U114" s="15">
        <v>0.8</v>
      </c>
    </row>
    <row r="115" spans="1:21" x14ac:dyDescent="0.25">
      <c r="A115" s="1">
        <v>45314</v>
      </c>
      <c r="B115" s="2">
        <v>0.3923611111111111</v>
      </c>
      <c r="C115" s="7">
        <v>1023</v>
      </c>
      <c r="D115" s="7">
        <v>1027</v>
      </c>
      <c r="E115" s="71">
        <v>7.5</v>
      </c>
      <c r="F115" s="9">
        <v>74</v>
      </c>
      <c r="G115" s="71">
        <v>6.5</v>
      </c>
      <c r="H115" s="71">
        <v>3.1</v>
      </c>
      <c r="I115" s="71">
        <v>26</v>
      </c>
      <c r="J115" s="71">
        <v>6.5</v>
      </c>
      <c r="K115" s="6">
        <f t="shared" si="3"/>
        <v>6.48</v>
      </c>
      <c r="L115" s="6">
        <f t="shared" si="4"/>
        <v>6.48</v>
      </c>
      <c r="M115" s="10">
        <v>228</v>
      </c>
      <c r="N115" s="3" t="str">
        <f t="shared" si="5"/>
        <v>SW</v>
      </c>
      <c r="O115" s="11">
        <v>0</v>
      </c>
      <c r="P115" s="12">
        <v>0</v>
      </c>
      <c r="Q115" s="3">
        <v>1</v>
      </c>
      <c r="R115" s="13">
        <v>11886</v>
      </c>
      <c r="S115" s="14">
        <v>93.899400000000014</v>
      </c>
      <c r="T115" s="15">
        <v>1.8</v>
      </c>
      <c r="U115" s="15">
        <v>1.8</v>
      </c>
    </row>
    <row r="116" spans="1:21" x14ac:dyDescent="0.25">
      <c r="A116" s="1">
        <v>45314</v>
      </c>
      <c r="B116" s="2">
        <v>0.39583333333333331</v>
      </c>
      <c r="C116" s="7">
        <v>1023</v>
      </c>
      <c r="D116" s="7">
        <v>1027</v>
      </c>
      <c r="E116" s="71">
        <v>7.8</v>
      </c>
      <c r="F116" s="9">
        <v>73</v>
      </c>
      <c r="G116" s="71">
        <v>7.8</v>
      </c>
      <c r="H116" s="71">
        <v>3.2</v>
      </c>
      <c r="I116" s="71">
        <v>26</v>
      </c>
      <c r="J116" s="71">
        <v>7.8</v>
      </c>
      <c r="K116" s="6">
        <f t="shared" si="3"/>
        <v>2.88</v>
      </c>
      <c r="L116" s="6">
        <f t="shared" si="4"/>
        <v>2.88</v>
      </c>
      <c r="M116" s="10">
        <v>324</v>
      </c>
      <c r="N116" s="3" t="str">
        <f t="shared" si="5"/>
        <v>NW</v>
      </c>
      <c r="O116" s="11">
        <v>0</v>
      </c>
      <c r="P116" s="12">
        <v>0</v>
      </c>
      <c r="Q116" s="3">
        <v>1</v>
      </c>
      <c r="R116" s="13">
        <v>22631</v>
      </c>
      <c r="S116" s="14">
        <v>178.78490000000002</v>
      </c>
      <c r="T116" s="15">
        <v>0.8</v>
      </c>
      <c r="U116" s="15">
        <v>0.8</v>
      </c>
    </row>
    <row r="117" spans="1:21" x14ac:dyDescent="0.25">
      <c r="A117" s="1">
        <v>45314</v>
      </c>
      <c r="B117" s="2">
        <v>0.39930555555555558</v>
      </c>
      <c r="C117" s="7">
        <v>1022</v>
      </c>
      <c r="D117" s="7">
        <v>1026</v>
      </c>
      <c r="E117" s="71">
        <v>8.1</v>
      </c>
      <c r="F117" s="9">
        <v>72</v>
      </c>
      <c r="G117" s="71">
        <v>6.9</v>
      </c>
      <c r="H117" s="71">
        <v>3.3</v>
      </c>
      <c r="I117" s="71">
        <v>26</v>
      </c>
      <c r="J117" s="71">
        <v>6.9</v>
      </c>
      <c r="K117" s="6">
        <f t="shared" si="3"/>
        <v>7.2</v>
      </c>
      <c r="L117" s="6">
        <f t="shared" si="4"/>
        <v>7.2</v>
      </c>
      <c r="M117" s="10">
        <v>240</v>
      </c>
      <c r="N117" s="3" t="str">
        <f t="shared" si="5"/>
        <v>WSW</v>
      </c>
      <c r="O117" s="11">
        <v>0</v>
      </c>
      <c r="P117" s="12">
        <v>0</v>
      </c>
      <c r="Q117" s="3">
        <v>1.1000000000000001</v>
      </c>
      <c r="R117" s="13">
        <v>22266</v>
      </c>
      <c r="S117" s="14">
        <v>175.90140000000002</v>
      </c>
      <c r="T117" s="15">
        <v>2</v>
      </c>
      <c r="U117" s="15">
        <v>2</v>
      </c>
    </row>
    <row r="118" spans="1:21" x14ac:dyDescent="0.25">
      <c r="A118" s="1">
        <v>45314</v>
      </c>
      <c r="B118" s="2">
        <v>0.40277777777777773</v>
      </c>
      <c r="C118" s="7">
        <v>1022</v>
      </c>
      <c r="D118" s="7">
        <v>1026</v>
      </c>
      <c r="E118" s="71">
        <v>8.6999999999999993</v>
      </c>
      <c r="F118" s="9">
        <v>70</v>
      </c>
      <c r="G118" s="71">
        <v>8.6999999999999993</v>
      </c>
      <c r="H118" s="71">
        <v>3.5</v>
      </c>
      <c r="I118" s="71">
        <v>26</v>
      </c>
      <c r="J118" s="71">
        <v>8.6999999999999993</v>
      </c>
      <c r="K118" s="6">
        <f t="shared" si="3"/>
        <v>3.9600000000000004</v>
      </c>
      <c r="L118" s="6">
        <f t="shared" si="4"/>
        <v>3.9600000000000004</v>
      </c>
      <c r="M118" s="10">
        <v>117</v>
      </c>
      <c r="N118" s="3" t="str">
        <f t="shared" si="5"/>
        <v>ESE</v>
      </c>
      <c r="O118" s="11">
        <v>0</v>
      </c>
      <c r="P118" s="12">
        <v>0</v>
      </c>
      <c r="Q118" s="3">
        <v>1.5</v>
      </c>
      <c r="R118" s="13">
        <v>34879</v>
      </c>
      <c r="S118" s="14">
        <v>275.54410000000001</v>
      </c>
      <c r="T118" s="15">
        <v>1.1000000000000001</v>
      </c>
      <c r="U118" s="15">
        <v>1.1000000000000001</v>
      </c>
    </row>
    <row r="119" spans="1:21" x14ac:dyDescent="0.25">
      <c r="A119" s="1">
        <v>45314</v>
      </c>
      <c r="B119" s="2">
        <v>0.40625</v>
      </c>
      <c r="C119" s="7">
        <v>1023</v>
      </c>
      <c r="D119" s="7">
        <v>1027</v>
      </c>
      <c r="E119" s="71">
        <v>9.4</v>
      </c>
      <c r="F119" s="9">
        <v>70</v>
      </c>
      <c r="G119" s="71">
        <v>7.6</v>
      </c>
      <c r="H119" s="71">
        <v>4.0999999999999996</v>
      </c>
      <c r="I119" s="71">
        <v>26</v>
      </c>
      <c r="J119" s="71">
        <v>7.6</v>
      </c>
      <c r="K119" s="6">
        <f t="shared" si="3"/>
        <v>11.16</v>
      </c>
      <c r="L119" s="6">
        <f t="shared" si="4"/>
        <v>12.6</v>
      </c>
      <c r="M119" s="10">
        <v>249</v>
      </c>
      <c r="N119" s="3" t="str">
        <f t="shared" si="5"/>
        <v>WSW</v>
      </c>
      <c r="O119" s="11">
        <v>0</v>
      </c>
      <c r="P119" s="12">
        <v>0</v>
      </c>
      <c r="Q119" s="3">
        <v>1</v>
      </c>
      <c r="R119" s="13">
        <v>33100</v>
      </c>
      <c r="S119" s="14">
        <v>261.49</v>
      </c>
      <c r="T119" s="15">
        <v>3.1</v>
      </c>
      <c r="U119" s="15">
        <v>3.5</v>
      </c>
    </row>
    <row r="120" spans="1:21" x14ac:dyDescent="0.25">
      <c r="A120" s="1">
        <v>45314</v>
      </c>
      <c r="B120" s="2">
        <v>0.40972222222222227</v>
      </c>
      <c r="C120" s="7">
        <v>1023</v>
      </c>
      <c r="D120" s="7">
        <v>1027</v>
      </c>
      <c r="E120" s="71">
        <v>9.9</v>
      </c>
      <c r="F120" s="9">
        <v>71</v>
      </c>
      <c r="G120" s="71">
        <v>8.1999999999999993</v>
      </c>
      <c r="H120" s="71">
        <v>4.8</v>
      </c>
      <c r="I120" s="71">
        <v>26</v>
      </c>
      <c r="J120" s="71">
        <v>8.1999999999999993</v>
      </c>
      <c r="K120" s="6">
        <f t="shared" si="3"/>
        <v>11.52</v>
      </c>
      <c r="L120" s="6">
        <f t="shared" si="4"/>
        <v>11.88</v>
      </c>
      <c r="M120" s="10">
        <v>306</v>
      </c>
      <c r="N120" s="3" t="str">
        <f t="shared" si="5"/>
        <v>WNW</v>
      </c>
      <c r="O120" s="11">
        <v>0</v>
      </c>
      <c r="P120" s="12">
        <v>0</v>
      </c>
      <c r="Q120" s="3">
        <v>1</v>
      </c>
      <c r="R120" s="13">
        <v>15188</v>
      </c>
      <c r="S120" s="14">
        <v>119.98520000000001</v>
      </c>
      <c r="T120" s="15">
        <v>3.2</v>
      </c>
      <c r="U120" s="15">
        <v>3.3</v>
      </c>
    </row>
    <row r="121" spans="1:21" x14ac:dyDescent="0.25">
      <c r="A121" s="1">
        <v>45314</v>
      </c>
      <c r="B121" s="2">
        <v>0.41319444444444442</v>
      </c>
      <c r="C121" s="7">
        <v>1023</v>
      </c>
      <c r="D121" s="7">
        <v>1027</v>
      </c>
      <c r="E121" s="71">
        <v>10</v>
      </c>
      <c r="F121" s="9">
        <v>72</v>
      </c>
      <c r="G121" s="71">
        <v>10</v>
      </c>
      <c r="H121" s="71">
        <v>5.0999999999999996</v>
      </c>
      <c r="I121" s="71">
        <v>26</v>
      </c>
      <c r="J121" s="71">
        <v>10</v>
      </c>
      <c r="K121" s="6">
        <f t="shared" si="3"/>
        <v>2.88</v>
      </c>
      <c r="L121" s="6">
        <f t="shared" si="4"/>
        <v>2.88</v>
      </c>
      <c r="M121" s="10">
        <v>75</v>
      </c>
      <c r="N121" s="3" t="str">
        <f t="shared" si="5"/>
        <v>ENE</v>
      </c>
      <c r="O121" s="11">
        <v>0</v>
      </c>
      <c r="P121" s="12">
        <v>0</v>
      </c>
      <c r="Q121" s="3">
        <v>1</v>
      </c>
      <c r="R121" s="13">
        <v>14400</v>
      </c>
      <c r="S121" s="14">
        <v>113.76</v>
      </c>
      <c r="T121" s="15">
        <v>0.8</v>
      </c>
      <c r="U121" s="15">
        <v>0.8</v>
      </c>
    </row>
    <row r="122" spans="1:21" x14ac:dyDescent="0.25">
      <c r="A122" s="1">
        <v>45314</v>
      </c>
      <c r="B122" s="2">
        <v>0.41666666666666669</v>
      </c>
      <c r="C122" s="7">
        <v>1023</v>
      </c>
      <c r="D122" s="7">
        <v>1027</v>
      </c>
      <c r="E122" s="71">
        <v>10.1</v>
      </c>
      <c r="F122" s="9">
        <v>74</v>
      </c>
      <c r="G122" s="71">
        <v>10.1</v>
      </c>
      <c r="H122" s="71">
        <v>5.6</v>
      </c>
      <c r="I122" s="71">
        <v>26</v>
      </c>
      <c r="J122" s="71">
        <v>10.1</v>
      </c>
      <c r="K122" s="6">
        <f t="shared" si="3"/>
        <v>3.9600000000000004</v>
      </c>
      <c r="L122" s="6">
        <f t="shared" si="4"/>
        <v>3.9600000000000004</v>
      </c>
      <c r="M122" s="10">
        <v>267</v>
      </c>
      <c r="N122" s="3" t="str">
        <f t="shared" si="5"/>
        <v>W</v>
      </c>
      <c r="O122" s="11">
        <v>0</v>
      </c>
      <c r="P122" s="12">
        <v>0</v>
      </c>
      <c r="Q122" s="3">
        <v>0.8</v>
      </c>
      <c r="R122" s="13">
        <v>13081</v>
      </c>
      <c r="S122" s="14">
        <v>103.33990000000001</v>
      </c>
      <c r="T122" s="15">
        <v>1.1000000000000001</v>
      </c>
      <c r="U122" s="15">
        <v>1.1000000000000001</v>
      </c>
    </row>
    <row r="123" spans="1:21" x14ac:dyDescent="0.25">
      <c r="A123" s="1">
        <v>45314</v>
      </c>
      <c r="B123" s="2">
        <v>0.4201388888888889</v>
      </c>
      <c r="C123" s="7">
        <v>1022</v>
      </c>
      <c r="D123" s="7">
        <v>1026</v>
      </c>
      <c r="E123" s="71">
        <v>10</v>
      </c>
      <c r="F123" s="9">
        <v>74</v>
      </c>
      <c r="G123" s="71">
        <v>10</v>
      </c>
      <c r="H123" s="71">
        <v>5.5</v>
      </c>
      <c r="I123" s="71">
        <v>26</v>
      </c>
      <c r="J123" s="71">
        <v>10</v>
      </c>
      <c r="K123" s="6">
        <f t="shared" si="3"/>
        <v>3.9600000000000004</v>
      </c>
      <c r="L123" s="6">
        <f t="shared" si="4"/>
        <v>3.9600000000000004</v>
      </c>
      <c r="M123" s="10">
        <v>129</v>
      </c>
      <c r="N123" s="3" t="str">
        <f t="shared" si="5"/>
        <v>ESE</v>
      </c>
      <c r="O123" s="11">
        <v>0</v>
      </c>
      <c r="P123" s="12">
        <v>0</v>
      </c>
      <c r="Q123" s="3">
        <v>0.9</v>
      </c>
      <c r="R123" s="13">
        <v>9881</v>
      </c>
      <c r="S123" s="14">
        <v>78.059900000000013</v>
      </c>
      <c r="T123" s="15">
        <v>1.1000000000000001</v>
      </c>
      <c r="U123" s="15">
        <v>1.1000000000000001</v>
      </c>
    </row>
    <row r="124" spans="1:21" x14ac:dyDescent="0.25">
      <c r="A124" s="1">
        <v>45314</v>
      </c>
      <c r="B124" s="2">
        <v>0.4236111111111111</v>
      </c>
      <c r="C124" s="7">
        <v>1022</v>
      </c>
      <c r="D124" s="7">
        <v>1026</v>
      </c>
      <c r="E124" s="71">
        <v>10</v>
      </c>
      <c r="F124" s="9">
        <v>74</v>
      </c>
      <c r="G124" s="71">
        <v>10</v>
      </c>
      <c r="H124" s="71">
        <v>5.5</v>
      </c>
      <c r="I124" s="71">
        <v>26</v>
      </c>
      <c r="J124" s="71">
        <v>10</v>
      </c>
      <c r="K124" s="6">
        <f t="shared" si="3"/>
        <v>4.32</v>
      </c>
      <c r="L124" s="6">
        <f t="shared" si="4"/>
        <v>4.32</v>
      </c>
      <c r="M124" s="10">
        <v>282</v>
      </c>
      <c r="N124" s="3" t="str">
        <f t="shared" si="5"/>
        <v>W</v>
      </c>
      <c r="O124" s="11">
        <v>0</v>
      </c>
      <c r="P124" s="12">
        <v>0</v>
      </c>
      <c r="Q124" s="3">
        <v>1</v>
      </c>
      <c r="R124" s="13">
        <v>10263</v>
      </c>
      <c r="S124" s="14">
        <v>81.077700000000007</v>
      </c>
      <c r="T124" s="15">
        <v>1.2</v>
      </c>
      <c r="U124" s="15">
        <v>1.2</v>
      </c>
    </row>
    <row r="125" spans="1:21" x14ac:dyDescent="0.25">
      <c r="A125" s="1">
        <v>45314</v>
      </c>
      <c r="B125" s="2">
        <v>0.42708333333333331</v>
      </c>
      <c r="C125" s="7">
        <v>1023</v>
      </c>
      <c r="D125" s="7">
        <v>1027</v>
      </c>
      <c r="E125" s="71">
        <v>9.9</v>
      </c>
      <c r="F125" s="9">
        <v>74</v>
      </c>
      <c r="G125" s="71">
        <v>9.9</v>
      </c>
      <c r="H125" s="71">
        <v>5.4</v>
      </c>
      <c r="I125" s="71">
        <v>26</v>
      </c>
      <c r="J125" s="71">
        <v>9.9</v>
      </c>
      <c r="K125" s="6">
        <f t="shared" si="3"/>
        <v>4.32</v>
      </c>
      <c r="L125" s="6">
        <f t="shared" si="4"/>
        <v>4.32</v>
      </c>
      <c r="M125" s="10">
        <v>264</v>
      </c>
      <c r="N125" s="3" t="str">
        <f t="shared" si="5"/>
        <v>W</v>
      </c>
      <c r="O125" s="11">
        <v>0</v>
      </c>
      <c r="P125" s="12">
        <v>0</v>
      </c>
      <c r="Q125" s="3">
        <v>1.1000000000000001</v>
      </c>
      <c r="R125" s="13">
        <v>17468</v>
      </c>
      <c r="S125" s="14">
        <v>137.99720000000002</v>
      </c>
      <c r="T125" s="15">
        <v>1.2</v>
      </c>
      <c r="U125" s="15">
        <v>1.2</v>
      </c>
    </row>
    <row r="126" spans="1:21" x14ac:dyDescent="0.25">
      <c r="A126" s="1">
        <v>45314</v>
      </c>
      <c r="B126" s="2">
        <v>0.43055555555555558</v>
      </c>
      <c r="C126" s="7">
        <v>1023</v>
      </c>
      <c r="D126" s="7">
        <v>1027</v>
      </c>
      <c r="E126" s="71">
        <v>9.9</v>
      </c>
      <c r="F126" s="9">
        <v>75</v>
      </c>
      <c r="G126" s="71">
        <v>9.9</v>
      </c>
      <c r="H126" s="71">
        <v>5.6</v>
      </c>
      <c r="I126" s="71">
        <v>26</v>
      </c>
      <c r="J126" s="71">
        <v>9.9</v>
      </c>
      <c r="K126" s="6">
        <f t="shared" si="3"/>
        <v>2.88</v>
      </c>
      <c r="L126" s="6">
        <f t="shared" si="4"/>
        <v>2.88</v>
      </c>
      <c r="M126" s="10">
        <v>258</v>
      </c>
      <c r="N126" s="3" t="str">
        <f t="shared" si="5"/>
        <v>WSW</v>
      </c>
      <c r="O126" s="11">
        <v>0</v>
      </c>
      <c r="P126" s="12">
        <v>0</v>
      </c>
      <c r="Q126" s="3">
        <v>2.1</v>
      </c>
      <c r="R126" s="13">
        <v>49889</v>
      </c>
      <c r="S126" s="14">
        <v>394.12310000000002</v>
      </c>
      <c r="T126" s="15">
        <v>0.8</v>
      </c>
      <c r="U126" s="15">
        <v>0.8</v>
      </c>
    </row>
    <row r="127" spans="1:21" x14ac:dyDescent="0.25">
      <c r="A127" s="1">
        <v>45314</v>
      </c>
      <c r="B127" s="2">
        <v>0.43402777777777773</v>
      </c>
      <c r="C127" s="7">
        <v>1022</v>
      </c>
      <c r="D127" s="7">
        <v>1026</v>
      </c>
      <c r="E127" s="71">
        <v>10.3</v>
      </c>
      <c r="F127" s="9">
        <v>73</v>
      </c>
      <c r="G127" s="71">
        <v>10</v>
      </c>
      <c r="H127" s="71">
        <v>5.6</v>
      </c>
      <c r="I127" s="71">
        <v>26</v>
      </c>
      <c r="J127" s="71">
        <v>10</v>
      </c>
      <c r="K127" s="6">
        <f t="shared" si="3"/>
        <v>5.4</v>
      </c>
      <c r="L127" s="6">
        <f t="shared" si="4"/>
        <v>5.4</v>
      </c>
      <c r="M127" s="10">
        <v>273</v>
      </c>
      <c r="N127" s="3" t="str">
        <f t="shared" si="5"/>
        <v>W</v>
      </c>
      <c r="O127" s="11">
        <v>0</v>
      </c>
      <c r="P127" s="12">
        <v>0</v>
      </c>
      <c r="Q127" s="3">
        <v>1.5</v>
      </c>
      <c r="R127" s="13">
        <v>30440</v>
      </c>
      <c r="S127" s="14">
        <v>240.47600000000003</v>
      </c>
      <c r="T127" s="15">
        <v>1.5</v>
      </c>
      <c r="U127" s="15">
        <v>1.5</v>
      </c>
    </row>
    <row r="128" spans="1:21" x14ac:dyDescent="0.25">
      <c r="A128" s="1">
        <v>45314</v>
      </c>
      <c r="B128" s="2">
        <v>0.4375</v>
      </c>
      <c r="C128" s="7">
        <v>1022</v>
      </c>
      <c r="D128" s="7">
        <v>1026</v>
      </c>
      <c r="E128" s="71">
        <v>10.8</v>
      </c>
      <c r="F128" s="9">
        <v>72</v>
      </c>
      <c r="G128" s="71">
        <v>10.8</v>
      </c>
      <c r="H128" s="71">
        <v>5.9</v>
      </c>
      <c r="I128" s="71">
        <v>26</v>
      </c>
      <c r="J128" s="71">
        <v>10.8</v>
      </c>
      <c r="K128" s="6">
        <f t="shared" si="3"/>
        <v>2.88</v>
      </c>
      <c r="L128" s="6">
        <f t="shared" si="4"/>
        <v>2.88</v>
      </c>
      <c r="M128" s="10">
        <v>14</v>
      </c>
      <c r="N128" s="3" t="str">
        <f t="shared" si="5"/>
        <v>N</v>
      </c>
      <c r="O128" s="11">
        <v>0</v>
      </c>
      <c r="P128" s="12">
        <v>0</v>
      </c>
      <c r="Q128" s="3">
        <v>1.3</v>
      </c>
      <c r="R128" s="13">
        <v>23572</v>
      </c>
      <c r="S128" s="14">
        <v>186.21880000000002</v>
      </c>
      <c r="T128" s="15">
        <v>0.8</v>
      </c>
      <c r="U128" s="15">
        <v>0.8</v>
      </c>
    </row>
    <row r="129" spans="1:21" x14ac:dyDescent="0.25">
      <c r="A129" s="1">
        <v>45314</v>
      </c>
      <c r="B129" s="2">
        <v>0.44097222222222227</v>
      </c>
      <c r="C129" s="7">
        <v>1022</v>
      </c>
      <c r="D129" s="7">
        <v>1026</v>
      </c>
      <c r="E129" s="71">
        <v>11</v>
      </c>
      <c r="F129" s="9">
        <v>72</v>
      </c>
      <c r="G129" s="71">
        <v>9.4</v>
      </c>
      <c r="H129" s="71">
        <v>6.1</v>
      </c>
      <c r="I129" s="71">
        <v>26</v>
      </c>
      <c r="J129" s="71">
        <v>9.4</v>
      </c>
      <c r="K129" s="6">
        <f t="shared" si="3"/>
        <v>12.96</v>
      </c>
      <c r="L129" s="6">
        <f t="shared" si="4"/>
        <v>13.32</v>
      </c>
      <c r="M129" s="10">
        <v>237</v>
      </c>
      <c r="N129" s="3" t="str">
        <f t="shared" si="5"/>
        <v>SW</v>
      </c>
      <c r="O129" s="11">
        <v>0</v>
      </c>
      <c r="P129" s="12">
        <v>0</v>
      </c>
      <c r="Q129" s="3">
        <v>1.5</v>
      </c>
      <c r="R129" s="13">
        <v>25060</v>
      </c>
      <c r="S129" s="14">
        <v>197.97400000000002</v>
      </c>
      <c r="T129" s="15">
        <v>3.6</v>
      </c>
      <c r="U129" s="15">
        <v>3.7</v>
      </c>
    </row>
    <row r="130" spans="1:21" x14ac:dyDescent="0.25">
      <c r="A130" s="1">
        <v>45314</v>
      </c>
      <c r="B130" s="2">
        <v>0.44444444444444442</v>
      </c>
      <c r="C130" s="7">
        <v>1022</v>
      </c>
      <c r="D130" s="7">
        <v>1026</v>
      </c>
      <c r="E130" s="71">
        <v>10.8</v>
      </c>
      <c r="F130" s="9">
        <v>72</v>
      </c>
      <c r="G130" s="71">
        <v>10.6</v>
      </c>
      <c r="H130" s="71">
        <v>5.9</v>
      </c>
      <c r="I130" s="71">
        <v>26</v>
      </c>
      <c r="J130" s="71">
        <v>10.6</v>
      </c>
      <c r="K130" s="6">
        <f t="shared" si="3"/>
        <v>5.4</v>
      </c>
      <c r="L130" s="6">
        <f t="shared" si="4"/>
        <v>5.4</v>
      </c>
      <c r="M130" s="10">
        <v>48</v>
      </c>
      <c r="N130" s="3" t="str">
        <f t="shared" si="5"/>
        <v>NE</v>
      </c>
      <c r="O130" s="11">
        <v>0</v>
      </c>
      <c r="P130" s="12">
        <v>0</v>
      </c>
      <c r="Q130" s="3">
        <v>1.4</v>
      </c>
      <c r="R130" s="13">
        <v>26665</v>
      </c>
      <c r="S130" s="14">
        <v>210.65350000000001</v>
      </c>
      <c r="T130" s="15">
        <v>1.5</v>
      </c>
      <c r="U130" s="15">
        <v>1.5</v>
      </c>
    </row>
    <row r="131" spans="1:21" x14ac:dyDescent="0.25">
      <c r="A131" s="1">
        <v>45314</v>
      </c>
      <c r="B131" s="2">
        <v>0.44791666666666669</v>
      </c>
      <c r="C131" s="7">
        <v>1022</v>
      </c>
      <c r="D131" s="7">
        <v>1026</v>
      </c>
      <c r="E131" s="71">
        <v>10.9</v>
      </c>
      <c r="F131" s="9">
        <v>72</v>
      </c>
      <c r="G131" s="71">
        <v>9.6999999999999993</v>
      </c>
      <c r="H131" s="71">
        <v>6</v>
      </c>
      <c r="I131" s="71">
        <v>26</v>
      </c>
      <c r="J131" s="71">
        <v>9.6999999999999993</v>
      </c>
      <c r="K131" s="6">
        <f t="shared" ref="K131:K194" si="6">CONVERT(T131,"m/s","km/h")</f>
        <v>9.36</v>
      </c>
      <c r="L131" s="6">
        <f t="shared" ref="L131:L194" si="7">CONVERT(U131,"m/s","km/h")</f>
        <v>9.36</v>
      </c>
      <c r="M131" s="10">
        <v>294</v>
      </c>
      <c r="N131" s="3" t="str">
        <f t="shared" ref="N131:N194" si="8">LOOKUP(M131,$V$4:$V$40,$W$4:$W$40)</f>
        <v>WNW</v>
      </c>
      <c r="O131" s="11">
        <v>0</v>
      </c>
      <c r="P131" s="12">
        <v>0</v>
      </c>
      <c r="Q131" s="3">
        <v>1.3</v>
      </c>
      <c r="R131" s="13">
        <v>24251</v>
      </c>
      <c r="S131" s="14">
        <v>191.58290000000002</v>
      </c>
      <c r="T131" s="15">
        <v>2.6</v>
      </c>
      <c r="U131" s="15">
        <v>2.6</v>
      </c>
    </row>
    <row r="132" spans="1:21" x14ac:dyDescent="0.25">
      <c r="A132" s="1">
        <v>45314</v>
      </c>
      <c r="B132" s="2">
        <v>0.4513888888888889</v>
      </c>
      <c r="C132" s="7">
        <v>1022</v>
      </c>
      <c r="D132" s="7">
        <v>1026</v>
      </c>
      <c r="E132" s="71">
        <v>10.9</v>
      </c>
      <c r="F132" s="9">
        <v>72</v>
      </c>
      <c r="G132" s="71">
        <v>9</v>
      </c>
      <c r="H132" s="71">
        <v>6</v>
      </c>
      <c r="I132" s="71">
        <v>26</v>
      </c>
      <c r="J132" s="71">
        <v>9</v>
      </c>
      <c r="K132" s="6">
        <f t="shared" si="6"/>
        <v>14.759999999999998</v>
      </c>
      <c r="L132" s="6">
        <f t="shared" si="7"/>
        <v>16.920000000000002</v>
      </c>
      <c r="M132" s="10">
        <v>246</v>
      </c>
      <c r="N132" s="3" t="str">
        <f t="shared" si="8"/>
        <v>WSW</v>
      </c>
      <c r="O132" s="11">
        <v>0</v>
      </c>
      <c r="P132" s="12">
        <v>0</v>
      </c>
      <c r="Q132" s="3">
        <v>2.1</v>
      </c>
      <c r="R132" s="13">
        <v>39649</v>
      </c>
      <c r="S132" s="14">
        <v>313.22710000000001</v>
      </c>
      <c r="T132" s="15">
        <v>4.0999999999999996</v>
      </c>
      <c r="U132" s="15">
        <v>4.7</v>
      </c>
    </row>
    <row r="133" spans="1:21" x14ac:dyDescent="0.25">
      <c r="A133" s="1">
        <v>45314</v>
      </c>
      <c r="B133" s="2">
        <v>0.4548611111111111</v>
      </c>
      <c r="C133" s="7">
        <v>1022</v>
      </c>
      <c r="D133" s="7">
        <v>1026</v>
      </c>
      <c r="E133" s="71">
        <v>11.1</v>
      </c>
      <c r="F133" s="9">
        <v>71</v>
      </c>
      <c r="G133" s="71">
        <v>10.6</v>
      </c>
      <c r="H133" s="71">
        <v>6</v>
      </c>
      <c r="I133" s="71">
        <v>26</v>
      </c>
      <c r="J133" s="71">
        <v>10.6</v>
      </c>
      <c r="K133" s="6">
        <f t="shared" si="6"/>
        <v>6.12</v>
      </c>
      <c r="L133" s="6">
        <f t="shared" si="7"/>
        <v>6.48</v>
      </c>
      <c r="M133" s="10">
        <v>261</v>
      </c>
      <c r="N133" s="3" t="str">
        <f t="shared" si="8"/>
        <v>W</v>
      </c>
      <c r="O133" s="11">
        <v>0</v>
      </c>
      <c r="P133" s="12">
        <v>0</v>
      </c>
      <c r="Q133" s="3">
        <v>2</v>
      </c>
      <c r="R133" s="13">
        <v>46651</v>
      </c>
      <c r="S133" s="14">
        <v>368.54290000000003</v>
      </c>
      <c r="T133" s="15">
        <v>1.7</v>
      </c>
      <c r="U133" s="15">
        <v>1.8</v>
      </c>
    </row>
    <row r="134" spans="1:21" x14ac:dyDescent="0.25">
      <c r="A134" s="1">
        <v>45314</v>
      </c>
      <c r="B134" s="2">
        <v>0.45833333333333331</v>
      </c>
      <c r="C134" s="7">
        <v>1022</v>
      </c>
      <c r="D134" s="7">
        <v>1026</v>
      </c>
      <c r="E134" s="71">
        <v>11.5</v>
      </c>
      <c r="F134" s="9">
        <v>69</v>
      </c>
      <c r="G134" s="71">
        <v>10.1</v>
      </c>
      <c r="H134" s="71">
        <v>6</v>
      </c>
      <c r="I134" s="71">
        <v>26</v>
      </c>
      <c r="J134" s="71">
        <v>10.1</v>
      </c>
      <c r="K134" s="6">
        <f t="shared" si="6"/>
        <v>11.52</v>
      </c>
      <c r="L134" s="6">
        <f t="shared" si="7"/>
        <v>11.88</v>
      </c>
      <c r="M134" s="10">
        <v>211</v>
      </c>
      <c r="N134" s="3" t="str">
        <f t="shared" si="8"/>
        <v>SSW</v>
      </c>
      <c r="O134" s="11">
        <v>0</v>
      </c>
      <c r="P134" s="12">
        <v>0</v>
      </c>
      <c r="Q134" s="3">
        <v>2.5</v>
      </c>
      <c r="R134" s="13">
        <v>53936</v>
      </c>
      <c r="S134" s="14">
        <v>426.09440000000006</v>
      </c>
      <c r="T134" s="15">
        <v>3.2</v>
      </c>
      <c r="U134" s="15">
        <v>3.3</v>
      </c>
    </row>
    <row r="135" spans="1:21" x14ac:dyDescent="0.25">
      <c r="A135" s="1">
        <v>45314</v>
      </c>
      <c r="B135" s="2">
        <v>0.46180555555555558</v>
      </c>
      <c r="C135" s="7">
        <v>1022</v>
      </c>
      <c r="D135" s="7">
        <v>1026</v>
      </c>
      <c r="E135" s="71">
        <v>11.8</v>
      </c>
      <c r="F135" s="9">
        <v>69</v>
      </c>
      <c r="G135" s="71">
        <v>11.8</v>
      </c>
      <c r="H135" s="71">
        <v>6.2</v>
      </c>
      <c r="I135" s="71">
        <v>26</v>
      </c>
      <c r="J135" s="71">
        <v>11.8</v>
      </c>
      <c r="K135" s="6">
        <f t="shared" si="6"/>
        <v>3.6</v>
      </c>
      <c r="L135" s="6">
        <f t="shared" si="7"/>
        <v>3.6</v>
      </c>
      <c r="M135" s="10">
        <v>181</v>
      </c>
      <c r="N135" s="3" t="str">
        <f t="shared" si="8"/>
        <v>S</v>
      </c>
      <c r="O135" s="11">
        <v>0</v>
      </c>
      <c r="P135" s="12">
        <v>0</v>
      </c>
      <c r="Q135" s="3">
        <v>2.4</v>
      </c>
      <c r="R135" s="13">
        <v>49661</v>
      </c>
      <c r="S135" s="14">
        <v>392.32190000000003</v>
      </c>
      <c r="T135" s="15">
        <v>1</v>
      </c>
      <c r="U135" s="15">
        <v>1</v>
      </c>
    </row>
    <row r="136" spans="1:21" x14ac:dyDescent="0.25">
      <c r="A136" s="1">
        <v>45314</v>
      </c>
      <c r="B136" s="2">
        <v>0.46527777777777773</v>
      </c>
      <c r="C136" s="7">
        <v>1022</v>
      </c>
      <c r="D136" s="7">
        <v>1026</v>
      </c>
      <c r="E136" s="71">
        <v>11.8</v>
      </c>
      <c r="F136" s="9">
        <v>69</v>
      </c>
      <c r="G136" s="71">
        <v>11.8</v>
      </c>
      <c r="H136" s="71">
        <v>6.2</v>
      </c>
      <c r="I136" s="71">
        <v>26</v>
      </c>
      <c r="J136" s="71">
        <v>11.8</v>
      </c>
      <c r="K136" s="6">
        <f t="shared" si="6"/>
        <v>3.6</v>
      </c>
      <c r="L136" s="6">
        <f t="shared" si="7"/>
        <v>3.6</v>
      </c>
      <c r="M136" s="10">
        <v>132</v>
      </c>
      <c r="N136" s="3" t="str">
        <f t="shared" si="8"/>
        <v>SE</v>
      </c>
      <c r="O136" s="11">
        <v>0</v>
      </c>
      <c r="P136" s="12">
        <v>0</v>
      </c>
      <c r="Q136" s="3">
        <v>1.5</v>
      </c>
      <c r="R136" s="13">
        <v>19826</v>
      </c>
      <c r="S136" s="14">
        <v>156.62540000000001</v>
      </c>
      <c r="T136" s="15">
        <v>1</v>
      </c>
      <c r="U136" s="15">
        <v>1</v>
      </c>
    </row>
    <row r="137" spans="1:21" x14ac:dyDescent="0.25">
      <c r="A137" s="1">
        <v>45314</v>
      </c>
      <c r="B137" s="2">
        <v>0.46875</v>
      </c>
      <c r="C137" s="7">
        <v>1022</v>
      </c>
      <c r="D137" s="7">
        <v>1026</v>
      </c>
      <c r="E137" s="71">
        <v>11.6</v>
      </c>
      <c r="F137" s="9">
        <v>70</v>
      </c>
      <c r="G137" s="71">
        <v>10.6</v>
      </c>
      <c r="H137" s="71">
        <v>6.3</v>
      </c>
      <c r="I137" s="71">
        <v>26</v>
      </c>
      <c r="J137" s="71">
        <v>10.6</v>
      </c>
      <c r="K137" s="6">
        <f t="shared" si="6"/>
        <v>9</v>
      </c>
      <c r="L137" s="6">
        <f t="shared" si="7"/>
        <v>9.7200000000000006</v>
      </c>
      <c r="M137" s="10">
        <v>311</v>
      </c>
      <c r="N137" s="3" t="str">
        <f t="shared" si="8"/>
        <v>NW</v>
      </c>
      <c r="O137" s="11">
        <v>0</v>
      </c>
      <c r="P137" s="12">
        <v>0</v>
      </c>
      <c r="Q137" s="3">
        <v>1.1000000000000001</v>
      </c>
      <c r="R137" s="13">
        <v>15765</v>
      </c>
      <c r="S137" s="14">
        <v>124.54350000000001</v>
      </c>
      <c r="T137" s="15">
        <v>2.5</v>
      </c>
      <c r="U137" s="15">
        <v>2.7</v>
      </c>
    </row>
    <row r="138" spans="1:21" x14ac:dyDescent="0.25">
      <c r="A138" s="1">
        <v>45314</v>
      </c>
      <c r="B138" s="2">
        <v>0.47222222222222227</v>
      </c>
      <c r="C138" s="7">
        <v>1022</v>
      </c>
      <c r="D138" s="7">
        <v>1026</v>
      </c>
      <c r="E138" s="71">
        <v>11.6</v>
      </c>
      <c r="F138" s="9">
        <v>71</v>
      </c>
      <c r="G138" s="71">
        <v>11.2</v>
      </c>
      <c r="H138" s="71">
        <v>6.5</v>
      </c>
      <c r="I138" s="71">
        <v>26</v>
      </c>
      <c r="J138" s="71">
        <v>11.2</v>
      </c>
      <c r="K138" s="6">
        <f t="shared" si="6"/>
        <v>6.48</v>
      </c>
      <c r="L138" s="6">
        <f t="shared" si="7"/>
        <v>7.2</v>
      </c>
      <c r="M138" s="10">
        <v>241</v>
      </c>
      <c r="N138" s="3" t="str">
        <f t="shared" si="8"/>
        <v>WSW</v>
      </c>
      <c r="O138" s="11">
        <v>0</v>
      </c>
      <c r="P138" s="12">
        <v>0</v>
      </c>
      <c r="Q138" s="3">
        <v>1.4</v>
      </c>
      <c r="R138" s="13">
        <v>26972</v>
      </c>
      <c r="S138" s="14">
        <v>213.07880000000003</v>
      </c>
      <c r="T138" s="15">
        <v>1.8</v>
      </c>
      <c r="U138" s="15">
        <v>2</v>
      </c>
    </row>
    <row r="139" spans="1:21" x14ac:dyDescent="0.25">
      <c r="A139" s="1">
        <v>45314</v>
      </c>
      <c r="B139" s="2">
        <v>0.47569444444444442</v>
      </c>
      <c r="C139" s="7">
        <v>1022</v>
      </c>
      <c r="D139" s="7">
        <v>1026</v>
      </c>
      <c r="E139" s="71">
        <v>11.8</v>
      </c>
      <c r="F139" s="9">
        <v>70</v>
      </c>
      <c r="G139" s="71">
        <v>11.8</v>
      </c>
      <c r="H139" s="71">
        <v>6.5</v>
      </c>
      <c r="I139" s="71">
        <v>26</v>
      </c>
      <c r="J139" s="71">
        <v>11.8</v>
      </c>
      <c r="K139" s="6">
        <f t="shared" si="6"/>
        <v>2.88</v>
      </c>
      <c r="L139" s="6">
        <f t="shared" si="7"/>
        <v>2.88</v>
      </c>
      <c r="M139" s="10">
        <v>90</v>
      </c>
      <c r="N139" s="3" t="str">
        <f t="shared" si="8"/>
        <v>E</v>
      </c>
      <c r="O139" s="11">
        <v>0</v>
      </c>
      <c r="P139" s="12">
        <v>0</v>
      </c>
      <c r="Q139" s="3">
        <v>1.7</v>
      </c>
      <c r="R139" s="13">
        <v>35223</v>
      </c>
      <c r="S139" s="14">
        <v>278.26170000000002</v>
      </c>
      <c r="T139" s="15">
        <v>0.8</v>
      </c>
      <c r="U139" s="15">
        <v>0.8</v>
      </c>
    </row>
    <row r="140" spans="1:21" x14ac:dyDescent="0.25">
      <c r="A140" s="1">
        <v>45314</v>
      </c>
      <c r="B140" s="2">
        <v>0.47916666666666669</v>
      </c>
      <c r="C140" s="7">
        <v>1022</v>
      </c>
      <c r="D140" s="7">
        <v>1026</v>
      </c>
      <c r="E140" s="71">
        <v>11.9</v>
      </c>
      <c r="F140" s="9">
        <v>71</v>
      </c>
      <c r="G140" s="71">
        <v>10.4</v>
      </c>
      <c r="H140" s="71">
        <v>6.8</v>
      </c>
      <c r="I140" s="71">
        <v>26</v>
      </c>
      <c r="J140" s="71">
        <v>10.4</v>
      </c>
      <c r="K140" s="6">
        <f t="shared" si="6"/>
        <v>12.96</v>
      </c>
      <c r="L140" s="6">
        <f t="shared" si="7"/>
        <v>13.68</v>
      </c>
      <c r="M140" s="10">
        <v>222</v>
      </c>
      <c r="N140" s="3" t="str">
        <f t="shared" si="8"/>
        <v>SW</v>
      </c>
      <c r="O140" s="11">
        <v>0</v>
      </c>
      <c r="P140" s="12">
        <v>0</v>
      </c>
      <c r="Q140" s="3">
        <v>1.6</v>
      </c>
      <c r="R140" s="13">
        <v>28098</v>
      </c>
      <c r="S140" s="14">
        <v>221.97420000000002</v>
      </c>
      <c r="T140" s="15">
        <v>3.6</v>
      </c>
      <c r="U140" s="15">
        <v>3.8</v>
      </c>
    </row>
    <row r="141" spans="1:21" x14ac:dyDescent="0.25">
      <c r="A141" s="1">
        <v>45314</v>
      </c>
      <c r="B141" s="2">
        <v>0.4826388888888889</v>
      </c>
      <c r="C141" s="7">
        <v>1022</v>
      </c>
      <c r="D141" s="7">
        <v>1026</v>
      </c>
      <c r="E141" s="71">
        <v>11.8</v>
      </c>
      <c r="F141" s="9">
        <v>71</v>
      </c>
      <c r="G141" s="71">
        <v>11.8</v>
      </c>
      <c r="H141" s="71">
        <v>6.7</v>
      </c>
      <c r="I141" s="71">
        <v>26</v>
      </c>
      <c r="J141" s="71">
        <v>11.8</v>
      </c>
      <c r="K141" s="6">
        <f t="shared" si="6"/>
        <v>3.9600000000000004</v>
      </c>
      <c r="L141" s="6">
        <f t="shared" si="7"/>
        <v>3.9600000000000004</v>
      </c>
      <c r="M141" s="10">
        <v>258</v>
      </c>
      <c r="N141" s="3" t="str">
        <f t="shared" si="8"/>
        <v>WSW</v>
      </c>
      <c r="O141" s="11">
        <v>0</v>
      </c>
      <c r="P141" s="12">
        <v>0</v>
      </c>
      <c r="Q141" s="3">
        <v>1.6</v>
      </c>
      <c r="R141" s="13">
        <v>33012</v>
      </c>
      <c r="S141" s="14">
        <v>260.79480000000001</v>
      </c>
      <c r="T141" s="15">
        <v>1.1000000000000001</v>
      </c>
      <c r="U141" s="15">
        <v>1.1000000000000001</v>
      </c>
    </row>
    <row r="142" spans="1:21" x14ac:dyDescent="0.25">
      <c r="A142" s="1">
        <v>45314</v>
      </c>
      <c r="B142" s="2">
        <v>0.4861111111111111</v>
      </c>
      <c r="C142" s="7">
        <v>1022</v>
      </c>
      <c r="D142" s="7">
        <v>1026</v>
      </c>
      <c r="E142" s="71">
        <v>12</v>
      </c>
      <c r="F142" s="9">
        <v>71</v>
      </c>
      <c r="G142" s="71">
        <v>11.7</v>
      </c>
      <c r="H142" s="71">
        <v>6.9</v>
      </c>
      <c r="I142" s="71">
        <v>26</v>
      </c>
      <c r="J142" s="71">
        <v>11.7</v>
      </c>
      <c r="K142" s="6">
        <f t="shared" si="6"/>
        <v>6.12</v>
      </c>
      <c r="L142" s="6">
        <f t="shared" si="7"/>
        <v>6.48</v>
      </c>
      <c r="M142" s="10">
        <v>60</v>
      </c>
      <c r="N142" s="3" t="str">
        <f t="shared" si="8"/>
        <v>ENE</v>
      </c>
      <c r="O142" s="11">
        <v>0</v>
      </c>
      <c r="P142" s="12">
        <v>0</v>
      </c>
      <c r="Q142" s="3">
        <v>1.3</v>
      </c>
      <c r="R142" s="13">
        <v>26848</v>
      </c>
      <c r="S142" s="14">
        <v>212.09920000000002</v>
      </c>
      <c r="T142" s="15">
        <v>1.7</v>
      </c>
      <c r="U142" s="15">
        <v>1.8</v>
      </c>
    </row>
    <row r="143" spans="1:21" x14ac:dyDescent="0.25">
      <c r="A143" s="1">
        <v>45314</v>
      </c>
      <c r="B143" s="2">
        <v>0.48958333333333331</v>
      </c>
      <c r="C143" s="7">
        <v>1022</v>
      </c>
      <c r="D143" s="7">
        <v>1026</v>
      </c>
      <c r="E143" s="71">
        <v>12.1</v>
      </c>
      <c r="F143" s="9">
        <v>72</v>
      </c>
      <c r="G143" s="71">
        <v>12</v>
      </c>
      <c r="H143" s="71">
        <v>7.2</v>
      </c>
      <c r="I143" s="71">
        <v>26</v>
      </c>
      <c r="J143" s="71">
        <v>12</v>
      </c>
      <c r="K143" s="6">
        <f t="shared" si="6"/>
        <v>5.76</v>
      </c>
      <c r="L143" s="6">
        <f t="shared" si="7"/>
        <v>5.76</v>
      </c>
      <c r="M143" s="10">
        <v>66</v>
      </c>
      <c r="N143" s="3" t="str">
        <f t="shared" si="8"/>
        <v>ENE</v>
      </c>
      <c r="O143" s="11">
        <v>0</v>
      </c>
      <c r="P143" s="12">
        <v>0</v>
      </c>
      <c r="Q143" s="3">
        <v>1.4</v>
      </c>
      <c r="R143" s="13">
        <v>30715</v>
      </c>
      <c r="S143" s="14">
        <v>242.64850000000001</v>
      </c>
      <c r="T143" s="15">
        <v>1.6</v>
      </c>
      <c r="U143" s="15">
        <v>1.6</v>
      </c>
    </row>
    <row r="144" spans="1:21" x14ac:dyDescent="0.25">
      <c r="A144" s="1">
        <v>45314</v>
      </c>
      <c r="B144" s="2">
        <v>0.49305555555555558</v>
      </c>
      <c r="C144" s="7">
        <v>1022</v>
      </c>
      <c r="D144" s="7">
        <v>1026</v>
      </c>
      <c r="E144" s="71">
        <v>12.1</v>
      </c>
      <c r="F144" s="9">
        <v>72</v>
      </c>
      <c r="G144" s="71">
        <v>11</v>
      </c>
      <c r="H144" s="71">
        <v>7.2</v>
      </c>
      <c r="I144" s="71">
        <v>26</v>
      </c>
      <c r="J144" s="71">
        <v>11</v>
      </c>
      <c r="K144" s="6">
        <f t="shared" si="6"/>
        <v>10.08</v>
      </c>
      <c r="L144" s="6">
        <f t="shared" si="7"/>
        <v>10.8</v>
      </c>
      <c r="M144" s="10">
        <v>118</v>
      </c>
      <c r="N144" s="3" t="str">
        <f t="shared" si="8"/>
        <v>ESE</v>
      </c>
      <c r="O144" s="11">
        <v>0</v>
      </c>
      <c r="P144" s="12">
        <v>0</v>
      </c>
      <c r="Q144" s="3">
        <v>1.4</v>
      </c>
      <c r="R144" s="13">
        <v>31912</v>
      </c>
      <c r="S144" s="14">
        <v>252.10480000000001</v>
      </c>
      <c r="T144" s="15">
        <v>2.8</v>
      </c>
      <c r="U144" s="15">
        <v>3</v>
      </c>
    </row>
    <row r="145" spans="1:21" x14ac:dyDescent="0.25">
      <c r="A145" s="1">
        <v>45314</v>
      </c>
      <c r="B145" s="2">
        <v>0.49652777777777773</v>
      </c>
      <c r="C145" s="7">
        <v>1022</v>
      </c>
      <c r="D145" s="7">
        <v>1026</v>
      </c>
      <c r="E145" s="71">
        <v>12.2</v>
      </c>
      <c r="F145" s="9">
        <v>72</v>
      </c>
      <c r="G145" s="71">
        <v>12.2</v>
      </c>
      <c r="H145" s="71">
        <v>7.3</v>
      </c>
      <c r="I145" s="71">
        <v>26</v>
      </c>
      <c r="J145" s="71">
        <v>12.2</v>
      </c>
      <c r="K145" s="6">
        <f t="shared" si="6"/>
        <v>4.68</v>
      </c>
      <c r="L145" s="6">
        <f t="shared" si="7"/>
        <v>4.68</v>
      </c>
      <c r="M145" s="10">
        <v>162</v>
      </c>
      <c r="N145" s="3" t="str">
        <f t="shared" si="8"/>
        <v>SSE</v>
      </c>
      <c r="O145" s="11">
        <v>0</v>
      </c>
      <c r="P145" s="12">
        <v>0</v>
      </c>
      <c r="Q145" s="3">
        <v>1.3</v>
      </c>
      <c r="R145" s="13">
        <v>29818</v>
      </c>
      <c r="S145" s="14">
        <v>235.56220000000002</v>
      </c>
      <c r="T145" s="15">
        <v>1.3</v>
      </c>
      <c r="U145" s="15">
        <v>1.3</v>
      </c>
    </row>
    <row r="146" spans="1:21" x14ac:dyDescent="0.25">
      <c r="A146" s="1">
        <v>45314</v>
      </c>
      <c r="B146" s="2">
        <v>0.5</v>
      </c>
      <c r="C146" s="7">
        <v>1022</v>
      </c>
      <c r="D146" s="7">
        <v>1026</v>
      </c>
      <c r="E146" s="71">
        <v>12.1</v>
      </c>
      <c r="F146" s="9">
        <v>73</v>
      </c>
      <c r="G146" s="71">
        <v>12.1</v>
      </c>
      <c r="H146" s="71">
        <v>7.4</v>
      </c>
      <c r="I146" s="71">
        <v>26</v>
      </c>
      <c r="J146" s="71">
        <v>12.1</v>
      </c>
      <c r="K146" s="6">
        <f t="shared" si="6"/>
        <v>3.6</v>
      </c>
      <c r="L146" s="6">
        <f t="shared" si="7"/>
        <v>3.6</v>
      </c>
      <c r="M146" s="10">
        <v>132</v>
      </c>
      <c r="N146" s="3" t="str">
        <f t="shared" si="8"/>
        <v>SE</v>
      </c>
      <c r="O146" s="11">
        <v>0</v>
      </c>
      <c r="P146" s="12">
        <v>0</v>
      </c>
      <c r="Q146" s="3">
        <v>1.4</v>
      </c>
      <c r="R146" s="13">
        <v>26969</v>
      </c>
      <c r="S146" s="14">
        <v>213.05510000000001</v>
      </c>
      <c r="T146" s="15">
        <v>1</v>
      </c>
      <c r="U146" s="15">
        <v>1</v>
      </c>
    </row>
    <row r="147" spans="1:21" x14ac:dyDescent="0.25">
      <c r="A147" s="1">
        <v>45314</v>
      </c>
      <c r="B147" s="2">
        <v>0.50347222222222221</v>
      </c>
      <c r="C147" s="7">
        <v>1022</v>
      </c>
      <c r="D147" s="7">
        <v>1026</v>
      </c>
      <c r="E147" s="71">
        <v>12.2</v>
      </c>
      <c r="F147" s="9">
        <v>73</v>
      </c>
      <c r="G147" s="71">
        <v>10.8</v>
      </c>
      <c r="H147" s="71">
        <v>7.5</v>
      </c>
      <c r="I147" s="71">
        <v>26</v>
      </c>
      <c r="J147" s="71">
        <v>10.8</v>
      </c>
      <c r="K147" s="6">
        <f t="shared" si="6"/>
        <v>12.6</v>
      </c>
      <c r="L147" s="6">
        <f t="shared" si="7"/>
        <v>12.96</v>
      </c>
      <c r="M147" s="10">
        <v>293</v>
      </c>
      <c r="N147" s="3" t="str">
        <f t="shared" si="8"/>
        <v>WNW</v>
      </c>
      <c r="O147" s="11">
        <v>0</v>
      </c>
      <c r="P147" s="12">
        <v>0</v>
      </c>
      <c r="Q147" s="3">
        <v>1.5</v>
      </c>
      <c r="R147" s="13">
        <v>25497</v>
      </c>
      <c r="S147" s="14">
        <v>201.42630000000003</v>
      </c>
      <c r="T147" s="15">
        <v>3.5</v>
      </c>
      <c r="U147" s="15">
        <v>3.6</v>
      </c>
    </row>
    <row r="148" spans="1:21" x14ac:dyDescent="0.25">
      <c r="A148" s="1">
        <v>45314</v>
      </c>
      <c r="B148" s="2">
        <v>0.50694444444444442</v>
      </c>
      <c r="C148" s="7">
        <v>1022</v>
      </c>
      <c r="D148" s="7">
        <v>1026</v>
      </c>
      <c r="E148" s="71">
        <v>12</v>
      </c>
      <c r="F148" s="9">
        <v>72</v>
      </c>
      <c r="G148" s="71">
        <v>11.7</v>
      </c>
      <c r="H148" s="71">
        <v>7.1</v>
      </c>
      <c r="I148" s="71">
        <v>26</v>
      </c>
      <c r="J148" s="71">
        <v>11.7</v>
      </c>
      <c r="K148" s="6">
        <f t="shared" si="6"/>
        <v>6.48</v>
      </c>
      <c r="L148" s="6">
        <f t="shared" si="7"/>
        <v>7.2</v>
      </c>
      <c r="M148" s="10">
        <v>210</v>
      </c>
      <c r="N148" s="3" t="str">
        <f t="shared" si="8"/>
        <v>SSW</v>
      </c>
      <c r="O148" s="11">
        <v>0</v>
      </c>
      <c r="P148" s="12">
        <v>0</v>
      </c>
      <c r="Q148" s="3">
        <v>1.9</v>
      </c>
      <c r="R148" s="13">
        <v>36375</v>
      </c>
      <c r="S148" s="14">
        <v>287.36250000000001</v>
      </c>
      <c r="T148" s="15">
        <v>1.8</v>
      </c>
      <c r="U148" s="15">
        <v>2</v>
      </c>
    </row>
    <row r="149" spans="1:21" x14ac:dyDescent="0.25">
      <c r="A149" s="1">
        <v>45314</v>
      </c>
      <c r="B149" s="2">
        <v>0.51041666666666663</v>
      </c>
      <c r="C149" s="7">
        <v>1022</v>
      </c>
      <c r="D149" s="7">
        <v>1026</v>
      </c>
      <c r="E149" s="71">
        <v>12.1</v>
      </c>
      <c r="F149" s="9">
        <v>72</v>
      </c>
      <c r="G149" s="71">
        <v>12.1</v>
      </c>
      <c r="H149" s="71">
        <v>7.2</v>
      </c>
      <c r="I149" s="71">
        <v>26</v>
      </c>
      <c r="J149" s="71">
        <v>12.1</v>
      </c>
      <c r="K149" s="6">
        <f t="shared" si="6"/>
        <v>4.68</v>
      </c>
      <c r="L149" s="6">
        <f t="shared" si="7"/>
        <v>4.68</v>
      </c>
      <c r="M149" s="10">
        <v>90</v>
      </c>
      <c r="N149" s="3" t="str">
        <f t="shared" si="8"/>
        <v>E</v>
      </c>
      <c r="O149" s="11">
        <v>0</v>
      </c>
      <c r="P149" s="12">
        <v>0</v>
      </c>
      <c r="Q149" s="3">
        <v>1.8</v>
      </c>
      <c r="R149" s="13">
        <v>33209</v>
      </c>
      <c r="S149" s="14">
        <v>262.35110000000003</v>
      </c>
      <c r="T149" s="15">
        <v>1.3</v>
      </c>
      <c r="U149" s="15">
        <v>1.3</v>
      </c>
    </row>
    <row r="150" spans="1:21" x14ac:dyDescent="0.25">
      <c r="A150" s="1">
        <v>45314</v>
      </c>
      <c r="B150" s="2">
        <v>0.51388888888888895</v>
      </c>
      <c r="C150" s="7">
        <v>1022</v>
      </c>
      <c r="D150" s="7">
        <v>1026</v>
      </c>
      <c r="E150" s="71">
        <v>12.3</v>
      </c>
      <c r="F150" s="9">
        <v>72</v>
      </c>
      <c r="G150" s="71">
        <v>12.3</v>
      </c>
      <c r="H150" s="71">
        <v>7.3</v>
      </c>
      <c r="I150" s="71">
        <v>26</v>
      </c>
      <c r="J150" s="71">
        <v>12.3</v>
      </c>
      <c r="K150" s="6">
        <f t="shared" si="6"/>
        <v>4.32</v>
      </c>
      <c r="L150" s="6">
        <f t="shared" si="7"/>
        <v>4.32</v>
      </c>
      <c r="M150" s="10">
        <v>156</v>
      </c>
      <c r="N150" s="3" t="str">
        <f t="shared" si="8"/>
        <v>SSE</v>
      </c>
      <c r="O150" s="11">
        <v>0</v>
      </c>
      <c r="P150" s="12">
        <v>0</v>
      </c>
      <c r="Q150" s="3">
        <v>1.9</v>
      </c>
      <c r="R150" s="13">
        <v>39170</v>
      </c>
      <c r="S150" s="14">
        <v>309.44300000000004</v>
      </c>
      <c r="T150" s="15">
        <v>1.2</v>
      </c>
      <c r="U150" s="15">
        <v>1.2</v>
      </c>
    </row>
    <row r="151" spans="1:21" x14ac:dyDescent="0.25">
      <c r="A151" s="1">
        <v>45314</v>
      </c>
      <c r="B151" s="2">
        <v>0.51736111111111105</v>
      </c>
      <c r="C151" s="7">
        <v>1021</v>
      </c>
      <c r="D151" s="7">
        <v>1025</v>
      </c>
      <c r="E151" s="71">
        <v>12.6</v>
      </c>
      <c r="F151" s="9">
        <v>72</v>
      </c>
      <c r="G151" s="71">
        <v>11.3</v>
      </c>
      <c r="H151" s="71">
        <v>7.6</v>
      </c>
      <c r="I151" s="71">
        <v>26</v>
      </c>
      <c r="J151" s="71">
        <v>11.3</v>
      </c>
      <c r="K151" s="6">
        <f t="shared" si="6"/>
        <v>12.6</v>
      </c>
      <c r="L151" s="6">
        <f t="shared" si="7"/>
        <v>13.32</v>
      </c>
      <c r="M151" s="10">
        <v>74</v>
      </c>
      <c r="N151" s="3" t="str">
        <f t="shared" si="8"/>
        <v>ENE</v>
      </c>
      <c r="O151" s="11">
        <v>0</v>
      </c>
      <c r="P151" s="12">
        <v>0</v>
      </c>
      <c r="Q151" s="3">
        <v>2.2999999999999998</v>
      </c>
      <c r="R151" s="13">
        <v>45716</v>
      </c>
      <c r="S151" s="14">
        <v>361.15640000000002</v>
      </c>
      <c r="T151" s="15">
        <v>3.5</v>
      </c>
      <c r="U151" s="15">
        <v>3.7</v>
      </c>
    </row>
    <row r="152" spans="1:21" x14ac:dyDescent="0.25">
      <c r="A152" s="1">
        <v>45314</v>
      </c>
      <c r="B152" s="2">
        <v>0.52083333333333337</v>
      </c>
      <c r="C152" s="7">
        <v>1021</v>
      </c>
      <c r="D152" s="7">
        <v>1025</v>
      </c>
      <c r="E152" s="71">
        <v>12.9</v>
      </c>
      <c r="F152" s="9">
        <v>71</v>
      </c>
      <c r="G152" s="71">
        <v>12.7</v>
      </c>
      <c r="H152" s="71">
        <v>7.7</v>
      </c>
      <c r="I152" s="71">
        <v>26</v>
      </c>
      <c r="J152" s="71">
        <v>12.7</v>
      </c>
      <c r="K152" s="6">
        <f t="shared" si="6"/>
        <v>6.12</v>
      </c>
      <c r="L152" s="6">
        <f t="shared" si="7"/>
        <v>6.48</v>
      </c>
      <c r="M152" s="10">
        <v>354</v>
      </c>
      <c r="N152" s="3" t="str">
        <f t="shared" si="8"/>
        <v>N</v>
      </c>
      <c r="O152" s="11">
        <v>0</v>
      </c>
      <c r="P152" s="12">
        <v>0</v>
      </c>
      <c r="Q152" s="3">
        <v>1</v>
      </c>
      <c r="R152" s="13">
        <v>20637</v>
      </c>
      <c r="S152" s="14">
        <v>163.03230000000002</v>
      </c>
      <c r="T152" s="15">
        <v>1.7</v>
      </c>
      <c r="U152" s="15">
        <v>1.8</v>
      </c>
    </row>
    <row r="153" spans="1:21" x14ac:dyDescent="0.25">
      <c r="A153" s="1">
        <v>45314</v>
      </c>
      <c r="B153" s="2">
        <v>0.52430555555555558</v>
      </c>
      <c r="C153" s="7">
        <v>1021</v>
      </c>
      <c r="D153" s="7">
        <v>1025</v>
      </c>
      <c r="E153" s="71">
        <v>12.5</v>
      </c>
      <c r="F153" s="9">
        <v>72</v>
      </c>
      <c r="G153" s="71">
        <v>12.5</v>
      </c>
      <c r="H153" s="71">
        <v>7.5</v>
      </c>
      <c r="I153" s="71">
        <v>26</v>
      </c>
      <c r="J153" s="71">
        <v>12.5</v>
      </c>
      <c r="K153" s="6">
        <f t="shared" si="6"/>
        <v>5.76</v>
      </c>
      <c r="L153" s="6">
        <f t="shared" si="7"/>
        <v>5.76</v>
      </c>
      <c r="M153" s="10">
        <v>253</v>
      </c>
      <c r="N153" s="3" t="str">
        <f t="shared" si="8"/>
        <v>WSW</v>
      </c>
      <c r="O153" s="11">
        <v>0</v>
      </c>
      <c r="P153" s="12">
        <v>0</v>
      </c>
      <c r="Q153" s="3">
        <v>1</v>
      </c>
      <c r="R153" s="13">
        <v>20287</v>
      </c>
      <c r="S153" s="14">
        <v>160.26730000000001</v>
      </c>
      <c r="T153" s="15">
        <v>1.6</v>
      </c>
      <c r="U153" s="15">
        <v>1.6</v>
      </c>
    </row>
    <row r="154" spans="1:21" x14ac:dyDescent="0.25">
      <c r="A154" s="1">
        <v>45314</v>
      </c>
      <c r="B154" s="2">
        <v>0.52777777777777779</v>
      </c>
      <c r="C154" s="7">
        <v>1021</v>
      </c>
      <c r="D154" s="7">
        <v>1025</v>
      </c>
      <c r="E154" s="71">
        <v>12.4</v>
      </c>
      <c r="F154" s="9">
        <v>72</v>
      </c>
      <c r="G154" s="71">
        <v>10.8</v>
      </c>
      <c r="H154" s="71">
        <v>7.4</v>
      </c>
      <c r="I154" s="71">
        <v>26</v>
      </c>
      <c r="J154" s="71">
        <v>10.8</v>
      </c>
      <c r="K154" s="6">
        <f t="shared" si="6"/>
        <v>14.4</v>
      </c>
      <c r="L154" s="6">
        <f t="shared" si="7"/>
        <v>18.72</v>
      </c>
      <c r="M154" s="10">
        <v>282</v>
      </c>
      <c r="N154" s="3" t="str">
        <f t="shared" si="8"/>
        <v>W</v>
      </c>
      <c r="O154" s="11">
        <v>0</v>
      </c>
      <c r="P154" s="12">
        <v>0</v>
      </c>
      <c r="Q154" s="3">
        <v>1.1000000000000001</v>
      </c>
      <c r="R154" s="13">
        <v>24371</v>
      </c>
      <c r="S154" s="14">
        <v>192.53090000000003</v>
      </c>
      <c r="T154" s="15">
        <v>4</v>
      </c>
      <c r="U154" s="15">
        <v>5.2</v>
      </c>
    </row>
    <row r="155" spans="1:21" x14ac:dyDescent="0.25">
      <c r="A155" s="1">
        <v>45314</v>
      </c>
      <c r="B155" s="2">
        <v>0.53125</v>
      </c>
      <c r="C155" s="7">
        <v>1021</v>
      </c>
      <c r="D155" s="7">
        <v>1025</v>
      </c>
      <c r="E155" s="71">
        <v>12.2</v>
      </c>
      <c r="F155" s="9">
        <v>74</v>
      </c>
      <c r="G155" s="71">
        <v>12.2</v>
      </c>
      <c r="H155" s="71">
        <v>7.7</v>
      </c>
      <c r="I155" s="71">
        <v>26</v>
      </c>
      <c r="J155" s="71">
        <v>12.2</v>
      </c>
      <c r="K155" s="6">
        <f t="shared" si="6"/>
        <v>5.76</v>
      </c>
      <c r="L155" s="6">
        <f t="shared" si="7"/>
        <v>5.76</v>
      </c>
      <c r="M155" s="10">
        <v>288</v>
      </c>
      <c r="N155" s="3" t="str">
        <f t="shared" si="8"/>
        <v>W</v>
      </c>
      <c r="O155" s="11">
        <v>0</v>
      </c>
      <c r="P155" s="12">
        <v>0</v>
      </c>
      <c r="Q155" s="3">
        <v>1.2</v>
      </c>
      <c r="R155" s="13">
        <v>24830</v>
      </c>
      <c r="S155" s="14">
        <v>196.15700000000001</v>
      </c>
      <c r="T155" s="15">
        <v>1.6</v>
      </c>
      <c r="U155" s="15">
        <v>1.6</v>
      </c>
    </row>
    <row r="156" spans="1:21" x14ac:dyDescent="0.25">
      <c r="A156" s="1">
        <v>45314</v>
      </c>
      <c r="B156" s="2">
        <v>0.53472222222222221</v>
      </c>
      <c r="C156" s="7">
        <v>1021</v>
      </c>
      <c r="D156" s="7">
        <v>1025</v>
      </c>
      <c r="E156" s="71">
        <v>12.4</v>
      </c>
      <c r="F156" s="9">
        <v>69</v>
      </c>
      <c r="G156" s="71">
        <v>11.7</v>
      </c>
      <c r="H156" s="71">
        <v>6.8</v>
      </c>
      <c r="I156" s="71">
        <v>26</v>
      </c>
      <c r="J156" s="71">
        <v>11.7</v>
      </c>
      <c r="K156" s="6">
        <f t="shared" si="6"/>
        <v>8.2799999999999994</v>
      </c>
      <c r="L156" s="6">
        <f t="shared" si="7"/>
        <v>9</v>
      </c>
      <c r="M156" s="10">
        <v>267</v>
      </c>
      <c r="N156" s="3" t="str">
        <f t="shared" si="8"/>
        <v>W</v>
      </c>
      <c r="O156" s="11">
        <v>0</v>
      </c>
      <c r="P156" s="12">
        <v>0</v>
      </c>
      <c r="Q156" s="3">
        <v>1</v>
      </c>
      <c r="R156" s="13">
        <v>17533</v>
      </c>
      <c r="S156" s="14">
        <v>138.51070000000001</v>
      </c>
      <c r="T156" s="15">
        <v>2.2999999999999998</v>
      </c>
      <c r="U156" s="15">
        <v>2.5</v>
      </c>
    </row>
    <row r="157" spans="1:21" x14ac:dyDescent="0.25">
      <c r="A157" s="1">
        <v>45314</v>
      </c>
      <c r="B157" s="2">
        <v>0.53819444444444442</v>
      </c>
      <c r="C157" s="7">
        <v>1021</v>
      </c>
      <c r="D157" s="7">
        <v>1025</v>
      </c>
      <c r="E157" s="71">
        <v>12.4</v>
      </c>
      <c r="F157" s="9">
        <v>68</v>
      </c>
      <c r="G157" s="71">
        <v>11.7</v>
      </c>
      <c r="H157" s="71">
        <v>6.6</v>
      </c>
      <c r="I157" s="71">
        <v>26</v>
      </c>
      <c r="J157" s="71">
        <v>11.7</v>
      </c>
      <c r="K157" s="6">
        <f t="shared" si="6"/>
        <v>8.2799999999999994</v>
      </c>
      <c r="L157" s="6">
        <f t="shared" si="7"/>
        <v>9</v>
      </c>
      <c r="M157" s="10">
        <v>36</v>
      </c>
      <c r="N157" s="3" t="str">
        <f t="shared" si="8"/>
        <v>NNE</v>
      </c>
      <c r="O157" s="11">
        <v>0</v>
      </c>
      <c r="P157" s="12">
        <v>0</v>
      </c>
      <c r="Q157" s="3">
        <v>0.9</v>
      </c>
      <c r="R157" s="13">
        <v>9810</v>
      </c>
      <c r="S157" s="14">
        <v>77.499000000000009</v>
      </c>
      <c r="T157" s="15">
        <v>2.2999999999999998</v>
      </c>
      <c r="U157" s="15">
        <v>2.5</v>
      </c>
    </row>
    <row r="158" spans="1:21" x14ac:dyDescent="0.25">
      <c r="A158" s="1">
        <v>45314</v>
      </c>
      <c r="B158" s="2">
        <v>0.54166666666666663</v>
      </c>
      <c r="C158" s="7">
        <v>1021</v>
      </c>
      <c r="D158" s="7">
        <v>1025</v>
      </c>
      <c r="E158" s="71">
        <v>12.2</v>
      </c>
      <c r="F158" s="9">
        <v>69</v>
      </c>
      <c r="G158" s="71">
        <v>12.2</v>
      </c>
      <c r="H158" s="71">
        <v>6.6</v>
      </c>
      <c r="I158" s="71">
        <v>26</v>
      </c>
      <c r="J158" s="71">
        <v>12.2</v>
      </c>
      <c r="K158" s="6">
        <f t="shared" si="6"/>
        <v>5.4</v>
      </c>
      <c r="L158" s="6">
        <f t="shared" si="7"/>
        <v>5.4</v>
      </c>
      <c r="M158" s="10">
        <v>73</v>
      </c>
      <c r="N158" s="3" t="str">
        <f t="shared" si="8"/>
        <v>ENE</v>
      </c>
      <c r="O158" s="11">
        <v>0</v>
      </c>
      <c r="P158" s="12">
        <v>0</v>
      </c>
      <c r="Q158" s="3">
        <v>0.9</v>
      </c>
      <c r="R158" s="13">
        <v>10550</v>
      </c>
      <c r="S158" s="14">
        <v>83.345000000000013</v>
      </c>
      <c r="T158" s="15">
        <v>1.5</v>
      </c>
      <c r="U158" s="15">
        <v>1.5</v>
      </c>
    </row>
    <row r="159" spans="1:21" x14ac:dyDescent="0.25">
      <c r="A159" s="1">
        <v>45314</v>
      </c>
      <c r="B159" s="2">
        <v>0.54513888888888895</v>
      </c>
      <c r="C159" s="7">
        <v>1021</v>
      </c>
      <c r="D159" s="7">
        <v>1025</v>
      </c>
      <c r="E159" s="71">
        <v>12</v>
      </c>
      <c r="F159" s="9">
        <v>69</v>
      </c>
      <c r="G159" s="71">
        <v>11.4</v>
      </c>
      <c r="H159" s="71">
        <v>6.4</v>
      </c>
      <c r="I159" s="71">
        <v>26</v>
      </c>
      <c r="J159" s="71">
        <v>11.4</v>
      </c>
      <c r="K159" s="6">
        <f t="shared" si="6"/>
        <v>7.9200000000000008</v>
      </c>
      <c r="L159" s="6">
        <f t="shared" si="7"/>
        <v>7.9200000000000008</v>
      </c>
      <c r="M159" s="10">
        <v>66</v>
      </c>
      <c r="N159" s="3" t="str">
        <f t="shared" si="8"/>
        <v>ENE</v>
      </c>
      <c r="O159" s="11">
        <v>0</v>
      </c>
      <c r="P159" s="12">
        <v>0</v>
      </c>
      <c r="Q159" s="3">
        <v>0.8</v>
      </c>
      <c r="R159" s="13">
        <v>10323</v>
      </c>
      <c r="S159" s="14">
        <v>81.551700000000011</v>
      </c>
      <c r="T159" s="15">
        <v>2.2000000000000002</v>
      </c>
      <c r="U159" s="15">
        <v>2.2000000000000002</v>
      </c>
    </row>
    <row r="160" spans="1:21" x14ac:dyDescent="0.25">
      <c r="A160" s="1">
        <v>45314</v>
      </c>
      <c r="B160" s="2">
        <v>0.54861111111111105</v>
      </c>
      <c r="C160" s="7">
        <v>1021</v>
      </c>
      <c r="D160" s="7">
        <v>1025</v>
      </c>
      <c r="E160" s="71">
        <v>12</v>
      </c>
      <c r="F160" s="9">
        <v>70</v>
      </c>
      <c r="G160" s="71">
        <v>12</v>
      </c>
      <c r="H160" s="71">
        <v>6.6</v>
      </c>
      <c r="I160" s="71">
        <v>26</v>
      </c>
      <c r="J160" s="71">
        <v>12</v>
      </c>
      <c r="K160" s="6">
        <f t="shared" si="6"/>
        <v>3.9600000000000004</v>
      </c>
      <c r="L160" s="6">
        <f t="shared" si="7"/>
        <v>3.9600000000000004</v>
      </c>
      <c r="M160" s="10">
        <v>72</v>
      </c>
      <c r="N160" s="3" t="str">
        <f t="shared" si="8"/>
        <v>ENE</v>
      </c>
      <c r="O160" s="11">
        <v>0</v>
      </c>
      <c r="P160" s="12">
        <v>0</v>
      </c>
      <c r="Q160" s="3">
        <v>1</v>
      </c>
      <c r="R160" s="13">
        <v>16512</v>
      </c>
      <c r="S160" s="14">
        <v>130.44480000000001</v>
      </c>
      <c r="T160" s="15">
        <v>1.1000000000000001</v>
      </c>
      <c r="U160" s="15">
        <v>1.1000000000000001</v>
      </c>
    </row>
    <row r="161" spans="1:21" x14ac:dyDescent="0.25">
      <c r="A161" s="1">
        <v>45314</v>
      </c>
      <c r="B161" s="2">
        <v>0.55208333333333337</v>
      </c>
      <c r="C161" s="7">
        <v>1021</v>
      </c>
      <c r="D161" s="7">
        <v>1025</v>
      </c>
      <c r="E161" s="71">
        <v>12.1</v>
      </c>
      <c r="F161" s="9">
        <v>70</v>
      </c>
      <c r="G161" s="71">
        <v>11</v>
      </c>
      <c r="H161" s="71">
        <v>6.7</v>
      </c>
      <c r="I161" s="71">
        <v>26</v>
      </c>
      <c r="J161" s="71">
        <v>11</v>
      </c>
      <c r="K161" s="6">
        <f t="shared" si="6"/>
        <v>10.8</v>
      </c>
      <c r="L161" s="6">
        <f t="shared" si="7"/>
        <v>11.16</v>
      </c>
      <c r="M161" s="10">
        <v>60</v>
      </c>
      <c r="N161" s="3" t="str">
        <f t="shared" si="8"/>
        <v>ENE</v>
      </c>
      <c r="O161" s="11">
        <v>0</v>
      </c>
      <c r="P161" s="12">
        <v>0</v>
      </c>
      <c r="Q161" s="3">
        <v>1</v>
      </c>
      <c r="R161" s="13">
        <v>18933</v>
      </c>
      <c r="S161" s="14">
        <v>149.57070000000002</v>
      </c>
      <c r="T161" s="15">
        <v>3</v>
      </c>
      <c r="U161" s="15">
        <v>3.1</v>
      </c>
    </row>
    <row r="162" spans="1:21" x14ac:dyDescent="0.25">
      <c r="A162" s="1">
        <v>45314</v>
      </c>
      <c r="B162" s="2">
        <v>0.55555555555555558</v>
      </c>
      <c r="C162" s="7">
        <v>1021</v>
      </c>
      <c r="D162" s="7">
        <v>1025</v>
      </c>
      <c r="E162" s="71">
        <v>12.1</v>
      </c>
      <c r="F162" s="9">
        <v>69</v>
      </c>
      <c r="G162" s="71">
        <v>11.5</v>
      </c>
      <c r="H162" s="71">
        <v>6.5</v>
      </c>
      <c r="I162" s="71">
        <v>26</v>
      </c>
      <c r="J162" s="71">
        <v>11.5</v>
      </c>
      <c r="K162" s="6">
        <f t="shared" si="6"/>
        <v>7.9200000000000008</v>
      </c>
      <c r="L162" s="6">
        <f t="shared" si="7"/>
        <v>9</v>
      </c>
      <c r="M162" s="10">
        <v>172</v>
      </c>
      <c r="N162" s="3" t="str">
        <f t="shared" si="8"/>
        <v>S</v>
      </c>
      <c r="O162" s="11">
        <v>0</v>
      </c>
      <c r="P162" s="12">
        <v>0</v>
      </c>
      <c r="Q162" s="3">
        <v>1.3</v>
      </c>
      <c r="R162" s="13">
        <v>24901</v>
      </c>
      <c r="S162" s="14">
        <v>196.71790000000001</v>
      </c>
      <c r="T162" s="15">
        <v>2.2000000000000002</v>
      </c>
      <c r="U162" s="15">
        <v>2.5</v>
      </c>
    </row>
    <row r="163" spans="1:21" x14ac:dyDescent="0.25">
      <c r="A163" s="1">
        <v>45314</v>
      </c>
      <c r="B163" s="2">
        <v>0.55902777777777779</v>
      </c>
      <c r="C163" s="7">
        <v>1021</v>
      </c>
      <c r="D163" s="7">
        <v>1025</v>
      </c>
      <c r="E163" s="71">
        <v>12.2</v>
      </c>
      <c r="F163" s="9">
        <v>69</v>
      </c>
      <c r="G163" s="71">
        <v>11.7</v>
      </c>
      <c r="H163" s="71">
        <v>6.6</v>
      </c>
      <c r="I163" s="71">
        <v>26</v>
      </c>
      <c r="J163" s="71">
        <v>11.7</v>
      </c>
      <c r="K163" s="6">
        <f t="shared" si="6"/>
        <v>7.9200000000000008</v>
      </c>
      <c r="L163" s="6">
        <f t="shared" si="7"/>
        <v>8.2799999999999994</v>
      </c>
      <c r="M163" s="10">
        <v>126</v>
      </c>
      <c r="N163" s="3" t="str">
        <f t="shared" si="8"/>
        <v>ESE</v>
      </c>
      <c r="O163" s="11">
        <v>0</v>
      </c>
      <c r="P163" s="12">
        <v>0</v>
      </c>
      <c r="Q163" s="3">
        <v>1</v>
      </c>
      <c r="R163" s="13">
        <v>19957</v>
      </c>
      <c r="S163" s="14">
        <v>157.66030000000001</v>
      </c>
      <c r="T163" s="15">
        <v>2.2000000000000002</v>
      </c>
      <c r="U163" s="15">
        <v>2.2999999999999998</v>
      </c>
    </row>
    <row r="164" spans="1:21" x14ac:dyDescent="0.25">
      <c r="A164" s="1">
        <v>45314</v>
      </c>
      <c r="B164" s="2">
        <v>0.5625</v>
      </c>
      <c r="C164" s="7">
        <v>1021</v>
      </c>
      <c r="D164" s="7">
        <v>1025</v>
      </c>
      <c r="E164" s="71">
        <v>12.1</v>
      </c>
      <c r="F164" s="9">
        <v>70</v>
      </c>
      <c r="G164" s="71">
        <v>9.8000000000000007</v>
      </c>
      <c r="H164" s="71">
        <v>6.7</v>
      </c>
      <c r="I164" s="71">
        <v>26</v>
      </c>
      <c r="J164" s="71">
        <v>9.8000000000000007</v>
      </c>
      <c r="K164" s="6">
        <f t="shared" si="6"/>
        <v>20.16</v>
      </c>
      <c r="L164" s="6">
        <f t="shared" si="7"/>
        <v>22.32</v>
      </c>
      <c r="M164" s="10">
        <v>349</v>
      </c>
      <c r="N164" s="3" t="str">
        <f t="shared" si="8"/>
        <v>NNW</v>
      </c>
      <c r="O164" s="11">
        <v>0</v>
      </c>
      <c r="P164" s="12">
        <v>0</v>
      </c>
      <c r="Q164" s="3">
        <v>0.7</v>
      </c>
      <c r="R164" s="13">
        <v>9647</v>
      </c>
      <c r="S164" s="14">
        <v>76.211300000000008</v>
      </c>
      <c r="T164" s="15">
        <v>5.6</v>
      </c>
      <c r="U164" s="15">
        <v>6.2</v>
      </c>
    </row>
    <row r="165" spans="1:21" x14ac:dyDescent="0.25">
      <c r="A165" s="1">
        <v>45314</v>
      </c>
      <c r="B165" s="2">
        <v>0.56597222222222221</v>
      </c>
      <c r="C165" s="7">
        <v>1021</v>
      </c>
      <c r="D165" s="7">
        <v>1025</v>
      </c>
      <c r="E165" s="71">
        <v>12</v>
      </c>
      <c r="F165" s="9">
        <v>72</v>
      </c>
      <c r="G165" s="71">
        <v>12</v>
      </c>
      <c r="H165" s="71">
        <v>7.1</v>
      </c>
      <c r="I165" s="71">
        <v>26</v>
      </c>
      <c r="J165" s="71">
        <v>12</v>
      </c>
      <c r="K165" s="6">
        <f t="shared" si="6"/>
        <v>3.6</v>
      </c>
      <c r="L165" s="6">
        <f t="shared" si="7"/>
        <v>3.6</v>
      </c>
      <c r="M165" s="10">
        <v>107</v>
      </c>
      <c r="N165" s="3" t="str">
        <f t="shared" si="8"/>
        <v>E</v>
      </c>
      <c r="O165" s="11">
        <v>0</v>
      </c>
      <c r="P165" s="12">
        <v>0</v>
      </c>
      <c r="Q165" s="3">
        <v>0</v>
      </c>
      <c r="R165" s="13">
        <v>4658</v>
      </c>
      <c r="S165" s="14">
        <v>36.798200000000001</v>
      </c>
      <c r="T165" s="15">
        <v>1</v>
      </c>
      <c r="U165" s="15">
        <v>1</v>
      </c>
    </row>
    <row r="166" spans="1:21" x14ac:dyDescent="0.25">
      <c r="A166" s="1">
        <v>45314</v>
      </c>
      <c r="B166" s="2">
        <v>0.56944444444444442</v>
      </c>
      <c r="C166" s="7">
        <v>1021</v>
      </c>
      <c r="D166" s="7">
        <v>1025</v>
      </c>
      <c r="E166" s="71">
        <v>11.8</v>
      </c>
      <c r="F166" s="9">
        <v>74</v>
      </c>
      <c r="G166" s="71">
        <v>11.8</v>
      </c>
      <c r="H166" s="71">
        <v>7.3</v>
      </c>
      <c r="I166" s="71">
        <v>26</v>
      </c>
      <c r="J166" s="71">
        <v>11.8</v>
      </c>
      <c r="K166" s="6">
        <f t="shared" si="6"/>
        <v>2.52</v>
      </c>
      <c r="L166" s="6">
        <f t="shared" si="7"/>
        <v>2.52</v>
      </c>
      <c r="M166" s="10">
        <v>204</v>
      </c>
      <c r="N166" s="3" t="str">
        <f t="shared" si="8"/>
        <v>SSW</v>
      </c>
      <c r="O166" s="11">
        <v>0</v>
      </c>
      <c r="P166" s="12">
        <v>0</v>
      </c>
      <c r="Q166" s="3">
        <v>0</v>
      </c>
      <c r="R166" s="13">
        <v>7160</v>
      </c>
      <c r="S166" s="14">
        <v>56.564000000000007</v>
      </c>
      <c r="T166" s="15">
        <v>0.7</v>
      </c>
      <c r="U166" s="15">
        <v>0.7</v>
      </c>
    </row>
    <row r="167" spans="1:21" x14ac:dyDescent="0.25">
      <c r="A167" s="1">
        <v>45314</v>
      </c>
      <c r="B167" s="2">
        <v>0.57291666666666663</v>
      </c>
      <c r="C167" s="7">
        <v>1021</v>
      </c>
      <c r="D167" s="7">
        <v>1025</v>
      </c>
      <c r="E167" s="71">
        <v>11.8</v>
      </c>
      <c r="F167" s="9">
        <v>74</v>
      </c>
      <c r="G167" s="71">
        <v>10.5</v>
      </c>
      <c r="H167" s="71">
        <v>7.3</v>
      </c>
      <c r="I167" s="71">
        <v>26</v>
      </c>
      <c r="J167" s="71">
        <v>10.5</v>
      </c>
      <c r="K167" s="6">
        <f t="shared" si="6"/>
        <v>11.88</v>
      </c>
      <c r="L167" s="6">
        <f t="shared" si="7"/>
        <v>13.32</v>
      </c>
      <c r="M167" s="10">
        <v>342</v>
      </c>
      <c r="N167" s="3" t="str">
        <f t="shared" si="8"/>
        <v>NNW</v>
      </c>
      <c r="O167" s="11">
        <v>0</v>
      </c>
      <c r="P167" s="12">
        <v>0</v>
      </c>
      <c r="Q167" s="3">
        <v>0.9</v>
      </c>
      <c r="R167" s="13">
        <v>11796</v>
      </c>
      <c r="S167" s="14">
        <v>93.188400000000016</v>
      </c>
      <c r="T167" s="15">
        <v>3.3</v>
      </c>
      <c r="U167" s="15">
        <v>3.7</v>
      </c>
    </row>
    <row r="168" spans="1:21" x14ac:dyDescent="0.25">
      <c r="A168" s="1">
        <v>45314</v>
      </c>
      <c r="B168" s="2">
        <v>0.57638888888888895</v>
      </c>
      <c r="C168" s="7">
        <v>1021</v>
      </c>
      <c r="D168" s="7">
        <v>1025</v>
      </c>
      <c r="E168" s="71">
        <v>11.6</v>
      </c>
      <c r="F168" s="9">
        <v>76</v>
      </c>
      <c r="G168" s="71">
        <v>10.199999999999999</v>
      </c>
      <c r="H168" s="71">
        <v>7.5</v>
      </c>
      <c r="I168" s="71">
        <v>26</v>
      </c>
      <c r="J168" s="71">
        <v>10.199999999999999</v>
      </c>
      <c r="K168" s="6">
        <f t="shared" si="6"/>
        <v>11.52</v>
      </c>
      <c r="L168" s="6">
        <f t="shared" si="7"/>
        <v>11.88</v>
      </c>
      <c r="M168" s="10">
        <v>72</v>
      </c>
      <c r="N168" s="3" t="str">
        <f t="shared" si="8"/>
        <v>ENE</v>
      </c>
      <c r="O168" s="11">
        <v>0</v>
      </c>
      <c r="P168" s="12">
        <v>0</v>
      </c>
      <c r="Q168" s="3">
        <v>0</v>
      </c>
      <c r="R168" s="13">
        <v>6632</v>
      </c>
      <c r="S168" s="14">
        <v>52.392800000000008</v>
      </c>
      <c r="T168" s="15">
        <v>3.2</v>
      </c>
      <c r="U168" s="15">
        <v>3.3</v>
      </c>
    </row>
    <row r="169" spans="1:21" x14ac:dyDescent="0.25">
      <c r="A169" s="1">
        <v>45314</v>
      </c>
      <c r="B169" s="2">
        <v>0.57986111111111105</v>
      </c>
      <c r="C169" s="7">
        <v>1021</v>
      </c>
      <c r="D169" s="7">
        <v>1025</v>
      </c>
      <c r="E169" s="71">
        <v>11</v>
      </c>
      <c r="F169" s="9">
        <v>82</v>
      </c>
      <c r="G169" s="71">
        <v>10.8</v>
      </c>
      <c r="H169" s="71">
        <v>8</v>
      </c>
      <c r="I169" s="71">
        <v>26</v>
      </c>
      <c r="J169" s="71">
        <v>10.8</v>
      </c>
      <c r="K169" s="6">
        <f t="shared" si="6"/>
        <v>5.76</v>
      </c>
      <c r="L169" s="6">
        <f t="shared" si="7"/>
        <v>5.76</v>
      </c>
      <c r="M169" s="10">
        <v>291</v>
      </c>
      <c r="N169" s="3" t="str">
        <f t="shared" si="8"/>
        <v>WNW</v>
      </c>
      <c r="O169" s="11">
        <v>0</v>
      </c>
      <c r="P169" s="12">
        <v>0</v>
      </c>
      <c r="Q169" s="3">
        <v>1</v>
      </c>
      <c r="R169" s="13">
        <v>11641</v>
      </c>
      <c r="S169" s="14">
        <v>91.96390000000001</v>
      </c>
      <c r="T169" s="15">
        <v>1.6</v>
      </c>
      <c r="U169" s="15">
        <v>1.6</v>
      </c>
    </row>
    <row r="170" spans="1:21" x14ac:dyDescent="0.25">
      <c r="A170" s="1">
        <v>45314</v>
      </c>
      <c r="B170" s="2">
        <v>0.58333333333333337</v>
      </c>
      <c r="C170" s="7">
        <v>1021</v>
      </c>
      <c r="D170" s="7">
        <v>1025</v>
      </c>
      <c r="E170" s="71">
        <v>10.8</v>
      </c>
      <c r="F170" s="9">
        <v>83</v>
      </c>
      <c r="G170" s="71">
        <v>10.8</v>
      </c>
      <c r="H170" s="71">
        <v>8</v>
      </c>
      <c r="I170" s="71">
        <v>26</v>
      </c>
      <c r="J170" s="71">
        <v>10.8</v>
      </c>
      <c r="K170" s="6">
        <f t="shared" si="6"/>
        <v>4.68</v>
      </c>
      <c r="L170" s="6">
        <f t="shared" si="7"/>
        <v>4.68</v>
      </c>
      <c r="M170" s="10">
        <v>13</v>
      </c>
      <c r="N170" s="3" t="str">
        <f t="shared" si="8"/>
        <v>N</v>
      </c>
      <c r="O170" s="11">
        <v>0</v>
      </c>
      <c r="P170" s="12">
        <v>0</v>
      </c>
      <c r="Q170" s="3">
        <v>0.9</v>
      </c>
      <c r="R170" s="13">
        <v>12528</v>
      </c>
      <c r="S170" s="14">
        <v>98.97120000000001</v>
      </c>
      <c r="T170" s="15">
        <v>1.3</v>
      </c>
      <c r="U170" s="15">
        <v>1.3</v>
      </c>
    </row>
    <row r="171" spans="1:21" x14ac:dyDescent="0.25">
      <c r="A171" s="1">
        <v>45314</v>
      </c>
      <c r="B171" s="2">
        <v>0.58680555555555558</v>
      </c>
      <c r="C171" s="7">
        <v>1021</v>
      </c>
      <c r="D171" s="7">
        <v>1025</v>
      </c>
      <c r="E171" s="71">
        <v>10.9</v>
      </c>
      <c r="F171" s="9">
        <v>84</v>
      </c>
      <c r="G171" s="71">
        <v>10.7</v>
      </c>
      <c r="H171" s="71">
        <v>8.3000000000000007</v>
      </c>
      <c r="I171" s="71">
        <v>26</v>
      </c>
      <c r="J171" s="71">
        <v>10.7</v>
      </c>
      <c r="K171" s="6">
        <f t="shared" si="6"/>
        <v>5.4</v>
      </c>
      <c r="L171" s="6">
        <f t="shared" si="7"/>
        <v>5.4</v>
      </c>
      <c r="M171" s="10">
        <v>170</v>
      </c>
      <c r="N171" s="3" t="str">
        <f t="shared" si="8"/>
        <v>S</v>
      </c>
      <c r="O171" s="11">
        <v>0</v>
      </c>
      <c r="P171" s="12">
        <v>0</v>
      </c>
      <c r="Q171" s="3">
        <v>0</v>
      </c>
      <c r="R171" s="13">
        <v>7735</v>
      </c>
      <c r="S171" s="14">
        <v>61.106500000000004</v>
      </c>
      <c r="T171" s="15">
        <v>1.5</v>
      </c>
      <c r="U171" s="15">
        <v>1.5</v>
      </c>
    </row>
    <row r="172" spans="1:21" x14ac:dyDescent="0.25">
      <c r="A172" s="1">
        <v>45314</v>
      </c>
      <c r="B172" s="2">
        <v>0.59027777777777779</v>
      </c>
      <c r="C172" s="7">
        <v>1021</v>
      </c>
      <c r="D172" s="7">
        <v>1025</v>
      </c>
      <c r="E172" s="71">
        <v>10.8</v>
      </c>
      <c r="F172" s="9">
        <v>83</v>
      </c>
      <c r="G172" s="71">
        <v>9.1</v>
      </c>
      <c r="H172" s="71">
        <v>8</v>
      </c>
      <c r="I172" s="71">
        <v>26</v>
      </c>
      <c r="J172" s="71">
        <v>9.1</v>
      </c>
      <c r="K172" s="6">
        <f t="shared" si="6"/>
        <v>12.6</v>
      </c>
      <c r="L172" s="6">
        <f t="shared" si="7"/>
        <v>14.4</v>
      </c>
      <c r="M172" s="10">
        <v>24</v>
      </c>
      <c r="N172" s="3" t="str">
        <f t="shared" si="8"/>
        <v>NNE</v>
      </c>
      <c r="O172" s="11">
        <v>0</v>
      </c>
      <c r="P172" s="12">
        <v>0</v>
      </c>
      <c r="Q172" s="3">
        <v>0.9</v>
      </c>
      <c r="R172" s="13">
        <v>10474</v>
      </c>
      <c r="S172" s="14">
        <v>82.744600000000005</v>
      </c>
      <c r="T172" s="15">
        <v>3.5</v>
      </c>
      <c r="U172" s="15">
        <v>4</v>
      </c>
    </row>
    <row r="173" spans="1:21" x14ac:dyDescent="0.25">
      <c r="A173" s="1">
        <v>45314</v>
      </c>
      <c r="B173" s="2">
        <v>0.59375</v>
      </c>
      <c r="C173" s="7">
        <v>1021</v>
      </c>
      <c r="D173" s="7">
        <v>1025</v>
      </c>
      <c r="E173" s="71">
        <v>10.9</v>
      </c>
      <c r="F173" s="9">
        <v>83</v>
      </c>
      <c r="G173" s="71">
        <v>10.9</v>
      </c>
      <c r="H173" s="71">
        <v>8.1</v>
      </c>
      <c r="I173" s="71">
        <v>26</v>
      </c>
      <c r="J173" s="71">
        <v>10.9</v>
      </c>
      <c r="K173" s="6">
        <f t="shared" si="6"/>
        <v>3.9600000000000004</v>
      </c>
      <c r="L173" s="6">
        <f t="shared" si="7"/>
        <v>3.9600000000000004</v>
      </c>
      <c r="M173" s="10">
        <v>144</v>
      </c>
      <c r="N173" s="3" t="str">
        <f t="shared" si="8"/>
        <v>SE</v>
      </c>
      <c r="O173" s="11">
        <v>0</v>
      </c>
      <c r="P173" s="12">
        <v>0</v>
      </c>
      <c r="Q173" s="3">
        <v>0.9</v>
      </c>
      <c r="R173" s="13">
        <v>15827</v>
      </c>
      <c r="S173" s="14">
        <v>125.03330000000001</v>
      </c>
      <c r="T173" s="15">
        <v>1.1000000000000001</v>
      </c>
      <c r="U173" s="15">
        <v>1.1000000000000001</v>
      </c>
    </row>
    <row r="174" spans="1:21" x14ac:dyDescent="0.25">
      <c r="A174" s="1">
        <v>45314</v>
      </c>
      <c r="B174" s="2">
        <v>0.59722222222222221</v>
      </c>
      <c r="C174" s="7">
        <v>1021</v>
      </c>
      <c r="D174" s="7">
        <v>1025</v>
      </c>
      <c r="E174" s="71">
        <v>11</v>
      </c>
      <c r="F174" s="9">
        <v>82</v>
      </c>
      <c r="G174" s="71">
        <v>11</v>
      </c>
      <c r="H174" s="71">
        <v>8</v>
      </c>
      <c r="I174" s="71">
        <v>26</v>
      </c>
      <c r="J174" s="71">
        <v>11</v>
      </c>
      <c r="K174" s="6">
        <f t="shared" si="6"/>
        <v>4.68</v>
      </c>
      <c r="L174" s="6">
        <f t="shared" si="7"/>
        <v>4.68</v>
      </c>
      <c r="M174" s="10">
        <v>102</v>
      </c>
      <c r="N174" s="3" t="str">
        <f t="shared" si="8"/>
        <v>E</v>
      </c>
      <c r="O174" s="11">
        <v>0</v>
      </c>
      <c r="P174" s="12">
        <v>0</v>
      </c>
      <c r="Q174" s="3">
        <v>1</v>
      </c>
      <c r="R174" s="13">
        <v>19123</v>
      </c>
      <c r="S174" s="14">
        <v>151.07170000000002</v>
      </c>
      <c r="T174" s="15">
        <v>1.3</v>
      </c>
      <c r="U174" s="15">
        <v>1.3</v>
      </c>
    </row>
    <row r="175" spans="1:21" x14ac:dyDescent="0.25">
      <c r="A175" s="1">
        <v>45314</v>
      </c>
      <c r="B175" s="2">
        <v>0.60069444444444442</v>
      </c>
      <c r="C175" s="7">
        <v>1021</v>
      </c>
      <c r="D175" s="7">
        <v>1025</v>
      </c>
      <c r="E175" s="71">
        <v>11</v>
      </c>
      <c r="F175" s="9">
        <v>82</v>
      </c>
      <c r="G175" s="71">
        <v>11</v>
      </c>
      <c r="H175" s="71">
        <v>8</v>
      </c>
      <c r="I175" s="71">
        <v>26</v>
      </c>
      <c r="J175" s="71">
        <v>11</v>
      </c>
      <c r="K175" s="6">
        <f t="shared" si="6"/>
        <v>2.88</v>
      </c>
      <c r="L175" s="6">
        <f t="shared" si="7"/>
        <v>2.88</v>
      </c>
      <c r="M175" s="10">
        <v>306</v>
      </c>
      <c r="N175" s="3" t="str">
        <f t="shared" si="8"/>
        <v>WNW</v>
      </c>
      <c r="O175" s="11">
        <v>0</v>
      </c>
      <c r="P175" s="12">
        <v>0</v>
      </c>
      <c r="Q175" s="3">
        <v>0.9</v>
      </c>
      <c r="R175" s="13">
        <v>14206</v>
      </c>
      <c r="S175" s="14">
        <v>112.22740000000002</v>
      </c>
      <c r="T175" s="15">
        <v>0.8</v>
      </c>
      <c r="U175" s="15">
        <v>0.8</v>
      </c>
    </row>
    <row r="176" spans="1:21" x14ac:dyDescent="0.25">
      <c r="A176" s="1">
        <v>45314</v>
      </c>
      <c r="B176" s="2">
        <v>0.60416666666666663</v>
      </c>
      <c r="C176" s="7">
        <v>1021</v>
      </c>
      <c r="D176" s="7">
        <v>1025</v>
      </c>
      <c r="E176" s="71">
        <v>11</v>
      </c>
      <c r="F176" s="9">
        <v>82</v>
      </c>
      <c r="G176" s="71">
        <v>11</v>
      </c>
      <c r="H176" s="71">
        <v>8</v>
      </c>
      <c r="I176" s="71">
        <v>26</v>
      </c>
      <c r="J176" s="71">
        <v>11</v>
      </c>
      <c r="K176" s="6">
        <f t="shared" si="6"/>
        <v>4.32</v>
      </c>
      <c r="L176" s="6">
        <f t="shared" si="7"/>
        <v>4.32</v>
      </c>
      <c r="M176" s="10">
        <v>90</v>
      </c>
      <c r="N176" s="3" t="str">
        <f t="shared" si="8"/>
        <v>E</v>
      </c>
      <c r="O176" s="11">
        <v>0</v>
      </c>
      <c r="P176" s="12">
        <v>0</v>
      </c>
      <c r="Q176" s="3">
        <v>0.9</v>
      </c>
      <c r="R176" s="13">
        <v>11573</v>
      </c>
      <c r="S176" s="14">
        <v>91.426700000000011</v>
      </c>
      <c r="T176" s="15">
        <v>1.2</v>
      </c>
      <c r="U176" s="15">
        <v>1.2</v>
      </c>
    </row>
    <row r="177" spans="1:21" x14ac:dyDescent="0.25">
      <c r="A177" s="1">
        <v>45314</v>
      </c>
      <c r="B177" s="2">
        <v>0.60763888888888895</v>
      </c>
      <c r="C177" s="7">
        <v>1021</v>
      </c>
      <c r="D177" s="7">
        <v>1025</v>
      </c>
      <c r="E177" s="71">
        <v>11</v>
      </c>
      <c r="F177" s="9">
        <v>84</v>
      </c>
      <c r="G177" s="71">
        <v>11</v>
      </c>
      <c r="H177" s="71">
        <v>8.4</v>
      </c>
      <c r="I177" s="71">
        <v>26</v>
      </c>
      <c r="J177" s="71">
        <v>11</v>
      </c>
      <c r="K177" s="6">
        <f t="shared" si="6"/>
        <v>4.32</v>
      </c>
      <c r="L177" s="6">
        <f t="shared" si="7"/>
        <v>4.32</v>
      </c>
      <c r="M177" s="10">
        <v>107</v>
      </c>
      <c r="N177" s="3" t="str">
        <f t="shared" si="8"/>
        <v>E</v>
      </c>
      <c r="O177" s="11">
        <v>0</v>
      </c>
      <c r="P177" s="12">
        <v>0</v>
      </c>
      <c r="Q177" s="3">
        <v>0.9</v>
      </c>
      <c r="R177" s="13">
        <v>11596</v>
      </c>
      <c r="S177" s="14">
        <v>91.608400000000003</v>
      </c>
      <c r="T177" s="15">
        <v>1.2</v>
      </c>
      <c r="U177" s="15">
        <v>1.2</v>
      </c>
    </row>
    <row r="178" spans="1:21" x14ac:dyDescent="0.25">
      <c r="A178" s="1">
        <v>45314</v>
      </c>
      <c r="B178" s="2">
        <v>0.61111111111111105</v>
      </c>
      <c r="C178" s="7">
        <v>1021</v>
      </c>
      <c r="D178" s="7">
        <v>1025</v>
      </c>
      <c r="E178" s="71">
        <v>11</v>
      </c>
      <c r="F178" s="9">
        <v>84</v>
      </c>
      <c r="G178" s="71">
        <v>11</v>
      </c>
      <c r="H178" s="71">
        <v>8.4</v>
      </c>
      <c r="I178" s="71">
        <v>26</v>
      </c>
      <c r="J178" s="71">
        <v>11</v>
      </c>
      <c r="K178" s="6">
        <f t="shared" si="6"/>
        <v>3.9600000000000004</v>
      </c>
      <c r="L178" s="6">
        <f t="shared" si="7"/>
        <v>3.9600000000000004</v>
      </c>
      <c r="M178" s="10">
        <v>35</v>
      </c>
      <c r="N178" s="3" t="str">
        <f t="shared" si="8"/>
        <v>NNE</v>
      </c>
      <c r="O178" s="11">
        <v>0</v>
      </c>
      <c r="P178" s="12">
        <v>0</v>
      </c>
      <c r="Q178" s="3">
        <v>0.9</v>
      </c>
      <c r="R178" s="13">
        <v>11781</v>
      </c>
      <c r="S178" s="14">
        <v>93.069900000000004</v>
      </c>
      <c r="T178" s="15">
        <v>1.1000000000000001</v>
      </c>
      <c r="U178" s="15">
        <v>1.1000000000000001</v>
      </c>
    </row>
    <row r="179" spans="1:21" x14ac:dyDescent="0.25">
      <c r="A179" s="1">
        <v>45314</v>
      </c>
      <c r="B179" s="2">
        <v>0.61458333333333337</v>
      </c>
      <c r="C179" s="7">
        <v>1021</v>
      </c>
      <c r="D179" s="7">
        <v>1025</v>
      </c>
      <c r="E179" s="71">
        <v>11.1</v>
      </c>
      <c r="F179" s="9">
        <v>83</v>
      </c>
      <c r="G179" s="71">
        <v>10.9</v>
      </c>
      <c r="H179" s="71">
        <v>8.3000000000000007</v>
      </c>
      <c r="I179" s="71">
        <v>26</v>
      </c>
      <c r="J179" s="71">
        <v>10.9</v>
      </c>
      <c r="K179" s="6">
        <f t="shared" si="6"/>
        <v>5.4</v>
      </c>
      <c r="L179" s="6">
        <f t="shared" si="7"/>
        <v>5.4</v>
      </c>
      <c r="M179" s="10">
        <v>298</v>
      </c>
      <c r="N179" s="3" t="str">
        <f t="shared" si="8"/>
        <v>WNW</v>
      </c>
      <c r="O179" s="11">
        <v>0</v>
      </c>
      <c r="P179" s="12">
        <v>0</v>
      </c>
      <c r="Q179" s="3">
        <v>0.9</v>
      </c>
      <c r="R179" s="13">
        <v>11375</v>
      </c>
      <c r="S179" s="14">
        <v>89.862500000000011</v>
      </c>
      <c r="T179" s="15">
        <v>1.5</v>
      </c>
      <c r="U179" s="15">
        <v>1.5</v>
      </c>
    </row>
    <row r="180" spans="1:21" x14ac:dyDescent="0.25">
      <c r="A180" s="1">
        <v>45314</v>
      </c>
      <c r="B180" s="2">
        <v>0.61805555555555558</v>
      </c>
      <c r="C180" s="7">
        <v>1021</v>
      </c>
      <c r="D180" s="7">
        <v>1025</v>
      </c>
      <c r="E180" s="71">
        <v>11.2</v>
      </c>
      <c r="F180" s="9">
        <v>81</v>
      </c>
      <c r="G180" s="71">
        <v>10.5</v>
      </c>
      <c r="H180" s="71">
        <v>8</v>
      </c>
      <c r="I180" s="71">
        <v>26</v>
      </c>
      <c r="J180" s="71">
        <v>10.5</v>
      </c>
      <c r="K180" s="6">
        <f t="shared" si="6"/>
        <v>7.5600000000000005</v>
      </c>
      <c r="L180" s="6">
        <f t="shared" si="7"/>
        <v>7.9200000000000008</v>
      </c>
      <c r="M180" s="10">
        <v>72</v>
      </c>
      <c r="N180" s="3" t="str">
        <f t="shared" si="8"/>
        <v>ENE</v>
      </c>
      <c r="O180" s="11">
        <v>0</v>
      </c>
      <c r="P180" s="12">
        <v>0</v>
      </c>
      <c r="Q180" s="3">
        <v>0</v>
      </c>
      <c r="R180" s="13">
        <v>5128</v>
      </c>
      <c r="S180" s="14">
        <v>40.511200000000002</v>
      </c>
      <c r="T180" s="15">
        <v>2.1</v>
      </c>
      <c r="U180" s="15">
        <v>2.2000000000000002</v>
      </c>
    </row>
    <row r="181" spans="1:21" x14ac:dyDescent="0.25">
      <c r="A181" s="1">
        <v>45314</v>
      </c>
      <c r="B181" s="2">
        <v>0.62152777777777779</v>
      </c>
      <c r="C181" s="7">
        <v>1021</v>
      </c>
      <c r="D181" s="7">
        <v>1025</v>
      </c>
      <c r="E181" s="71">
        <v>11.3</v>
      </c>
      <c r="F181" s="9">
        <v>80</v>
      </c>
      <c r="G181" s="71">
        <v>11.1</v>
      </c>
      <c r="H181" s="71">
        <v>7.9</v>
      </c>
      <c r="I181" s="71">
        <v>26</v>
      </c>
      <c r="J181" s="71">
        <v>11.1</v>
      </c>
      <c r="K181" s="6">
        <f t="shared" si="6"/>
        <v>5.4</v>
      </c>
      <c r="L181" s="6">
        <f t="shared" si="7"/>
        <v>5.4</v>
      </c>
      <c r="M181" s="10">
        <v>216</v>
      </c>
      <c r="N181" s="3" t="str">
        <f t="shared" si="8"/>
        <v>SSW</v>
      </c>
      <c r="O181" s="11">
        <v>0</v>
      </c>
      <c r="P181" s="12">
        <v>0</v>
      </c>
      <c r="Q181" s="3">
        <v>0.9</v>
      </c>
      <c r="R181" s="13">
        <v>14368</v>
      </c>
      <c r="S181" s="14">
        <v>113.50720000000001</v>
      </c>
      <c r="T181" s="15">
        <v>1.5</v>
      </c>
      <c r="U181" s="15">
        <v>1.5</v>
      </c>
    </row>
    <row r="182" spans="1:21" x14ac:dyDescent="0.25">
      <c r="A182" s="1">
        <v>45314</v>
      </c>
      <c r="B182" s="2">
        <v>0.625</v>
      </c>
      <c r="C182" s="7">
        <v>1021</v>
      </c>
      <c r="D182" s="7">
        <v>1025</v>
      </c>
      <c r="E182" s="71">
        <v>11.4</v>
      </c>
      <c r="F182" s="9">
        <v>78</v>
      </c>
      <c r="G182" s="71">
        <v>11.4</v>
      </c>
      <c r="H182" s="71">
        <v>7.7</v>
      </c>
      <c r="I182" s="71">
        <v>26</v>
      </c>
      <c r="J182" s="71">
        <v>11.4</v>
      </c>
      <c r="K182" s="6">
        <f t="shared" si="6"/>
        <v>3.9600000000000004</v>
      </c>
      <c r="L182" s="6">
        <f t="shared" si="7"/>
        <v>3.9600000000000004</v>
      </c>
      <c r="M182" s="10">
        <v>228</v>
      </c>
      <c r="N182" s="3" t="str">
        <f t="shared" si="8"/>
        <v>SW</v>
      </c>
      <c r="O182" s="11">
        <v>0</v>
      </c>
      <c r="P182" s="12">
        <v>0</v>
      </c>
      <c r="Q182" s="3">
        <v>0.8</v>
      </c>
      <c r="R182" s="13">
        <v>9721</v>
      </c>
      <c r="S182" s="14">
        <v>76.795900000000003</v>
      </c>
      <c r="T182" s="15">
        <v>1.1000000000000001</v>
      </c>
      <c r="U182" s="15">
        <v>1.1000000000000001</v>
      </c>
    </row>
    <row r="183" spans="1:21" x14ac:dyDescent="0.25">
      <c r="A183" s="1">
        <v>45314</v>
      </c>
      <c r="B183" s="2">
        <v>0.62847222222222221</v>
      </c>
      <c r="C183" s="7">
        <v>1021</v>
      </c>
      <c r="D183" s="7">
        <v>1025</v>
      </c>
      <c r="E183" s="71">
        <v>11.6</v>
      </c>
      <c r="F183" s="9">
        <v>76</v>
      </c>
      <c r="G183" s="71">
        <v>11.6</v>
      </c>
      <c r="H183" s="71">
        <v>7.5</v>
      </c>
      <c r="I183" s="71">
        <v>26</v>
      </c>
      <c r="J183" s="71">
        <v>11.6</v>
      </c>
      <c r="K183" s="6">
        <f t="shared" si="6"/>
        <v>2.88</v>
      </c>
      <c r="L183" s="6">
        <f t="shared" si="7"/>
        <v>2.88</v>
      </c>
      <c r="M183" s="10">
        <v>48</v>
      </c>
      <c r="N183" s="3" t="str">
        <f t="shared" si="8"/>
        <v>NE</v>
      </c>
      <c r="O183" s="11">
        <v>0</v>
      </c>
      <c r="P183" s="12">
        <v>0</v>
      </c>
      <c r="Q183" s="3">
        <v>0</v>
      </c>
      <c r="R183" s="13">
        <v>7939</v>
      </c>
      <c r="S183" s="14">
        <v>62.718100000000007</v>
      </c>
      <c r="T183" s="15">
        <v>0.8</v>
      </c>
      <c r="U183" s="15">
        <v>0.8</v>
      </c>
    </row>
    <row r="184" spans="1:21" x14ac:dyDescent="0.25">
      <c r="A184" s="1">
        <v>45314</v>
      </c>
      <c r="B184" s="2">
        <v>0.63194444444444442</v>
      </c>
      <c r="C184" s="7">
        <v>1021</v>
      </c>
      <c r="D184" s="7">
        <v>1025</v>
      </c>
      <c r="E184" s="71">
        <v>11.7</v>
      </c>
      <c r="F184" s="9">
        <v>73</v>
      </c>
      <c r="G184" s="71">
        <v>10.4</v>
      </c>
      <c r="H184" s="71">
        <v>7</v>
      </c>
      <c r="I184" s="71">
        <v>26</v>
      </c>
      <c r="J184" s="71">
        <v>10.4</v>
      </c>
      <c r="K184" s="6">
        <f t="shared" si="6"/>
        <v>11.16</v>
      </c>
      <c r="L184" s="6">
        <f t="shared" si="7"/>
        <v>11.52</v>
      </c>
      <c r="M184" s="10">
        <v>318</v>
      </c>
      <c r="N184" s="3" t="str">
        <f t="shared" si="8"/>
        <v>NW</v>
      </c>
      <c r="O184" s="11">
        <v>0</v>
      </c>
      <c r="P184" s="12">
        <v>0</v>
      </c>
      <c r="Q184" s="3">
        <v>0</v>
      </c>
      <c r="R184" s="13">
        <v>4788</v>
      </c>
      <c r="S184" s="14">
        <v>37.825200000000002</v>
      </c>
      <c r="T184" s="15">
        <v>3.1</v>
      </c>
      <c r="U184" s="15">
        <v>3.2</v>
      </c>
    </row>
    <row r="185" spans="1:21" x14ac:dyDescent="0.25">
      <c r="A185" s="1">
        <v>45314</v>
      </c>
      <c r="B185" s="2">
        <v>0.63541666666666663</v>
      </c>
      <c r="C185" s="7">
        <v>1021</v>
      </c>
      <c r="D185" s="7">
        <v>1025</v>
      </c>
      <c r="E185" s="71">
        <v>11.7</v>
      </c>
      <c r="F185" s="9">
        <v>73</v>
      </c>
      <c r="G185" s="71">
        <v>9.8000000000000007</v>
      </c>
      <c r="H185" s="71">
        <v>7</v>
      </c>
      <c r="I185" s="71">
        <v>26</v>
      </c>
      <c r="J185" s="71">
        <v>9.8000000000000007</v>
      </c>
      <c r="K185" s="6">
        <f t="shared" si="6"/>
        <v>15.48</v>
      </c>
      <c r="L185" s="6">
        <f t="shared" si="7"/>
        <v>19.080000000000002</v>
      </c>
      <c r="M185" s="10">
        <v>0</v>
      </c>
      <c r="N185" s="3" t="str">
        <f t="shared" si="8"/>
        <v>N</v>
      </c>
      <c r="O185" s="11">
        <v>0</v>
      </c>
      <c r="P185" s="12">
        <v>0</v>
      </c>
      <c r="Q185" s="3">
        <v>0</v>
      </c>
      <c r="R185" s="13">
        <v>6044</v>
      </c>
      <c r="S185" s="14">
        <v>47.747600000000006</v>
      </c>
      <c r="T185" s="15">
        <v>4.3</v>
      </c>
      <c r="U185" s="15">
        <v>5.3</v>
      </c>
    </row>
    <row r="186" spans="1:21" x14ac:dyDescent="0.25">
      <c r="A186" s="1">
        <v>45314</v>
      </c>
      <c r="B186" s="2">
        <v>0.63888888888888895</v>
      </c>
      <c r="C186" s="7">
        <v>1021</v>
      </c>
      <c r="D186" s="7">
        <v>1025</v>
      </c>
      <c r="E186" s="71">
        <v>11.6</v>
      </c>
      <c r="F186" s="9">
        <v>73</v>
      </c>
      <c r="G186" s="71">
        <v>10.199999999999999</v>
      </c>
      <c r="H186" s="71">
        <v>6.9</v>
      </c>
      <c r="I186" s="71">
        <v>26</v>
      </c>
      <c r="J186" s="71">
        <v>10.199999999999999</v>
      </c>
      <c r="K186" s="6">
        <f t="shared" si="6"/>
        <v>11.52</v>
      </c>
      <c r="L186" s="6">
        <f t="shared" si="7"/>
        <v>13.32</v>
      </c>
      <c r="M186" s="10">
        <v>215</v>
      </c>
      <c r="N186" s="3" t="str">
        <f t="shared" si="8"/>
        <v>SSW</v>
      </c>
      <c r="O186" s="11">
        <v>0</v>
      </c>
      <c r="P186" s="12">
        <v>0</v>
      </c>
      <c r="Q186" s="3">
        <v>0.8</v>
      </c>
      <c r="R186" s="13">
        <v>10107</v>
      </c>
      <c r="S186" s="14">
        <v>79.845300000000009</v>
      </c>
      <c r="T186" s="15">
        <v>3.2</v>
      </c>
      <c r="U186" s="15">
        <v>3.7</v>
      </c>
    </row>
    <row r="187" spans="1:21" x14ac:dyDescent="0.25">
      <c r="A187" s="1">
        <v>45314</v>
      </c>
      <c r="B187" s="2">
        <v>0.64236111111111105</v>
      </c>
      <c r="C187" s="7">
        <v>1021</v>
      </c>
      <c r="D187" s="7">
        <v>1025</v>
      </c>
      <c r="E187" s="71">
        <v>11.6</v>
      </c>
      <c r="F187" s="9">
        <v>71</v>
      </c>
      <c r="G187" s="71">
        <v>9.6</v>
      </c>
      <c r="H187" s="71">
        <v>6.5</v>
      </c>
      <c r="I187" s="71">
        <v>26</v>
      </c>
      <c r="J187" s="71">
        <v>9.6</v>
      </c>
      <c r="K187" s="6">
        <f t="shared" si="6"/>
        <v>16.2</v>
      </c>
      <c r="L187" s="6">
        <f t="shared" si="7"/>
        <v>16.920000000000002</v>
      </c>
      <c r="M187" s="10">
        <v>22</v>
      </c>
      <c r="N187" s="3" t="str">
        <f t="shared" si="8"/>
        <v>NNE</v>
      </c>
      <c r="O187" s="11">
        <v>0</v>
      </c>
      <c r="P187" s="12">
        <v>0</v>
      </c>
      <c r="Q187" s="3">
        <v>0.8</v>
      </c>
      <c r="R187" s="13">
        <v>9457</v>
      </c>
      <c r="S187" s="14">
        <v>74.710300000000004</v>
      </c>
      <c r="T187" s="15">
        <v>4.5</v>
      </c>
      <c r="U187" s="15">
        <v>4.7</v>
      </c>
    </row>
    <row r="188" spans="1:21" x14ac:dyDescent="0.25">
      <c r="A188" s="1">
        <v>45314</v>
      </c>
      <c r="B188" s="2">
        <v>0.64583333333333337</v>
      </c>
      <c r="C188" s="7">
        <v>1021</v>
      </c>
      <c r="D188" s="7">
        <v>1025</v>
      </c>
      <c r="E188" s="71">
        <v>11.7</v>
      </c>
      <c r="F188" s="9">
        <v>72</v>
      </c>
      <c r="G188" s="71">
        <v>10.199999999999999</v>
      </c>
      <c r="H188" s="71">
        <v>6.8</v>
      </c>
      <c r="I188" s="71">
        <v>26</v>
      </c>
      <c r="J188" s="71">
        <v>10.199999999999999</v>
      </c>
      <c r="K188" s="6">
        <f t="shared" si="6"/>
        <v>12.96</v>
      </c>
      <c r="L188" s="6">
        <f t="shared" si="7"/>
        <v>13.68</v>
      </c>
      <c r="M188" s="10">
        <v>270</v>
      </c>
      <c r="N188" s="3" t="str">
        <f t="shared" si="8"/>
        <v>W</v>
      </c>
      <c r="O188" s="11">
        <v>0</v>
      </c>
      <c r="P188" s="12">
        <v>0</v>
      </c>
      <c r="Q188" s="3">
        <v>0</v>
      </c>
      <c r="R188" s="13">
        <v>7861</v>
      </c>
      <c r="S188" s="14">
        <v>62.101900000000008</v>
      </c>
      <c r="T188" s="15">
        <v>3.6</v>
      </c>
      <c r="U188" s="15">
        <v>3.8</v>
      </c>
    </row>
    <row r="189" spans="1:21" x14ac:dyDescent="0.25">
      <c r="A189" s="1">
        <v>45314</v>
      </c>
      <c r="B189" s="2">
        <v>0.64930555555555558</v>
      </c>
      <c r="C189" s="7">
        <v>1021</v>
      </c>
      <c r="D189" s="7">
        <v>1025</v>
      </c>
      <c r="E189" s="71">
        <v>11.6</v>
      </c>
      <c r="F189" s="9">
        <v>72</v>
      </c>
      <c r="G189" s="71">
        <v>11.2</v>
      </c>
      <c r="H189" s="71">
        <v>6.7</v>
      </c>
      <c r="I189" s="71">
        <v>26</v>
      </c>
      <c r="J189" s="71">
        <v>11.2</v>
      </c>
      <c r="K189" s="6">
        <f t="shared" si="6"/>
        <v>6.12</v>
      </c>
      <c r="L189" s="6">
        <f t="shared" si="7"/>
        <v>6.48</v>
      </c>
      <c r="M189" s="10">
        <v>342</v>
      </c>
      <c r="N189" s="3" t="str">
        <f t="shared" si="8"/>
        <v>NNW</v>
      </c>
      <c r="O189" s="11">
        <v>0</v>
      </c>
      <c r="P189" s="12">
        <v>0</v>
      </c>
      <c r="Q189" s="3">
        <v>0</v>
      </c>
      <c r="R189" s="13">
        <v>2468</v>
      </c>
      <c r="S189" s="14">
        <v>19.497200000000003</v>
      </c>
      <c r="T189" s="15">
        <v>1.7</v>
      </c>
      <c r="U189" s="15">
        <v>1.8</v>
      </c>
    </row>
    <row r="190" spans="1:21" x14ac:dyDescent="0.25">
      <c r="A190" s="1">
        <v>45314</v>
      </c>
      <c r="B190" s="2">
        <v>0.65277777777777779</v>
      </c>
      <c r="C190" s="7">
        <v>1021</v>
      </c>
      <c r="D190" s="7">
        <v>1025</v>
      </c>
      <c r="E190" s="71">
        <v>11.5</v>
      </c>
      <c r="F190" s="9">
        <v>73</v>
      </c>
      <c r="G190" s="71">
        <v>10.8</v>
      </c>
      <c r="H190" s="71">
        <v>6.8</v>
      </c>
      <c r="I190" s="71">
        <v>26</v>
      </c>
      <c r="J190" s="71">
        <v>10.8</v>
      </c>
      <c r="K190" s="6">
        <f t="shared" si="6"/>
        <v>7.5600000000000005</v>
      </c>
      <c r="L190" s="6">
        <f t="shared" si="7"/>
        <v>7.5600000000000005</v>
      </c>
      <c r="M190" s="10">
        <v>270</v>
      </c>
      <c r="N190" s="3" t="str">
        <f t="shared" si="8"/>
        <v>W</v>
      </c>
      <c r="O190" s="11">
        <v>0</v>
      </c>
      <c r="P190" s="12">
        <v>0</v>
      </c>
      <c r="Q190" s="3">
        <v>0</v>
      </c>
      <c r="R190" s="13">
        <v>0.44900000000000001</v>
      </c>
      <c r="S190" s="14">
        <v>3.5471000000000005E-3</v>
      </c>
      <c r="T190" s="15">
        <v>2.1</v>
      </c>
      <c r="U190" s="15">
        <v>2.1</v>
      </c>
    </row>
    <row r="191" spans="1:21" x14ac:dyDescent="0.25">
      <c r="A191" s="1">
        <v>45314</v>
      </c>
      <c r="B191" s="2">
        <v>0.65625</v>
      </c>
      <c r="C191" s="7">
        <v>1021</v>
      </c>
      <c r="D191" s="7">
        <v>1025</v>
      </c>
      <c r="E191" s="71">
        <v>11</v>
      </c>
      <c r="F191" s="9">
        <v>81</v>
      </c>
      <c r="G191" s="71">
        <v>9.5</v>
      </c>
      <c r="H191" s="71">
        <v>7.8</v>
      </c>
      <c r="I191" s="71">
        <v>26</v>
      </c>
      <c r="J191" s="71">
        <v>9.5</v>
      </c>
      <c r="K191" s="6">
        <f t="shared" si="6"/>
        <v>11.88</v>
      </c>
      <c r="L191" s="6">
        <f t="shared" si="7"/>
        <v>13.32</v>
      </c>
      <c r="M191" s="10">
        <v>75</v>
      </c>
      <c r="N191" s="3" t="str">
        <f t="shared" si="8"/>
        <v>ENE</v>
      </c>
      <c r="O191" s="11">
        <v>0</v>
      </c>
      <c r="P191" s="12">
        <v>0</v>
      </c>
      <c r="Q191" s="3">
        <v>0</v>
      </c>
      <c r="R191" s="13">
        <v>0.91600000000000004</v>
      </c>
      <c r="S191" s="14">
        <v>7.2364000000000013E-3</v>
      </c>
      <c r="T191" s="15">
        <v>3.3</v>
      </c>
      <c r="U191" s="15">
        <v>3.7</v>
      </c>
    </row>
    <row r="192" spans="1:21" x14ac:dyDescent="0.25">
      <c r="A192" s="1">
        <v>45314</v>
      </c>
      <c r="B192" s="2">
        <v>0.65972222222222221</v>
      </c>
      <c r="C192" s="7">
        <v>1021</v>
      </c>
      <c r="D192" s="7">
        <v>1025</v>
      </c>
      <c r="E192" s="71">
        <v>10.9</v>
      </c>
      <c r="F192" s="9">
        <v>83</v>
      </c>
      <c r="G192" s="71">
        <v>9.6999999999999993</v>
      </c>
      <c r="H192" s="71">
        <v>8.1</v>
      </c>
      <c r="I192" s="71">
        <v>26</v>
      </c>
      <c r="J192" s="71">
        <v>9.6999999999999993</v>
      </c>
      <c r="K192" s="6">
        <f t="shared" si="6"/>
        <v>9.7200000000000006</v>
      </c>
      <c r="L192" s="6">
        <f t="shared" si="7"/>
        <v>11.52</v>
      </c>
      <c r="M192" s="10">
        <v>348</v>
      </c>
      <c r="N192" s="3" t="str">
        <f t="shared" si="8"/>
        <v>NNW</v>
      </c>
      <c r="O192" s="11">
        <v>0</v>
      </c>
      <c r="P192" s="12">
        <v>0</v>
      </c>
      <c r="Q192" s="3">
        <v>0</v>
      </c>
      <c r="R192" s="13">
        <v>1672</v>
      </c>
      <c r="S192" s="14">
        <v>13.208800000000002</v>
      </c>
      <c r="T192" s="15">
        <v>2.7</v>
      </c>
      <c r="U192" s="15">
        <v>3.2</v>
      </c>
    </row>
    <row r="193" spans="1:21" x14ac:dyDescent="0.25">
      <c r="A193" s="1">
        <v>45314</v>
      </c>
      <c r="B193" s="2">
        <v>0.66319444444444442</v>
      </c>
      <c r="C193" s="7">
        <v>1021</v>
      </c>
      <c r="D193" s="7">
        <v>1025</v>
      </c>
      <c r="E193" s="71">
        <v>10.9</v>
      </c>
      <c r="F193" s="9">
        <v>82</v>
      </c>
      <c r="G193" s="71">
        <v>10.199999999999999</v>
      </c>
      <c r="H193" s="71">
        <v>7.9</v>
      </c>
      <c r="I193" s="71">
        <v>26</v>
      </c>
      <c r="J193" s="71">
        <v>10.199999999999999</v>
      </c>
      <c r="K193" s="6">
        <f t="shared" si="6"/>
        <v>7.5600000000000005</v>
      </c>
      <c r="L193" s="6">
        <f t="shared" si="7"/>
        <v>8.2799999999999994</v>
      </c>
      <c r="M193" s="10">
        <v>192</v>
      </c>
      <c r="N193" s="3" t="str">
        <f t="shared" si="8"/>
        <v>S</v>
      </c>
      <c r="O193" s="11">
        <v>0</v>
      </c>
      <c r="P193" s="12">
        <v>0</v>
      </c>
      <c r="Q193" s="3">
        <v>0</v>
      </c>
      <c r="R193" s="13">
        <v>1281</v>
      </c>
      <c r="S193" s="14">
        <v>10.119900000000001</v>
      </c>
      <c r="T193" s="15">
        <v>2.1</v>
      </c>
      <c r="U193" s="15">
        <v>2.2999999999999998</v>
      </c>
    </row>
    <row r="194" spans="1:21" x14ac:dyDescent="0.25">
      <c r="A194" s="1">
        <v>45314</v>
      </c>
      <c r="B194" s="2">
        <v>0.66666666666666663</v>
      </c>
      <c r="C194" s="7">
        <v>1021</v>
      </c>
      <c r="D194" s="7">
        <v>1025</v>
      </c>
      <c r="E194" s="71">
        <v>10.9</v>
      </c>
      <c r="F194" s="9">
        <v>80</v>
      </c>
      <c r="G194" s="71">
        <v>9.6999999999999993</v>
      </c>
      <c r="H194" s="71">
        <v>7.5</v>
      </c>
      <c r="I194" s="71">
        <v>26</v>
      </c>
      <c r="J194" s="71">
        <v>9.6999999999999993</v>
      </c>
      <c r="K194" s="6">
        <f t="shared" si="6"/>
        <v>9.7200000000000006</v>
      </c>
      <c r="L194" s="6">
        <f t="shared" si="7"/>
        <v>9.7200000000000006</v>
      </c>
      <c r="M194" s="10">
        <v>126</v>
      </c>
      <c r="N194" s="3" t="str">
        <f t="shared" si="8"/>
        <v>ESE</v>
      </c>
      <c r="O194" s="11">
        <v>0</v>
      </c>
      <c r="P194" s="12">
        <v>0</v>
      </c>
      <c r="Q194" s="3">
        <v>0</v>
      </c>
      <c r="R194" s="13">
        <v>2036</v>
      </c>
      <c r="S194" s="14">
        <v>16.084400000000002</v>
      </c>
      <c r="T194" s="15">
        <v>2.7</v>
      </c>
      <c r="U194" s="15">
        <v>2.7</v>
      </c>
    </row>
    <row r="195" spans="1:21" x14ac:dyDescent="0.25">
      <c r="A195" s="1">
        <v>45314</v>
      </c>
      <c r="B195" s="2">
        <v>0.67013888888888884</v>
      </c>
      <c r="C195" s="7">
        <v>1021</v>
      </c>
      <c r="D195" s="7">
        <v>1025</v>
      </c>
      <c r="E195" s="71">
        <v>11</v>
      </c>
      <c r="F195" s="9">
        <v>78</v>
      </c>
      <c r="G195" s="71">
        <v>9</v>
      </c>
      <c r="H195" s="71">
        <v>7.3</v>
      </c>
      <c r="I195" s="71">
        <v>26</v>
      </c>
      <c r="J195" s="71">
        <v>9</v>
      </c>
      <c r="K195" s="6">
        <f t="shared" ref="K195:K258" si="9">CONVERT(T195,"m/s","km/h")</f>
        <v>15.48</v>
      </c>
      <c r="L195" s="6">
        <f t="shared" ref="L195:L258" si="10">CONVERT(U195,"m/s","km/h")</f>
        <v>19.080000000000002</v>
      </c>
      <c r="M195" s="10">
        <v>330</v>
      </c>
      <c r="N195" s="3" t="str">
        <f t="shared" ref="N195:N258" si="11">LOOKUP(M195,$V$4:$V$40,$W$4:$W$40)</f>
        <v>NNW</v>
      </c>
      <c r="O195" s="11">
        <v>0</v>
      </c>
      <c r="P195" s="12">
        <v>0</v>
      </c>
      <c r="Q195" s="3">
        <v>0</v>
      </c>
      <c r="R195" s="13">
        <v>1655</v>
      </c>
      <c r="S195" s="14">
        <v>13.0745</v>
      </c>
      <c r="T195" s="15">
        <v>4.3</v>
      </c>
      <c r="U195" s="15">
        <v>5.3</v>
      </c>
    </row>
    <row r="196" spans="1:21" x14ac:dyDescent="0.25">
      <c r="A196" s="1">
        <v>45314</v>
      </c>
      <c r="B196" s="2">
        <v>0.67361111111111116</v>
      </c>
      <c r="C196" s="7">
        <v>1021</v>
      </c>
      <c r="D196" s="7">
        <v>1025</v>
      </c>
      <c r="E196" s="71">
        <v>11.1</v>
      </c>
      <c r="F196" s="9">
        <v>77</v>
      </c>
      <c r="G196" s="71">
        <v>8.6</v>
      </c>
      <c r="H196" s="71">
        <v>7.2</v>
      </c>
      <c r="I196" s="71">
        <v>26</v>
      </c>
      <c r="J196" s="71">
        <v>8.6</v>
      </c>
      <c r="K196" s="6">
        <f t="shared" si="9"/>
        <v>20.52</v>
      </c>
      <c r="L196" s="6">
        <f t="shared" si="10"/>
        <v>21.6</v>
      </c>
      <c r="M196" s="10">
        <v>270</v>
      </c>
      <c r="N196" s="3" t="str">
        <f t="shared" si="11"/>
        <v>W</v>
      </c>
      <c r="O196" s="11">
        <v>1.5</v>
      </c>
      <c r="P196" s="12">
        <v>0.2</v>
      </c>
      <c r="Q196" s="3">
        <v>0</v>
      </c>
      <c r="R196" s="13">
        <v>1982</v>
      </c>
      <c r="S196" s="14">
        <v>15.657800000000002</v>
      </c>
      <c r="T196" s="15">
        <v>5.7</v>
      </c>
      <c r="U196" s="15">
        <v>6</v>
      </c>
    </row>
    <row r="197" spans="1:21" x14ac:dyDescent="0.25">
      <c r="A197" s="1">
        <v>45314</v>
      </c>
      <c r="B197" s="2">
        <v>0.67708333333333337</v>
      </c>
      <c r="C197" s="7">
        <v>1021</v>
      </c>
      <c r="D197" s="7">
        <v>1025</v>
      </c>
      <c r="E197" s="71">
        <v>11.2</v>
      </c>
      <c r="F197" s="9">
        <v>76</v>
      </c>
      <c r="G197" s="71">
        <v>8.8000000000000007</v>
      </c>
      <c r="H197" s="71">
        <v>7.1</v>
      </c>
      <c r="I197" s="71">
        <v>26</v>
      </c>
      <c r="J197" s="71">
        <v>8.8000000000000007</v>
      </c>
      <c r="K197" s="6">
        <f t="shared" si="9"/>
        <v>19.080000000000002</v>
      </c>
      <c r="L197" s="6">
        <f t="shared" si="10"/>
        <v>24.48</v>
      </c>
      <c r="M197" s="10">
        <v>288</v>
      </c>
      <c r="N197" s="3" t="str">
        <f t="shared" si="11"/>
        <v>W</v>
      </c>
      <c r="O197" s="11">
        <v>1.5</v>
      </c>
      <c r="P197" s="12">
        <v>0.2</v>
      </c>
      <c r="Q197" s="3">
        <v>0</v>
      </c>
      <c r="R197" s="13">
        <v>1659</v>
      </c>
      <c r="S197" s="14">
        <v>13.106100000000001</v>
      </c>
      <c r="T197" s="15">
        <v>5.3</v>
      </c>
      <c r="U197" s="15">
        <v>6.8</v>
      </c>
    </row>
    <row r="198" spans="1:21" x14ac:dyDescent="0.25">
      <c r="A198" s="1">
        <v>45314</v>
      </c>
      <c r="B198" s="2">
        <v>0.68055555555555547</v>
      </c>
      <c r="C198" s="7">
        <v>1021</v>
      </c>
      <c r="D198" s="7">
        <v>1025</v>
      </c>
      <c r="E198" s="71">
        <v>11.2</v>
      </c>
      <c r="F198" s="9">
        <v>76</v>
      </c>
      <c r="G198" s="71">
        <v>10.5</v>
      </c>
      <c r="H198" s="71">
        <v>7.1</v>
      </c>
      <c r="I198" s="71">
        <v>26</v>
      </c>
      <c r="J198" s="71">
        <v>10.5</v>
      </c>
      <c r="K198" s="6">
        <f t="shared" si="9"/>
        <v>7.5600000000000005</v>
      </c>
      <c r="L198" s="6">
        <f t="shared" si="10"/>
        <v>8.2799999999999994</v>
      </c>
      <c r="M198" s="10">
        <v>97</v>
      </c>
      <c r="N198" s="3" t="str">
        <f t="shared" si="11"/>
        <v>E</v>
      </c>
      <c r="O198" s="11">
        <v>0</v>
      </c>
      <c r="P198" s="12">
        <v>0.2</v>
      </c>
      <c r="Q198" s="3">
        <v>0</v>
      </c>
      <c r="R198" s="13">
        <v>1548</v>
      </c>
      <c r="S198" s="14">
        <v>12.229200000000001</v>
      </c>
      <c r="T198" s="15">
        <v>2.1</v>
      </c>
      <c r="U198" s="15">
        <v>2.2999999999999998</v>
      </c>
    </row>
    <row r="199" spans="1:21" x14ac:dyDescent="0.25">
      <c r="A199" s="1">
        <v>45314</v>
      </c>
      <c r="B199" s="2">
        <v>0.68402777777777779</v>
      </c>
      <c r="C199" s="7">
        <v>1021</v>
      </c>
      <c r="D199" s="7">
        <v>1025</v>
      </c>
      <c r="E199" s="71">
        <v>11.2</v>
      </c>
      <c r="F199" s="9">
        <v>75</v>
      </c>
      <c r="G199" s="71">
        <v>9.8000000000000007</v>
      </c>
      <c r="H199" s="71">
        <v>6.9</v>
      </c>
      <c r="I199" s="71">
        <v>26</v>
      </c>
      <c r="J199" s="71">
        <v>9.8000000000000007</v>
      </c>
      <c r="K199" s="6">
        <f t="shared" si="9"/>
        <v>11.52</v>
      </c>
      <c r="L199" s="6">
        <f t="shared" si="10"/>
        <v>13.68</v>
      </c>
      <c r="M199" s="10">
        <v>36</v>
      </c>
      <c r="N199" s="3" t="str">
        <f t="shared" si="11"/>
        <v>NNE</v>
      </c>
      <c r="O199" s="11">
        <v>0</v>
      </c>
      <c r="P199" s="12">
        <v>0.2</v>
      </c>
      <c r="Q199" s="3">
        <v>0</v>
      </c>
      <c r="R199" s="13">
        <v>1407</v>
      </c>
      <c r="S199" s="14">
        <v>11.115300000000001</v>
      </c>
      <c r="T199" s="15">
        <v>3.2</v>
      </c>
      <c r="U199" s="15">
        <v>3.8</v>
      </c>
    </row>
    <row r="200" spans="1:21" x14ac:dyDescent="0.25">
      <c r="A200" s="1">
        <v>45314</v>
      </c>
      <c r="B200" s="2">
        <v>0.6875</v>
      </c>
      <c r="C200" s="7">
        <v>1022</v>
      </c>
      <c r="D200" s="7">
        <v>1026</v>
      </c>
      <c r="E200" s="71">
        <v>11.3</v>
      </c>
      <c r="F200" s="9">
        <v>75</v>
      </c>
      <c r="G200" s="71">
        <v>9.9</v>
      </c>
      <c r="H200" s="71">
        <v>7</v>
      </c>
      <c r="I200" s="71">
        <v>26</v>
      </c>
      <c r="J200" s="71">
        <v>9.9</v>
      </c>
      <c r="K200" s="6">
        <f t="shared" si="9"/>
        <v>11.16</v>
      </c>
      <c r="L200" s="6">
        <f t="shared" si="10"/>
        <v>11.52</v>
      </c>
      <c r="M200" s="10">
        <v>48</v>
      </c>
      <c r="N200" s="3" t="str">
        <f t="shared" si="11"/>
        <v>NE</v>
      </c>
      <c r="O200" s="11">
        <v>0</v>
      </c>
      <c r="P200" s="12">
        <v>0.2</v>
      </c>
      <c r="Q200" s="3">
        <v>0</v>
      </c>
      <c r="R200" s="13">
        <v>1270</v>
      </c>
      <c r="S200" s="14">
        <v>10.033000000000001</v>
      </c>
      <c r="T200" s="15">
        <v>3.1</v>
      </c>
      <c r="U200" s="15">
        <v>3.2</v>
      </c>
    </row>
    <row r="201" spans="1:21" x14ac:dyDescent="0.25">
      <c r="A201" s="1">
        <v>45314</v>
      </c>
      <c r="B201" s="2">
        <v>0.69097222222222221</v>
      </c>
      <c r="C201" s="7">
        <v>1022</v>
      </c>
      <c r="D201" s="7">
        <v>1026</v>
      </c>
      <c r="E201" s="71">
        <v>11.3</v>
      </c>
      <c r="F201" s="9">
        <v>75</v>
      </c>
      <c r="G201" s="71">
        <v>9.9</v>
      </c>
      <c r="H201" s="71">
        <v>7</v>
      </c>
      <c r="I201" s="71">
        <v>26</v>
      </c>
      <c r="J201" s="71">
        <v>9.9</v>
      </c>
      <c r="K201" s="6">
        <f t="shared" si="9"/>
        <v>11.88</v>
      </c>
      <c r="L201" s="6">
        <f t="shared" si="10"/>
        <v>12.96</v>
      </c>
      <c r="M201" s="10">
        <v>36</v>
      </c>
      <c r="N201" s="3" t="str">
        <f t="shared" si="11"/>
        <v>NNE</v>
      </c>
      <c r="O201" s="11">
        <v>0</v>
      </c>
      <c r="P201" s="12">
        <v>0.2</v>
      </c>
      <c r="Q201" s="3">
        <v>0</v>
      </c>
      <c r="R201" s="13">
        <v>0.52300000000000002</v>
      </c>
      <c r="S201" s="14">
        <v>4.1317000000000003E-3</v>
      </c>
      <c r="T201" s="15">
        <v>3.3</v>
      </c>
      <c r="U201" s="15">
        <v>3.6</v>
      </c>
    </row>
    <row r="202" spans="1:21" x14ac:dyDescent="0.25">
      <c r="A202" s="1">
        <v>45314</v>
      </c>
      <c r="B202" s="2">
        <v>0.69444444444444453</v>
      </c>
      <c r="C202" s="7">
        <v>1021</v>
      </c>
      <c r="D202" s="7">
        <v>1025</v>
      </c>
      <c r="E202" s="71">
        <v>11.3</v>
      </c>
      <c r="F202" s="9">
        <v>75</v>
      </c>
      <c r="G202" s="71">
        <v>9.9</v>
      </c>
      <c r="H202" s="71">
        <v>7</v>
      </c>
      <c r="I202" s="71">
        <v>26</v>
      </c>
      <c r="J202" s="71">
        <v>9.9</v>
      </c>
      <c r="K202" s="6">
        <f t="shared" si="9"/>
        <v>11.88</v>
      </c>
      <c r="L202" s="6">
        <f t="shared" si="10"/>
        <v>12.96</v>
      </c>
      <c r="M202" s="10">
        <v>18</v>
      </c>
      <c r="N202" s="3" t="str">
        <f t="shared" si="11"/>
        <v>N</v>
      </c>
      <c r="O202" s="11">
        <v>0</v>
      </c>
      <c r="P202" s="12">
        <v>0.2</v>
      </c>
      <c r="Q202" s="3">
        <v>0</v>
      </c>
      <c r="R202" s="13">
        <v>0.48299999999999998</v>
      </c>
      <c r="S202" s="14">
        <v>3.8157000000000004E-3</v>
      </c>
      <c r="T202" s="15">
        <v>3.3</v>
      </c>
      <c r="U202" s="15">
        <v>3.6</v>
      </c>
    </row>
    <row r="203" spans="1:21" x14ac:dyDescent="0.25">
      <c r="A203" s="1">
        <v>45314</v>
      </c>
      <c r="B203" s="2">
        <v>0.69791666666666663</v>
      </c>
      <c r="C203" s="7">
        <v>1022</v>
      </c>
      <c r="D203" s="7">
        <v>1026</v>
      </c>
      <c r="E203" s="71">
        <v>11.3</v>
      </c>
      <c r="F203" s="9">
        <v>74</v>
      </c>
      <c r="G203" s="71">
        <v>8.6</v>
      </c>
      <c r="H203" s="71">
        <v>6.8</v>
      </c>
      <c r="I203" s="71">
        <v>26</v>
      </c>
      <c r="J203" s="71">
        <v>8.6</v>
      </c>
      <c r="K203" s="6">
        <f t="shared" si="9"/>
        <v>22.32</v>
      </c>
      <c r="L203" s="6">
        <f t="shared" si="10"/>
        <v>25.92</v>
      </c>
      <c r="M203" s="10">
        <v>303</v>
      </c>
      <c r="N203" s="3" t="str">
        <f t="shared" si="11"/>
        <v>WNW</v>
      </c>
      <c r="O203" s="11">
        <v>0</v>
      </c>
      <c r="P203" s="12">
        <v>0.2</v>
      </c>
      <c r="Q203" s="3">
        <v>0</v>
      </c>
      <c r="R203" s="13">
        <v>0.35499999999999998</v>
      </c>
      <c r="S203" s="14">
        <v>2.8045000000000001E-3</v>
      </c>
      <c r="T203" s="15">
        <v>6.2</v>
      </c>
      <c r="U203" s="15">
        <v>7.2</v>
      </c>
    </row>
    <row r="204" spans="1:21" x14ac:dyDescent="0.25">
      <c r="A204" s="1">
        <v>45314</v>
      </c>
      <c r="B204" s="2">
        <v>0.70138888888888884</v>
      </c>
      <c r="C204" s="7">
        <v>1022</v>
      </c>
      <c r="D204" s="7">
        <v>1026</v>
      </c>
      <c r="E204" s="71">
        <v>11.3</v>
      </c>
      <c r="F204" s="9">
        <v>75</v>
      </c>
      <c r="G204" s="71">
        <v>8.8000000000000007</v>
      </c>
      <c r="H204" s="71">
        <v>7</v>
      </c>
      <c r="I204" s="71">
        <v>26</v>
      </c>
      <c r="J204" s="71">
        <v>8.8000000000000007</v>
      </c>
      <c r="K204" s="6">
        <f t="shared" si="9"/>
        <v>20.52</v>
      </c>
      <c r="L204" s="6">
        <f t="shared" si="10"/>
        <v>24.12</v>
      </c>
      <c r="M204" s="10">
        <v>277</v>
      </c>
      <c r="N204" s="3" t="str">
        <f t="shared" si="11"/>
        <v>W</v>
      </c>
      <c r="O204" s="11">
        <v>0</v>
      </c>
      <c r="P204" s="12">
        <v>0.2</v>
      </c>
      <c r="Q204" s="3">
        <v>0</v>
      </c>
      <c r="R204" s="13">
        <v>0.111</v>
      </c>
      <c r="S204" s="14">
        <v>8.7690000000000012E-4</v>
      </c>
      <c r="T204" s="15">
        <v>5.7</v>
      </c>
      <c r="U204" s="15">
        <v>6.7</v>
      </c>
    </row>
    <row r="205" spans="1:21" x14ac:dyDescent="0.25">
      <c r="A205" s="1">
        <v>45314</v>
      </c>
      <c r="B205" s="2">
        <v>0.70486111111111116</v>
      </c>
      <c r="C205" s="7">
        <v>1022</v>
      </c>
      <c r="D205" s="7">
        <v>1026</v>
      </c>
      <c r="E205" s="71">
        <v>11.3</v>
      </c>
      <c r="F205" s="9">
        <v>77</v>
      </c>
      <c r="G205" s="71">
        <v>9.9</v>
      </c>
      <c r="H205" s="71">
        <v>7.4</v>
      </c>
      <c r="I205" s="71">
        <v>26</v>
      </c>
      <c r="J205" s="71">
        <v>9.9</v>
      </c>
      <c r="K205" s="6">
        <f t="shared" si="9"/>
        <v>11.16</v>
      </c>
      <c r="L205" s="6">
        <f t="shared" si="10"/>
        <v>11.52</v>
      </c>
      <c r="M205" s="10">
        <v>288</v>
      </c>
      <c r="N205" s="3" t="str">
        <f t="shared" si="11"/>
        <v>W</v>
      </c>
      <c r="O205" s="11">
        <v>0</v>
      </c>
      <c r="P205" s="12">
        <v>0.2</v>
      </c>
      <c r="Q205" s="3">
        <v>0</v>
      </c>
      <c r="R205" s="13">
        <v>0</v>
      </c>
      <c r="S205" s="14">
        <v>0</v>
      </c>
      <c r="T205" s="15">
        <v>3.1</v>
      </c>
      <c r="U205" s="15">
        <v>3.2</v>
      </c>
    </row>
    <row r="206" spans="1:21" x14ac:dyDescent="0.25">
      <c r="A206" s="1">
        <v>45314</v>
      </c>
      <c r="B206" s="2">
        <v>0.70833333333333337</v>
      </c>
      <c r="C206" s="7">
        <v>1022</v>
      </c>
      <c r="D206" s="7">
        <v>1026</v>
      </c>
      <c r="E206" s="71">
        <v>11.1</v>
      </c>
      <c r="F206" s="9">
        <v>78</v>
      </c>
      <c r="G206" s="71">
        <v>9.6</v>
      </c>
      <c r="H206" s="71">
        <v>7.4</v>
      </c>
      <c r="I206" s="71">
        <v>26</v>
      </c>
      <c r="J206" s="71">
        <v>9.6</v>
      </c>
      <c r="K206" s="6">
        <f t="shared" si="9"/>
        <v>11.52</v>
      </c>
      <c r="L206" s="6">
        <f t="shared" si="10"/>
        <v>12.6</v>
      </c>
      <c r="M206" s="10">
        <v>324</v>
      </c>
      <c r="N206" s="3" t="str">
        <f t="shared" si="11"/>
        <v>NW</v>
      </c>
      <c r="O206" s="11">
        <v>0</v>
      </c>
      <c r="P206" s="12">
        <v>0.2</v>
      </c>
      <c r="Q206" s="3">
        <v>0</v>
      </c>
      <c r="R206" s="13">
        <v>0</v>
      </c>
      <c r="S206" s="14">
        <v>0</v>
      </c>
      <c r="T206" s="15">
        <v>3.2</v>
      </c>
      <c r="U206" s="15">
        <v>3.5</v>
      </c>
    </row>
    <row r="207" spans="1:21" x14ac:dyDescent="0.25">
      <c r="A207" s="1">
        <v>45314</v>
      </c>
      <c r="B207" s="2">
        <v>0.71180555555555547</v>
      </c>
      <c r="C207" s="7">
        <v>1022</v>
      </c>
      <c r="D207" s="7">
        <v>1026</v>
      </c>
      <c r="E207" s="71">
        <v>11</v>
      </c>
      <c r="F207" s="9">
        <v>75</v>
      </c>
      <c r="G207" s="71">
        <v>9.5</v>
      </c>
      <c r="H207" s="71">
        <v>6.7</v>
      </c>
      <c r="I207" s="71">
        <v>26</v>
      </c>
      <c r="J207" s="71">
        <v>9.5</v>
      </c>
      <c r="K207" s="6">
        <f t="shared" si="9"/>
        <v>11.16</v>
      </c>
      <c r="L207" s="6">
        <f t="shared" si="10"/>
        <v>11.88</v>
      </c>
      <c r="M207" s="10">
        <v>34</v>
      </c>
      <c r="N207" s="3" t="str">
        <f t="shared" si="11"/>
        <v>NNE</v>
      </c>
      <c r="O207" s="11">
        <v>0</v>
      </c>
      <c r="P207" s="12">
        <v>0</v>
      </c>
      <c r="Q207" s="3">
        <v>0</v>
      </c>
      <c r="R207" s="13">
        <v>0</v>
      </c>
      <c r="S207" s="14">
        <v>0</v>
      </c>
      <c r="T207" s="15">
        <v>3.1</v>
      </c>
      <c r="U207" s="15">
        <v>3.3</v>
      </c>
    </row>
    <row r="208" spans="1:21" x14ac:dyDescent="0.25">
      <c r="A208" s="1">
        <v>45314</v>
      </c>
      <c r="B208" s="2">
        <v>0.71527777777777779</v>
      </c>
      <c r="C208" s="7">
        <v>1022</v>
      </c>
      <c r="D208" s="7">
        <v>1026</v>
      </c>
      <c r="E208" s="71">
        <v>11.1</v>
      </c>
      <c r="F208" s="9">
        <v>76</v>
      </c>
      <c r="G208" s="71">
        <v>10</v>
      </c>
      <c r="H208" s="71">
        <v>7</v>
      </c>
      <c r="I208" s="71">
        <v>26</v>
      </c>
      <c r="J208" s="71">
        <v>10</v>
      </c>
      <c r="K208" s="6">
        <f t="shared" si="9"/>
        <v>9</v>
      </c>
      <c r="L208" s="6">
        <f t="shared" si="10"/>
        <v>9.7200000000000006</v>
      </c>
      <c r="M208" s="10">
        <v>156</v>
      </c>
      <c r="N208" s="3" t="str">
        <f t="shared" si="11"/>
        <v>SSE</v>
      </c>
      <c r="O208" s="11">
        <v>0</v>
      </c>
      <c r="P208" s="12">
        <v>0</v>
      </c>
      <c r="Q208" s="3">
        <v>0</v>
      </c>
      <c r="R208" s="13">
        <v>0</v>
      </c>
      <c r="S208" s="14">
        <v>0</v>
      </c>
      <c r="T208" s="15">
        <v>2.5</v>
      </c>
      <c r="U208" s="15">
        <v>2.7</v>
      </c>
    </row>
    <row r="209" spans="1:21" x14ac:dyDescent="0.25">
      <c r="A209" s="1">
        <v>45314</v>
      </c>
      <c r="B209" s="2">
        <v>0.71875</v>
      </c>
      <c r="C209" s="7">
        <v>1022</v>
      </c>
      <c r="D209" s="7">
        <v>1026</v>
      </c>
      <c r="E209" s="71">
        <v>11.1</v>
      </c>
      <c r="F209" s="9">
        <v>76</v>
      </c>
      <c r="G209" s="71">
        <v>9.6</v>
      </c>
      <c r="H209" s="71">
        <v>7</v>
      </c>
      <c r="I209" s="71">
        <v>26</v>
      </c>
      <c r="J209" s="71">
        <v>9.6</v>
      </c>
      <c r="K209" s="6">
        <f t="shared" si="9"/>
        <v>11.88</v>
      </c>
      <c r="L209" s="6">
        <f t="shared" si="10"/>
        <v>13.68</v>
      </c>
      <c r="M209" s="10">
        <v>12</v>
      </c>
      <c r="N209" s="3" t="str">
        <f t="shared" si="11"/>
        <v>N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3.3</v>
      </c>
      <c r="U209" s="15">
        <v>3.8</v>
      </c>
    </row>
    <row r="210" spans="1:21" x14ac:dyDescent="0.25">
      <c r="A210" s="1">
        <v>45314</v>
      </c>
      <c r="B210" s="2">
        <v>0.72222222222222221</v>
      </c>
      <c r="C210" s="7">
        <v>1022</v>
      </c>
      <c r="D210" s="7">
        <v>1026</v>
      </c>
      <c r="E210" s="71">
        <v>11.1</v>
      </c>
      <c r="F210" s="9">
        <v>73</v>
      </c>
      <c r="G210" s="71">
        <v>9.8000000000000007</v>
      </c>
      <c r="H210" s="71">
        <v>6.4</v>
      </c>
      <c r="I210" s="71">
        <v>26</v>
      </c>
      <c r="J210" s="71">
        <v>9.8000000000000007</v>
      </c>
      <c r="K210" s="6">
        <f t="shared" si="9"/>
        <v>10.8</v>
      </c>
      <c r="L210" s="6">
        <f t="shared" si="10"/>
        <v>11.16</v>
      </c>
      <c r="M210" s="10">
        <v>348</v>
      </c>
      <c r="N210" s="3" t="str">
        <f t="shared" si="11"/>
        <v>NNW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3</v>
      </c>
      <c r="U210" s="15">
        <v>3.1</v>
      </c>
    </row>
    <row r="211" spans="1:21" x14ac:dyDescent="0.25">
      <c r="A211" s="1">
        <v>45314</v>
      </c>
      <c r="B211" s="2">
        <v>0.72569444444444453</v>
      </c>
      <c r="C211" s="7">
        <v>1022</v>
      </c>
      <c r="D211" s="7">
        <v>1026</v>
      </c>
      <c r="E211" s="71">
        <v>11.2</v>
      </c>
      <c r="F211" s="9">
        <v>72</v>
      </c>
      <c r="G211" s="71">
        <v>11.2</v>
      </c>
      <c r="H211" s="71">
        <v>6.3</v>
      </c>
      <c r="I211" s="71">
        <v>26</v>
      </c>
      <c r="J211" s="71">
        <v>11.2</v>
      </c>
      <c r="K211" s="6">
        <f t="shared" si="9"/>
        <v>2.88</v>
      </c>
      <c r="L211" s="6">
        <f t="shared" si="10"/>
        <v>2.88</v>
      </c>
      <c r="M211" s="10">
        <v>288</v>
      </c>
      <c r="N211" s="3" t="str">
        <f t="shared" si="11"/>
        <v>W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0.8</v>
      </c>
      <c r="U211" s="15">
        <v>0.8</v>
      </c>
    </row>
    <row r="212" spans="1:21" x14ac:dyDescent="0.25">
      <c r="A212" s="1">
        <v>45314</v>
      </c>
      <c r="B212" s="2">
        <v>0.72916666666666663</v>
      </c>
      <c r="C212" s="7">
        <v>1022</v>
      </c>
      <c r="D212" s="7">
        <v>1026</v>
      </c>
      <c r="E212" s="71">
        <v>11.3</v>
      </c>
      <c r="F212" s="9">
        <v>71</v>
      </c>
      <c r="G212" s="71">
        <v>10.199999999999999</v>
      </c>
      <c r="H212" s="71">
        <v>6.2</v>
      </c>
      <c r="I212" s="71">
        <v>26</v>
      </c>
      <c r="J212" s="71">
        <v>10.199999999999999</v>
      </c>
      <c r="K212" s="6">
        <f t="shared" si="9"/>
        <v>9.7200000000000006</v>
      </c>
      <c r="L212" s="6">
        <f t="shared" si="10"/>
        <v>10.08</v>
      </c>
      <c r="M212" s="10">
        <v>311</v>
      </c>
      <c r="N212" s="3" t="str">
        <f t="shared" si="11"/>
        <v>NW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2.7</v>
      </c>
      <c r="U212" s="15">
        <v>2.8</v>
      </c>
    </row>
    <row r="213" spans="1:21" x14ac:dyDescent="0.25">
      <c r="A213" s="1">
        <v>45314</v>
      </c>
      <c r="B213" s="2">
        <v>0.73263888888888884</v>
      </c>
      <c r="C213" s="7">
        <v>1022</v>
      </c>
      <c r="D213" s="7">
        <v>1026</v>
      </c>
      <c r="E213" s="71">
        <v>11.3</v>
      </c>
      <c r="F213" s="9">
        <v>70</v>
      </c>
      <c r="G213" s="71">
        <v>9.9</v>
      </c>
      <c r="H213" s="71">
        <v>6</v>
      </c>
      <c r="I213" s="71">
        <v>26</v>
      </c>
      <c r="J213" s="71">
        <v>9.9</v>
      </c>
      <c r="K213" s="6">
        <f t="shared" si="9"/>
        <v>11.52</v>
      </c>
      <c r="L213" s="6">
        <f t="shared" si="10"/>
        <v>12.6</v>
      </c>
      <c r="M213" s="10">
        <v>0</v>
      </c>
      <c r="N213" s="3" t="str">
        <f t="shared" si="11"/>
        <v>N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3.2</v>
      </c>
      <c r="U213" s="15">
        <v>3.5</v>
      </c>
    </row>
    <row r="214" spans="1:21" x14ac:dyDescent="0.25">
      <c r="A214" s="1">
        <v>45314</v>
      </c>
      <c r="B214" s="2">
        <v>0.73611111111111116</v>
      </c>
      <c r="C214" s="7">
        <v>1022</v>
      </c>
      <c r="D214" s="7">
        <v>1026</v>
      </c>
      <c r="E214" s="71">
        <v>11.4</v>
      </c>
      <c r="F214" s="9">
        <v>70</v>
      </c>
      <c r="G214" s="71">
        <v>11.4</v>
      </c>
      <c r="H214" s="71">
        <v>6.1</v>
      </c>
      <c r="I214" s="71">
        <v>26</v>
      </c>
      <c r="J214" s="71">
        <v>11.4</v>
      </c>
      <c r="K214" s="6">
        <f t="shared" si="9"/>
        <v>4.32</v>
      </c>
      <c r="L214" s="6">
        <f t="shared" si="10"/>
        <v>4.32</v>
      </c>
      <c r="M214" s="10">
        <v>34</v>
      </c>
      <c r="N214" s="3" t="str">
        <f t="shared" si="11"/>
        <v>NNE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1.2</v>
      </c>
      <c r="U214" s="15">
        <v>1.2</v>
      </c>
    </row>
    <row r="215" spans="1:21" x14ac:dyDescent="0.25">
      <c r="A215" s="1">
        <v>45314</v>
      </c>
      <c r="B215" s="2">
        <v>0.73958333333333337</v>
      </c>
      <c r="C215" s="7">
        <v>1022</v>
      </c>
      <c r="D215" s="7">
        <v>1026</v>
      </c>
      <c r="E215" s="71">
        <v>11.3</v>
      </c>
      <c r="F215" s="9">
        <v>71</v>
      </c>
      <c r="G215" s="71">
        <v>9.9</v>
      </c>
      <c r="H215" s="71">
        <v>6.2</v>
      </c>
      <c r="I215" s="71">
        <v>26</v>
      </c>
      <c r="J215" s="71">
        <v>9.9</v>
      </c>
      <c r="K215" s="6">
        <f t="shared" si="9"/>
        <v>11.88</v>
      </c>
      <c r="L215" s="6">
        <f t="shared" si="10"/>
        <v>12.96</v>
      </c>
      <c r="M215" s="10">
        <v>1</v>
      </c>
      <c r="N215" s="3" t="str">
        <f t="shared" si="11"/>
        <v>N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3.3</v>
      </c>
      <c r="U215" s="15">
        <v>3.6</v>
      </c>
    </row>
    <row r="216" spans="1:21" x14ac:dyDescent="0.25">
      <c r="A216" s="1">
        <v>45314</v>
      </c>
      <c r="B216" s="2">
        <v>0.74305555555555547</v>
      </c>
      <c r="C216" s="7">
        <v>1022</v>
      </c>
      <c r="D216" s="7">
        <v>1026</v>
      </c>
      <c r="E216" s="71">
        <v>11.4</v>
      </c>
      <c r="F216" s="9">
        <v>72</v>
      </c>
      <c r="G216" s="71">
        <v>9.3000000000000007</v>
      </c>
      <c r="H216" s="71">
        <v>6.5</v>
      </c>
      <c r="I216" s="71">
        <v>26</v>
      </c>
      <c r="J216" s="71">
        <v>9.3000000000000007</v>
      </c>
      <c r="K216" s="6">
        <f t="shared" si="9"/>
        <v>16.920000000000002</v>
      </c>
      <c r="L216" s="6">
        <f t="shared" si="10"/>
        <v>22.68</v>
      </c>
      <c r="M216" s="10">
        <v>6</v>
      </c>
      <c r="N216" s="3" t="str">
        <f t="shared" si="11"/>
        <v>N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4.7</v>
      </c>
      <c r="U216" s="15">
        <v>6.3</v>
      </c>
    </row>
    <row r="217" spans="1:21" x14ac:dyDescent="0.25">
      <c r="A217" s="1">
        <v>45314</v>
      </c>
      <c r="B217" s="2">
        <v>0.74652777777777779</v>
      </c>
      <c r="C217" s="7">
        <v>1022</v>
      </c>
      <c r="D217" s="7">
        <v>1026</v>
      </c>
      <c r="E217" s="71">
        <v>11.3</v>
      </c>
      <c r="F217" s="9">
        <v>74</v>
      </c>
      <c r="G217" s="71">
        <v>9.9</v>
      </c>
      <c r="H217" s="71">
        <v>6.8</v>
      </c>
      <c r="I217" s="71">
        <v>26</v>
      </c>
      <c r="J217" s="71">
        <v>9.9</v>
      </c>
      <c r="K217" s="6">
        <f t="shared" si="9"/>
        <v>11.52</v>
      </c>
      <c r="L217" s="6">
        <f t="shared" si="10"/>
        <v>12.96</v>
      </c>
      <c r="M217" s="10">
        <v>84</v>
      </c>
      <c r="N217" s="3" t="str">
        <f t="shared" si="11"/>
        <v>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3.2</v>
      </c>
      <c r="U217" s="15">
        <v>3.6</v>
      </c>
    </row>
    <row r="218" spans="1:21" x14ac:dyDescent="0.25">
      <c r="A218" s="1">
        <v>45314</v>
      </c>
      <c r="B218" s="2">
        <v>0.75</v>
      </c>
      <c r="C218" s="7">
        <v>1022</v>
      </c>
      <c r="D218" s="7">
        <v>1026</v>
      </c>
      <c r="E218" s="71">
        <v>11.2</v>
      </c>
      <c r="F218" s="9">
        <v>76</v>
      </c>
      <c r="G218" s="71">
        <v>11.2</v>
      </c>
      <c r="H218" s="71">
        <v>7.1</v>
      </c>
      <c r="I218" s="71">
        <v>26</v>
      </c>
      <c r="J218" s="71">
        <v>11.2</v>
      </c>
      <c r="K218" s="6">
        <f t="shared" si="9"/>
        <v>3.6</v>
      </c>
      <c r="L218" s="6">
        <f t="shared" si="10"/>
        <v>3.6</v>
      </c>
      <c r="M218" s="10">
        <v>348</v>
      </c>
      <c r="N218" s="3" t="str">
        <f t="shared" si="11"/>
        <v>NNW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1</v>
      </c>
      <c r="U218" s="15">
        <v>1</v>
      </c>
    </row>
    <row r="219" spans="1:21" x14ac:dyDescent="0.25">
      <c r="A219" s="1">
        <v>45314</v>
      </c>
      <c r="B219" s="2">
        <v>0.75347222222222221</v>
      </c>
      <c r="C219" s="7">
        <v>1022</v>
      </c>
      <c r="D219" s="7">
        <v>1026</v>
      </c>
      <c r="E219" s="71">
        <v>10.6</v>
      </c>
      <c r="F219" s="9">
        <v>83</v>
      </c>
      <c r="G219" s="71">
        <v>8.6</v>
      </c>
      <c r="H219" s="71">
        <v>7.8</v>
      </c>
      <c r="I219" s="71">
        <v>26</v>
      </c>
      <c r="J219" s="71">
        <v>8.6</v>
      </c>
      <c r="K219" s="6">
        <f t="shared" si="9"/>
        <v>14.4</v>
      </c>
      <c r="L219" s="6">
        <f t="shared" si="10"/>
        <v>18</v>
      </c>
      <c r="M219" s="10">
        <v>336</v>
      </c>
      <c r="N219" s="3" t="str">
        <f t="shared" si="11"/>
        <v>NNW</v>
      </c>
      <c r="O219" s="11">
        <v>1.5</v>
      </c>
      <c r="P219" s="12">
        <v>0.2</v>
      </c>
      <c r="Q219" s="3">
        <v>0</v>
      </c>
      <c r="R219" s="13">
        <v>0</v>
      </c>
      <c r="S219" s="14">
        <v>0</v>
      </c>
      <c r="T219" s="15">
        <v>4</v>
      </c>
      <c r="U219" s="15">
        <v>5</v>
      </c>
    </row>
    <row r="220" spans="1:21" x14ac:dyDescent="0.25">
      <c r="A220" s="1">
        <v>45314</v>
      </c>
      <c r="B220" s="2">
        <v>0.75694444444444453</v>
      </c>
      <c r="C220" s="7">
        <v>1022</v>
      </c>
      <c r="D220" s="7">
        <v>1026</v>
      </c>
      <c r="E220" s="71">
        <v>10.199999999999999</v>
      </c>
      <c r="F220" s="9">
        <v>85</v>
      </c>
      <c r="G220" s="71">
        <v>8.4</v>
      </c>
      <c r="H220" s="71">
        <v>7.8</v>
      </c>
      <c r="I220" s="71">
        <v>26</v>
      </c>
      <c r="J220" s="71">
        <v>8.4</v>
      </c>
      <c r="K220" s="6">
        <f t="shared" si="9"/>
        <v>12.96</v>
      </c>
      <c r="L220" s="6">
        <f t="shared" si="10"/>
        <v>14.4</v>
      </c>
      <c r="M220" s="10">
        <v>342</v>
      </c>
      <c r="N220" s="3" t="str">
        <f t="shared" si="11"/>
        <v>NNW</v>
      </c>
      <c r="O220" s="11">
        <v>4.5</v>
      </c>
      <c r="P220" s="12">
        <v>0.7</v>
      </c>
      <c r="Q220" s="3">
        <v>0</v>
      </c>
      <c r="R220" s="13">
        <v>0</v>
      </c>
      <c r="S220" s="14">
        <v>0</v>
      </c>
      <c r="T220" s="15">
        <v>3.6</v>
      </c>
      <c r="U220" s="15">
        <v>4</v>
      </c>
    </row>
    <row r="221" spans="1:21" x14ac:dyDescent="0.25">
      <c r="A221" s="1">
        <v>45314</v>
      </c>
      <c r="B221" s="2">
        <v>0.76041666666666663</v>
      </c>
      <c r="C221" s="7">
        <v>1023</v>
      </c>
      <c r="D221" s="7">
        <v>1027</v>
      </c>
      <c r="E221" s="71">
        <v>9.9</v>
      </c>
      <c r="F221" s="9">
        <v>87</v>
      </c>
      <c r="G221" s="71">
        <v>8.6</v>
      </c>
      <c r="H221" s="71">
        <v>7.8</v>
      </c>
      <c r="I221" s="71">
        <v>26</v>
      </c>
      <c r="J221" s="71">
        <v>8.6</v>
      </c>
      <c r="K221" s="6">
        <f t="shared" si="9"/>
        <v>9.7200000000000006</v>
      </c>
      <c r="L221" s="6">
        <f t="shared" si="10"/>
        <v>10.8</v>
      </c>
      <c r="M221" s="10">
        <v>336</v>
      </c>
      <c r="N221" s="3" t="str">
        <f t="shared" si="11"/>
        <v>NNW</v>
      </c>
      <c r="O221" s="11">
        <v>6</v>
      </c>
      <c r="P221" s="12">
        <v>1.2</v>
      </c>
      <c r="Q221" s="3">
        <v>0</v>
      </c>
      <c r="R221" s="13">
        <v>0</v>
      </c>
      <c r="S221" s="14">
        <v>0</v>
      </c>
      <c r="T221" s="15">
        <v>2.7</v>
      </c>
      <c r="U221" s="15">
        <v>3</v>
      </c>
    </row>
    <row r="222" spans="1:21" x14ac:dyDescent="0.25">
      <c r="A222" s="1">
        <v>45314</v>
      </c>
      <c r="B222" s="2">
        <v>0.76388888888888884</v>
      </c>
      <c r="C222" s="7">
        <v>1023</v>
      </c>
      <c r="D222" s="7">
        <v>1027</v>
      </c>
      <c r="E222" s="71">
        <v>9.9</v>
      </c>
      <c r="F222" s="9">
        <v>88</v>
      </c>
      <c r="G222" s="71">
        <v>9</v>
      </c>
      <c r="H222" s="71">
        <v>8</v>
      </c>
      <c r="I222" s="71">
        <v>26</v>
      </c>
      <c r="J222" s="71">
        <v>9</v>
      </c>
      <c r="K222" s="6">
        <f t="shared" si="9"/>
        <v>7.9200000000000008</v>
      </c>
      <c r="L222" s="6">
        <f t="shared" si="10"/>
        <v>8.2799999999999994</v>
      </c>
      <c r="M222" s="10">
        <v>324</v>
      </c>
      <c r="N222" s="3" t="str">
        <f t="shared" si="11"/>
        <v>NW</v>
      </c>
      <c r="O222" s="11">
        <v>1.5</v>
      </c>
      <c r="P222" s="12">
        <v>1.2</v>
      </c>
      <c r="Q222" s="3">
        <v>0</v>
      </c>
      <c r="R222" s="13">
        <v>0</v>
      </c>
      <c r="S222" s="14">
        <v>0</v>
      </c>
      <c r="T222" s="15">
        <v>2.2000000000000002</v>
      </c>
      <c r="U222" s="15">
        <v>2.2999999999999998</v>
      </c>
    </row>
    <row r="223" spans="1:21" x14ac:dyDescent="0.25">
      <c r="A223" s="1">
        <v>45314</v>
      </c>
      <c r="B223" s="2">
        <v>0.76736111111111116</v>
      </c>
      <c r="C223" s="7">
        <v>1022</v>
      </c>
      <c r="D223" s="7">
        <v>1026</v>
      </c>
      <c r="E223" s="71">
        <v>9.8000000000000007</v>
      </c>
      <c r="F223" s="9">
        <v>88</v>
      </c>
      <c r="G223" s="71">
        <v>8.9</v>
      </c>
      <c r="H223" s="71">
        <v>7.9</v>
      </c>
      <c r="I223" s="71">
        <v>26</v>
      </c>
      <c r="J223" s="71">
        <v>8.9</v>
      </c>
      <c r="K223" s="6">
        <f t="shared" si="9"/>
        <v>7.9200000000000008</v>
      </c>
      <c r="L223" s="6">
        <f t="shared" si="10"/>
        <v>8.2799999999999994</v>
      </c>
      <c r="M223" s="10">
        <v>324</v>
      </c>
      <c r="N223" s="3" t="str">
        <f t="shared" si="11"/>
        <v>NW</v>
      </c>
      <c r="O223" s="11">
        <v>1.5</v>
      </c>
      <c r="P223" s="12">
        <v>1.5</v>
      </c>
      <c r="Q223" s="3">
        <v>0</v>
      </c>
      <c r="R223" s="13">
        <v>0</v>
      </c>
      <c r="S223" s="14">
        <v>0</v>
      </c>
      <c r="T223" s="15">
        <v>2.2000000000000002</v>
      </c>
      <c r="U223" s="15">
        <v>2.2999999999999998</v>
      </c>
    </row>
    <row r="224" spans="1:21" x14ac:dyDescent="0.25">
      <c r="A224" s="1">
        <v>45314</v>
      </c>
      <c r="B224" s="2">
        <v>0.77083333333333337</v>
      </c>
      <c r="C224" s="7">
        <v>1023</v>
      </c>
      <c r="D224" s="7">
        <v>1027</v>
      </c>
      <c r="E224" s="71">
        <v>9.8000000000000007</v>
      </c>
      <c r="F224" s="9">
        <v>85</v>
      </c>
      <c r="G224" s="71">
        <v>7.4</v>
      </c>
      <c r="H224" s="71">
        <v>7.4</v>
      </c>
      <c r="I224" s="71">
        <v>26</v>
      </c>
      <c r="J224" s="71">
        <v>7.4</v>
      </c>
      <c r="K224" s="6">
        <f t="shared" si="9"/>
        <v>16.559999999999999</v>
      </c>
      <c r="L224" s="6">
        <f t="shared" si="10"/>
        <v>18.72</v>
      </c>
      <c r="M224" s="10">
        <v>340</v>
      </c>
      <c r="N224" s="3" t="str">
        <f t="shared" si="11"/>
        <v>NNW</v>
      </c>
      <c r="O224" s="11">
        <v>0</v>
      </c>
      <c r="P224" s="12">
        <v>1.5</v>
      </c>
      <c r="Q224" s="3">
        <v>0</v>
      </c>
      <c r="R224" s="13">
        <v>0</v>
      </c>
      <c r="S224" s="14">
        <v>0</v>
      </c>
      <c r="T224" s="15">
        <v>4.5999999999999996</v>
      </c>
      <c r="U224" s="15">
        <v>5.2</v>
      </c>
    </row>
    <row r="225" spans="1:21" x14ac:dyDescent="0.25">
      <c r="A225" s="1">
        <v>45314</v>
      </c>
      <c r="B225" s="2">
        <v>0.77430555555555547</v>
      </c>
      <c r="C225" s="7">
        <v>1022</v>
      </c>
      <c r="D225" s="7">
        <v>1026</v>
      </c>
      <c r="E225" s="71">
        <v>10.1</v>
      </c>
      <c r="F225" s="9">
        <v>80</v>
      </c>
      <c r="G225" s="71">
        <v>7.4</v>
      </c>
      <c r="H225" s="71">
        <v>6.8</v>
      </c>
      <c r="I225" s="71">
        <v>26</v>
      </c>
      <c r="J225" s="71">
        <v>7.4</v>
      </c>
      <c r="K225" s="6">
        <f t="shared" si="9"/>
        <v>19.8</v>
      </c>
      <c r="L225" s="6">
        <f t="shared" si="10"/>
        <v>21.96</v>
      </c>
      <c r="M225" s="10">
        <v>0</v>
      </c>
      <c r="N225" s="3" t="str">
        <f t="shared" si="11"/>
        <v>N</v>
      </c>
      <c r="O225" s="11">
        <v>0</v>
      </c>
      <c r="P225" s="12">
        <v>1.5</v>
      </c>
      <c r="Q225" s="3">
        <v>0</v>
      </c>
      <c r="R225" s="13">
        <v>0</v>
      </c>
      <c r="S225" s="14">
        <v>0</v>
      </c>
      <c r="T225" s="15">
        <v>5.5</v>
      </c>
      <c r="U225" s="15">
        <v>6.1</v>
      </c>
    </row>
    <row r="226" spans="1:21" x14ac:dyDescent="0.25">
      <c r="A226" s="1">
        <v>45314</v>
      </c>
      <c r="B226" s="2">
        <v>0.77777777777777779</v>
      </c>
      <c r="C226" s="7">
        <v>1023</v>
      </c>
      <c r="D226" s="7">
        <v>1027</v>
      </c>
      <c r="E226" s="71">
        <v>10.3</v>
      </c>
      <c r="F226" s="9">
        <v>80</v>
      </c>
      <c r="G226" s="71">
        <v>8</v>
      </c>
      <c r="H226" s="71">
        <v>7</v>
      </c>
      <c r="I226" s="71">
        <v>26</v>
      </c>
      <c r="J226" s="71">
        <v>8</v>
      </c>
      <c r="K226" s="6">
        <f t="shared" si="9"/>
        <v>16.2</v>
      </c>
      <c r="L226" s="6">
        <f t="shared" si="10"/>
        <v>19.080000000000002</v>
      </c>
      <c r="M226" s="10">
        <v>12</v>
      </c>
      <c r="N226" s="3" t="str">
        <f t="shared" si="11"/>
        <v>N</v>
      </c>
      <c r="O226" s="11">
        <v>0</v>
      </c>
      <c r="P226" s="12">
        <v>1.5</v>
      </c>
      <c r="Q226" s="3">
        <v>0</v>
      </c>
      <c r="R226" s="13">
        <v>0</v>
      </c>
      <c r="S226" s="14">
        <v>0</v>
      </c>
      <c r="T226" s="15">
        <v>4.5</v>
      </c>
      <c r="U226" s="15">
        <v>5.3</v>
      </c>
    </row>
    <row r="227" spans="1:21" x14ac:dyDescent="0.25">
      <c r="A227" s="1">
        <v>45314</v>
      </c>
      <c r="B227" s="2">
        <v>0.78125</v>
      </c>
      <c r="C227" s="7">
        <v>1023</v>
      </c>
      <c r="D227" s="7">
        <v>1027</v>
      </c>
      <c r="E227" s="71">
        <v>10.5</v>
      </c>
      <c r="F227" s="9">
        <v>80</v>
      </c>
      <c r="G227" s="71">
        <v>7.9</v>
      </c>
      <c r="H227" s="71">
        <v>7.2</v>
      </c>
      <c r="I227" s="71">
        <v>26</v>
      </c>
      <c r="J227" s="71">
        <v>7.9</v>
      </c>
      <c r="K227" s="6">
        <f t="shared" si="9"/>
        <v>19.8</v>
      </c>
      <c r="L227" s="6">
        <f t="shared" si="10"/>
        <v>22.68</v>
      </c>
      <c r="M227" s="10">
        <v>354</v>
      </c>
      <c r="N227" s="3" t="str">
        <f t="shared" si="11"/>
        <v>N</v>
      </c>
      <c r="O227" s="11">
        <v>0</v>
      </c>
      <c r="P227" s="12">
        <v>1.5</v>
      </c>
      <c r="Q227" s="3">
        <v>0</v>
      </c>
      <c r="R227" s="13">
        <v>0</v>
      </c>
      <c r="S227" s="14">
        <v>0</v>
      </c>
      <c r="T227" s="15">
        <v>5.5</v>
      </c>
      <c r="U227" s="15">
        <v>6.3</v>
      </c>
    </row>
    <row r="228" spans="1:21" x14ac:dyDescent="0.25">
      <c r="A228" s="1">
        <v>45314</v>
      </c>
      <c r="B228" s="2">
        <v>0.78472222222222221</v>
      </c>
      <c r="C228" s="7">
        <v>1023</v>
      </c>
      <c r="D228" s="7">
        <v>1027</v>
      </c>
      <c r="E228" s="71">
        <v>10.6</v>
      </c>
      <c r="F228" s="9">
        <v>77</v>
      </c>
      <c r="G228" s="71">
        <v>8</v>
      </c>
      <c r="H228" s="71">
        <v>6.7</v>
      </c>
      <c r="I228" s="71">
        <v>26</v>
      </c>
      <c r="J228" s="71">
        <v>8</v>
      </c>
      <c r="K228" s="6">
        <f t="shared" si="9"/>
        <v>19.8</v>
      </c>
      <c r="L228" s="6">
        <f t="shared" si="10"/>
        <v>21.6</v>
      </c>
      <c r="M228" s="10">
        <v>0</v>
      </c>
      <c r="N228" s="3" t="str">
        <f t="shared" si="11"/>
        <v>N</v>
      </c>
      <c r="O228" s="11">
        <v>0</v>
      </c>
      <c r="P228" s="12">
        <v>1.5</v>
      </c>
      <c r="Q228" s="3">
        <v>0</v>
      </c>
      <c r="R228" s="13">
        <v>0</v>
      </c>
      <c r="S228" s="14">
        <v>0</v>
      </c>
      <c r="T228" s="15">
        <v>5.5</v>
      </c>
      <c r="U228" s="15">
        <v>6</v>
      </c>
    </row>
    <row r="229" spans="1:21" x14ac:dyDescent="0.25">
      <c r="A229" s="1">
        <v>45314</v>
      </c>
      <c r="B229" s="2">
        <v>0.78819444444444453</v>
      </c>
      <c r="C229" s="7">
        <v>1023</v>
      </c>
      <c r="D229" s="7">
        <v>1027</v>
      </c>
      <c r="E229" s="71">
        <v>10.6</v>
      </c>
      <c r="F229" s="9">
        <v>76</v>
      </c>
      <c r="G229" s="71">
        <v>8</v>
      </c>
      <c r="H229" s="71">
        <v>6.5</v>
      </c>
      <c r="I229" s="71">
        <v>26</v>
      </c>
      <c r="J229" s="71">
        <v>8</v>
      </c>
      <c r="K229" s="6">
        <f t="shared" si="9"/>
        <v>19.080000000000002</v>
      </c>
      <c r="L229" s="6">
        <f t="shared" si="10"/>
        <v>19.080000000000002</v>
      </c>
      <c r="M229" s="10">
        <v>328</v>
      </c>
      <c r="N229" s="3" t="str">
        <f t="shared" si="11"/>
        <v>NW</v>
      </c>
      <c r="O229" s="11">
        <v>0</v>
      </c>
      <c r="P229" s="12">
        <v>1.5</v>
      </c>
      <c r="Q229" s="3">
        <v>0</v>
      </c>
      <c r="R229" s="13">
        <v>0</v>
      </c>
      <c r="S229" s="14">
        <v>0</v>
      </c>
      <c r="T229" s="15">
        <v>5.3</v>
      </c>
      <c r="U229" s="15">
        <v>5.3</v>
      </c>
    </row>
    <row r="230" spans="1:21" x14ac:dyDescent="0.25">
      <c r="A230" s="1">
        <v>45314</v>
      </c>
      <c r="B230" s="2">
        <v>0.79166666666666663</v>
      </c>
      <c r="C230" s="7">
        <v>1023</v>
      </c>
      <c r="D230" s="7">
        <v>1027</v>
      </c>
      <c r="E230" s="71">
        <v>10.6</v>
      </c>
      <c r="F230" s="9">
        <v>76</v>
      </c>
      <c r="G230" s="71">
        <v>8.9</v>
      </c>
      <c r="H230" s="71">
        <v>6.5</v>
      </c>
      <c r="I230" s="71">
        <v>26</v>
      </c>
      <c r="J230" s="71">
        <v>8.9</v>
      </c>
      <c r="K230" s="6">
        <f t="shared" si="9"/>
        <v>12.96</v>
      </c>
      <c r="L230" s="6">
        <f t="shared" si="10"/>
        <v>13.68</v>
      </c>
      <c r="M230" s="10">
        <v>6</v>
      </c>
      <c r="N230" s="3" t="str">
        <f t="shared" si="11"/>
        <v>N</v>
      </c>
      <c r="O230" s="11">
        <v>0</v>
      </c>
      <c r="P230" s="12">
        <v>1.5</v>
      </c>
      <c r="Q230" s="3">
        <v>0</v>
      </c>
      <c r="R230" s="13">
        <v>0</v>
      </c>
      <c r="S230" s="14">
        <v>0</v>
      </c>
      <c r="T230" s="15">
        <v>3.6</v>
      </c>
      <c r="U230" s="15">
        <v>3.8</v>
      </c>
    </row>
    <row r="231" spans="1:21" x14ac:dyDescent="0.25">
      <c r="A231" s="1">
        <v>45314</v>
      </c>
      <c r="B231" s="2">
        <v>0.79513888888888884</v>
      </c>
      <c r="C231" s="7">
        <v>1023</v>
      </c>
      <c r="D231" s="7">
        <v>1027</v>
      </c>
      <c r="E231" s="71">
        <v>10.6</v>
      </c>
      <c r="F231" s="9">
        <v>75</v>
      </c>
      <c r="G231" s="71">
        <v>8.6999999999999993</v>
      </c>
      <c r="H231" s="71">
        <v>6.3</v>
      </c>
      <c r="I231" s="71">
        <v>26</v>
      </c>
      <c r="J231" s="71">
        <v>8.6999999999999993</v>
      </c>
      <c r="K231" s="6">
        <f t="shared" si="9"/>
        <v>13.32</v>
      </c>
      <c r="L231" s="6">
        <f t="shared" si="10"/>
        <v>16.559999999999999</v>
      </c>
      <c r="M231" s="10">
        <v>330</v>
      </c>
      <c r="N231" s="3" t="str">
        <f t="shared" si="11"/>
        <v>NNW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3.7</v>
      </c>
      <c r="U231" s="15">
        <v>4.5999999999999996</v>
      </c>
    </row>
    <row r="232" spans="1:21" x14ac:dyDescent="0.25">
      <c r="A232" s="1">
        <v>45314</v>
      </c>
      <c r="B232" s="2">
        <v>0.79861111111111116</v>
      </c>
      <c r="C232" s="7">
        <v>1023</v>
      </c>
      <c r="D232" s="7">
        <v>1027</v>
      </c>
      <c r="E232" s="71">
        <v>10.6</v>
      </c>
      <c r="F232" s="9">
        <v>76</v>
      </c>
      <c r="G232" s="71">
        <v>8.1999999999999993</v>
      </c>
      <c r="H232" s="71">
        <v>6.5</v>
      </c>
      <c r="I232" s="71">
        <v>26</v>
      </c>
      <c r="J232" s="71">
        <v>8.1999999999999993</v>
      </c>
      <c r="K232" s="6">
        <f t="shared" si="9"/>
        <v>17.28</v>
      </c>
      <c r="L232" s="6">
        <f t="shared" si="10"/>
        <v>19.8</v>
      </c>
      <c r="M232" s="10">
        <v>351</v>
      </c>
      <c r="N232" s="3" t="str">
        <f t="shared" si="11"/>
        <v>N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4.8</v>
      </c>
      <c r="U232" s="15">
        <v>5.5</v>
      </c>
    </row>
    <row r="233" spans="1:21" x14ac:dyDescent="0.25">
      <c r="A233" s="1">
        <v>45314</v>
      </c>
      <c r="B233" s="2">
        <v>0.80208333333333337</v>
      </c>
      <c r="C233" s="7">
        <v>1023</v>
      </c>
      <c r="D233" s="7">
        <v>1027</v>
      </c>
      <c r="E233" s="71">
        <v>10.6</v>
      </c>
      <c r="F233" s="9">
        <v>76</v>
      </c>
      <c r="G233" s="71">
        <v>9.8000000000000007</v>
      </c>
      <c r="H233" s="71">
        <v>6.5</v>
      </c>
      <c r="I233" s="71">
        <v>26</v>
      </c>
      <c r="J233" s="71">
        <v>9.8000000000000007</v>
      </c>
      <c r="K233" s="6">
        <f t="shared" si="9"/>
        <v>7.5600000000000005</v>
      </c>
      <c r="L233" s="6">
        <f t="shared" si="10"/>
        <v>7.5600000000000005</v>
      </c>
      <c r="M233" s="10">
        <v>18</v>
      </c>
      <c r="N233" s="3" t="str">
        <f t="shared" si="11"/>
        <v>N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2.1</v>
      </c>
      <c r="U233" s="15">
        <v>2.1</v>
      </c>
    </row>
    <row r="234" spans="1:21" x14ac:dyDescent="0.25">
      <c r="A234" s="1">
        <v>45314</v>
      </c>
      <c r="B234" s="2">
        <v>0.80555555555555547</v>
      </c>
      <c r="C234" s="7">
        <v>1023</v>
      </c>
      <c r="D234" s="7">
        <v>1027</v>
      </c>
      <c r="E234" s="71">
        <v>10.6</v>
      </c>
      <c r="F234" s="9">
        <v>75</v>
      </c>
      <c r="G234" s="71">
        <v>8.9</v>
      </c>
      <c r="H234" s="71">
        <v>6.3</v>
      </c>
      <c r="I234" s="71">
        <v>26</v>
      </c>
      <c r="J234" s="71">
        <v>8.9</v>
      </c>
      <c r="K234" s="6">
        <f t="shared" si="9"/>
        <v>12.6</v>
      </c>
      <c r="L234" s="6">
        <f t="shared" si="10"/>
        <v>12.6</v>
      </c>
      <c r="M234" s="10">
        <v>342</v>
      </c>
      <c r="N234" s="3" t="str">
        <f t="shared" si="11"/>
        <v>NNW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3.5</v>
      </c>
      <c r="U234" s="15">
        <v>3.5</v>
      </c>
    </row>
    <row r="235" spans="1:21" x14ac:dyDescent="0.25">
      <c r="A235" s="1">
        <v>45314</v>
      </c>
      <c r="B235" s="2">
        <v>0.80902777777777779</v>
      </c>
      <c r="C235" s="7">
        <v>1023</v>
      </c>
      <c r="D235" s="7">
        <v>1027</v>
      </c>
      <c r="E235" s="71">
        <v>10.6</v>
      </c>
      <c r="F235" s="9">
        <v>73</v>
      </c>
      <c r="G235" s="71">
        <v>8.1</v>
      </c>
      <c r="H235" s="71">
        <v>5.9</v>
      </c>
      <c r="I235" s="71">
        <v>26</v>
      </c>
      <c r="J235" s="71">
        <v>8.1</v>
      </c>
      <c r="K235" s="6">
        <f t="shared" si="9"/>
        <v>18</v>
      </c>
      <c r="L235" s="6">
        <f t="shared" si="10"/>
        <v>19.080000000000002</v>
      </c>
      <c r="M235" s="10">
        <v>322</v>
      </c>
      <c r="N235" s="3" t="str">
        <f t="shared" si="11"/>
        <v>NW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5</v>
      </c>
      <c r="U235" s="15">
        <v>5.3</v>
      </c>
    </row>
    <row r="236" spans="1:21" x14ac:dyDescent="0.25">
      <c r="A236" s="1">
        <v>45314</v>
      </c>
      <c r="B236" s="2">
        <v>0.8125</v>
      </c>
      <c r="C236" s="7">
        <v>1023</v>
      </c>
      <c r="D236" s="7">
        <v>1027</v>
      </c>
      <c r="E236" s="71">
        <v>10.7</v>
      </c>
      <c r="F236" s="9">
        <v>74</v>
      </c>
      <c r="G236" s="71">
        <v>9.5</v>
      </c>
      <c r="H236" s="71">
        <v>6.2</v>
      </c>
      <c r="I236" s="71">
        <v>26</v>
      </c>
      <c r="J236" s="71">
        <v>9.5</v>
      </c>
      <c r="K236" s="6">
        <f t="shared" si="9"/>
        <v>9.36</v>
      </c>
      <c r="L236" s="6">
        <f t="shared" si="10"/>
        <v>9.7200000000000006</v>
      </c>
      <c r="M236" s="10">
        <v>354</v>
      </c>
      <c r="N236" s="3" t="str">
        <f t="shared" si="11"/>
        <v>N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2.6</v>
      </c>
      <c r="U236" s="15">
        <v>2.7</v>
      </c>
    </row>
    <row r="237" spans="1:21" x14ac:dyDescent="0.25">
      <c r="A237" s="1">
        <v>45314</v>
      </c>
      <c r="B237" s="2">
        <v>0.81597222222222221</v>
      </c>
      <c r="C237" s="7">
        <v>1023</v>
      </c>
      <c r="D237" s="7">
        <v>1027</v>
      </c>
      <c r="E237" s="71">
        <v>10.8</v>
      </c>
      <c r="F237" s="9">
        <v>73</v>
      </c>
      <c r="G237" s="71">
        <v>9</v>
      </c>
      <c r="H237" s="71">
        <v>6.1</v>
      </c>
      <c r="I237" s="71">
        <v>26</v>
      </c>
      <c r="J237" s="71">
        <v>9</v>
      </c>
      <c r="K237" s="6">
        <f t="shared" si="9"/>
        <v>13.32</v>
      </c>
      <c r="L237" s="6">
        <f t="shared" si="10"/>
        <v>16.559999999999999</v>
      </c>
      <c r="M237" s="10">
        <v>6</v>
      </c>
      <c r="N237" s="3" t="str">
        <f t="shared" si="11"/>
        <v>N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3.7</v>
      </c>
      <c r="U237" s="15">
        <v>4.5999999999999996</v>
      </c>
    </row>
    <row r="238" spans="1:21" x14ac:dyDescent="0.25">
      <c r="A238" s="1">
        <v>45314</v>
      </c>
      <c r="B238" s="2">
        <v>0.81944444444444453</v>
      </c>
      <c r="C238" s="7">
        <v>1023</v>
      </c>
      <c r="D238" s="7">
        <v>1027</v>
      </c>
      <c r="E238" s="71">
        <v>10.9</v>
      </c>
      <c r="F238" s="9">
        <v>74</v>
      </c>
      <c r="G238" s="71">
        <v>9.1999999999999993</v>
      </c>
      <c r="H238" s="71">
        <v>6.4</v>
      </c>
      <c r="I238" s="71">
        <v>26</v>
      </c>
      <c r="J238" s="71">
        <v>9.1999999999999993</v>
      </c>
      <c r="K238" s="6">
        <f t="shared" si="9"/>
        <v>12.96</v>
      </c>
      <c r="L238" s="6">
        <f t="shared" si="10"/>
        <v>13.32</v>
      </c>
      <c r="M238" s="10">
        <v>309</v>
      </c>
      <c r="N238" s="3" t="str">
        <f t="shared" si="11"/>
        <v>WNW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3.6</v>
      </c>
      <c r="U238" s="15">
        <v>3.7</v>
      </c>
    </row>
    <row r="239" spans="1:21" x14ac:dyDescent="0.25">
      <c r="A239" s="1">
        <v>45314</v>
      </c>
      <c r="B239" s="2">
        <v>0.82291666666666663</v>
      </c>
      <c r="C239" s="7">
        <v>1023</v>
      </c>
      <c r="D239" s="7">
        <v>1027</v>
      </c>
      <c r="E239" s="71">
        <v>10.8</v>
      </c>
      <c r="F239" s="9">
        <v>72</v>
      </c>
      <c r="G239" s="71">
        <v>8.4</v>
      </c>
      <c r="H239" s="71">
        <v>5.9</v>
      </c>
      <c r="I239" s="71">
        <v>26</v>
      </c>
      <c r="J239" s="71">
        <v>8.4</v>
      </c>
      <c r="K239" s="6">
        <f t="shared" si="9"/>
        <v>18.36</v>
      </c>
      <c r="L239" s="6">
        <f t="shared" si="10"/>
        <v>27</v>
      </c>
      <c r="M239" s="10">
        <v>336</v>
      </c>
      <c r="N239" s="3" t="str">
        <f t="shared" si="11"/>
        <v>NNW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5.0999999999999996</v>
      </c>
      <c r="U239" s="15">
        <v>7.5</v>
      </c>
    </row>
    <row r="240" spans="1:21" x14ac:dyDescent="0.25">
      <c r="A240" s="1">
        <v>45314</v>
      </c>
      <c r="B240" s="2">
        <v>0.82638888888888884</v>
      </c>
      <c r="C240" s="7">
        <v>1023</v>
      </c>
      <c r="D240" s="7">
        <v>1027</v>
      </c>
      <c r="E240" s="71">
        <v>10.9</v>
      </c>
      <c r="F240" s="9">
        <v>71</v>
      </c>
      <c r="G240" s="71">
        <v>9.1999999999999993</v>
      </c>
      <c r="H240" s="71">
        <v>5.8</v>
      </c>
      <c r="I240" s="71">
        <v>26</v>
      </c>
      <c r="J240" s="71">
        <v>9.1999999999999993</v>
      </c>
      <c r="K240" s="6">
        <f t="shared" si="9"/>
        <v>12.6</v>
      </c>
      <c r="L240" s="6">
        <f t="shared" si="10"/>
        <v>14.4</v>
      </c>
      <c r="M240" s="10">
        <v>7</v>
      </c>
      <c r="N240" s="3" t="str">
        <f t="shared" si="11"/>
        <v>N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3.5</v>
      </c>
      <c r="U240" s="15">
        <v>4</v>
      </c>
    </row>
    <row r="241" spans="1:21" x14ac:dyDescent="0.25">
      <c r="A241" s="1">
        <v>45314</v>
      </c>
      <c r="B241" s="2">
        <v>0.82986111111111116</v>
      </c>
      <c r="C241" s="7">
        <v>1023</v>
      </c>
      <c r="D241" s="7">
        <v>1027</v>
      </c>
      <c r="E241" s="71">
        <v>10.9</v>
      </c>
      <c r="F241" s="9">
        <v>71</v>
      </c>
      <c r="G241" s="71">
        <v>8.8000000000000007</v>
      </c>
      <c r="H241" s="71">
        <v>5.8</v>
      </c>
      <c r="I241" s="71">
        <v>26</v>
      </c>
      <c r="J241" s="71">
        <v>8.8000000000000007</v>
      </c>
      <c r="K241" s="6">
        <f t="shared" si="9"/>
        <v>15.48</v>
      </c>
      <c r="L241" s="6">
        <f t="shared" si="10"/>
        <v>19.080000000000002</v>
      </c>
      <c r="M241" s="10">
        <v>7</v>
      </c>
      <c r="N241" s="3" t="str">
        <f t="shared" si="11"/>
        <v>N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4.3</v>
      </c>
      <c r="U241" s="15">
        <v>5.3</v>
      </c>
    </row>
    <row r="242" spans="1:21" x14ac:dyDescent="0.25">
      <c r="A242" s="1">
        <v>45314</v>
      </c>
      <c r="B242" s="2">
        <v>0.83333333333333337</v>
      </c>
      <c r="C242" s="7">
        <v>1023</v>
      </c>
      <c r="D242" s="7">
        <v>1027</v>
      </c>
      <c r="E242" s="71">
        <v>11</v>
      </c>
      <c r="F242" s="9">
        <v>70</v>
      </c>
      <c r="G242" s="71">
        <v>8.6</v>
      </c>
      <c r="H242" s="71">
        <v>5.7</v>
      </c>
      <c r="I242" s="71">
        <v>26</v>
      </c>
      <c r="J242" s="71">
        <v>8.6</v>
      </c>
      <c r="K242" s="6">
        <f t="shared" si="9"/>
        <v>18.36</v>
      </c>
      <c r="L242" s="6">
        <f t="shared" si="10"/>
        <v>20.52</v>
      </c>
      <c r="M242" s="10">
        <v>66</v>
      </c>
      <c r="N242" s="3" t="str">
        <f t="shared" si="11"/>
        <v>ENE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5.0999999999999996</v>
      </c>
      <c r="U242" s="15">
        <v>5.7</v>
      </c>
    </row>
    <row r="243" spans="1:21" x14ac:dyDescent="0.25">
      <c r="A243" s="1">
        <v>45314</v>
      </c>
      <c r="B243" s="2">
        <v>0.83680555555555547</v>
      </c>
      <c r="C243" s="7">
        <v>1023</v>
      </c>
      <c r="D243" s="7">
        <v>1027</v>
      </c>
      <c r="E243" s="71">
        <v>11.1</v>
      </c>
      <c r="F243" s="9">
        <v>68</v>
      </c>
      <c r="G243" s="71">
        <v>9</v>
      </c>
      <c r="H243" s="71">
        <v>5.4</v>
      </c>
      <c r="I243" s="71">
        <v>26</v>
      </c>
      <c r="J243" s="71">
        <v>9</v>
      </c>
      <c r="K243" s="6">
        <f t="shared" si="9"/>
        <v>16.920000000000002</v>
      </c>
      <c r="L243" s="6">
        <f t="shared" si="10"/>
        <v>20.16</v>
      </c>
      <c r="M243" s="10">
        <v>306</v>
      </c>
      <c r="N243" s="3" t="str">
        <f t="shared" si="11"/>
        <v>WNW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4.7</v>
      </c>
      <c r="U243" s="15">
        <v>5.6</v>
      </c>
    </row>
    <row r="244" spans="1:21" x14ac:dyDescent="0.25">
      <c r="A244" s="1">
        <v>45314</v>
      </c>
      <c r="B244" s="2">
        <v>0.84027777777777779</v>
      </c>
      <c r="C244" s="7">
        <v>1023</v>
      </c>
      <c r="D244" s="7">
        <v>1027</v>
      </c>
      <c r="E244" s="71">
        <v>11.3</v>
      </c>
      <c r="F244" s="9">
        <v>65</v>
      </c>
      <c r="G244" s="71">
        <v>9</v>
      </c>
      <c r="H244" s="71">
        <v>4.9000000000000004</v>
      </c>
      <c r="I244" s="71">
        <v>26</v>
      </c>
      <c r="J244" s="71">
        <v>9</v>
      </c>
      <c r="K244" s="6">
        <f t="shared" si="9"/>
        <v>18.72</v>
      </c>
      <c r="L244" s="6">
        <f t="shared" si="10"/>
        <v>24.12</v>
      </c>
      <c r="M244" s="10">
        <v>330</v>
      </c>
      <c r="N244" s="3" t="str">
        <f t="shared" si="11"/>
        <v>NNW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5.2</v>
      </c>
      <c r="U244" s="15">
        <v>6.7</v>
      </c>
    </row>
    <row r="245" spans="1:21" x14ac:dyDescent="0.25">
      <c r="A245" s="1">
        <v>45314</v>
      </c>
      <c r="B245" s="2">
        <v>0.84375</v>
      </c>
      <c r="C245" s="7">
        <v>1023</v>
      </c>
      <c r="D245" s="7">
        <v>1027</v>
      </c>
      <c r="E245" s="71">
        <v>11.4</v>
      </c>
      <c r="F245" s="9">
        <v>67</v>
      </c>
      <c r="G245" s="71">
        <v>10.5</v>
      </c>
      <c r="H245" s="71">
        <v>5.4</v>
      </c>
      <c r="I245" s="71">
        <v>26</v>
      </c>
      <c r="J245" s="71">
        <v>10.5</v>
      </c>
      <c r="K245" s="6">
        <f t="shared" si="9"/>
        <v>8.2799999999999994</v>
      </c>
      <c r="L245" s="6">
        <f t="shared" si="10"/>
        <v>9</v>
      </c>
      <c r="M245" s="10">
        <v>138</v>
      </c>
      <c r="N245" s="3" t="str">
        <f t="shared" si="11"/>
        <v>SE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2.2999999999999998</v>
      </c>
      <c r="U245" s="15">
        <v>2.5</v>
      </c>
    </row>
    <row r="246" spans="1:21" x14ac:dyDescent="0.25">
      <c r="A246" s="1">
        <v>45314</v>
      </c>
      <c r="B246" s="2">
        <v>0.84722222222222221</v>
      </c>
      <c r="C246" s="7">
        <v>1023</v>
      </c>
      <c r="D246" s="7">
        <v>1027</v>
      </c>
      <c r="E246" s="71">
        <v>11.4</v>
      </c>
      <c r="F246" s="9">
        <v>66</v>
      </c>
      <c r="G246" s="71">
        <v>11.2</v>
      </c>
      <c r="H246" s="71">
        <v>5.2</v>
      </c>
      <c r="I246" s="71">
        <v>26</v>
      </c>
      <c r="J246" s="71">
        <v>11.2</v>
      </c>
      <c r="K246" s="6">
        <f t="shared" si="9"/>
        <v>5.4</v>
      </c>
      <c r="L246" s="6">
        <f t="shared" si="10"/>
        <v>5.4</v>
      </c>
      <c r="M246" s="10">
        <v>156</v>
      </c>
      <c r="N246" s="3" t="str">
        <f t="shared" si="11"/>
        <v>SSE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1.5</v>
      </c>
      <c r="U246" s="15">
        <v>1.5</v>
      </c>
    </row>
    <row r="247" spans="1:21" x14ac:dyDescent="0.25">
      <c r="A247" s="1">
        <v>45314</v>
      </c>
      <c r="B247" s="2">
        <v>0.85069444444444453</v>
      </c>
      <c r="C247" s="7">
        <v>1023</v>
      </c>
      <c r="D247" s="7">
        <v>1027</v>
      </c>
      <c r="E247" s="71">
        <v>11.5</v>
      </c>
      <c r="F247" s="9">
        <v>67</v>
      </c>
      <c r="G247" s="71">
        <v>9.8000000000000007</v>
      </c>
      <c r="H247" s="71">
        <v>5.5</v>
      </c>
      <c r="I247" s="71">
        <v>26</v>
      </c>
      <c r="J247" s="71">
        <v>9.8000000000000007</v>
      </c>
      <c r="K247" s="6">
        <f t="shared" si="9"/>
        <v>13.32</v>
      </c>
      <c r="L247" s="6">
        <f t="shared" si="10"/>
        <v>16.920000000000002</v>
      </c>
      <c r="M247" s="10">
        <v>28</v>
      </c>
      <c r="N247" s="3" t="str">
        <f t="shared" si="11"/>
        <v>NNE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3.7</v>
      </c>
      <c r="U247" s="15">
        <v>4.7</v>
      </c>
    </row>
    <row r="248" spans="1:21" x14ac:dyDescent="0.25">
      <c r="A248" s="1">
        <v>45314</v>
      </c>
      <c r="B248" s="2">
        <v>0.85416666666666663</v>
      </c>
      <c r="C248" s="7">
        <v>1023</v>
      </c>
      <c r="D248" s="7">
        <v>1027</v>
      </c>
      <c r="E248" s="71">
        <v>11.4</v>
      </c>
      <c r="F248" s="9">
        <v>66</v>
      </c>
      <c r="G248" s="71">
        <v>8.6999999999999993</v>
      </c>
      <c r="H248" s="71">
        <v>5.2</v>
      </c>
      <c r="I248" s="71">
        <v>26</v>
      </c>
      <c r="J248" s="71">
        <v>8.6999999999999993</v>
      </c>
      <c r="K248" s="6">
        <f t="shared" si="9"/>
        <v>22.68</v>
      </c>
      <c r="L248" s="6">
        <f t="shared" si="10"/>
        <v>27</v>
      </c>
      <c r="M248" s="10">
        <v>336</v>
      </c>
      <c r="N248" s="3" t="str">
        <f t="shared" si="11"/>
        <v>NNW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6.3</v>
      </c>
      <c r="U248" s="15">
        <v>7.5</v>
      </c>
    </row>
    <row r="249" spans="1:21" x14ac:dyDescent="0.25">
      <c r="A249" s="1">
        <v>45314</v>
      </c>
      <c r="B249" s="2">
        <v>0.85763888888888884</v>
      </c>
      <c r="C249" s="7">
        <v>1023</v>
      </c>
      <c r="D249" s="7">
        <v>1027</v>
      </c>
      <c r="E249" s="71">
        <v>11.6</v>
      </c>
      <c r="F249" s="9">
        <v>65</v>
      </c>
      <c r="G249" s="71">
        <v>9.9</v>
      </c>
      <c r="H249" s="71">
        <v>5.2</v>
      </c>
      <c r="I249" s="71">
        <v>26</v>
      </c>
      <c r="J249" s="71">
        <v>9.9</v>
      </c>
      <c r="K249" s="6">
        <f t="shared" si="9"/>
        <v>13.32</v>
      </c>
      <c r="L249" s="6">
        <f t="shared" si="10"/>
        <v>18.36</v>
      </c>
      <c r="M249" s="10">
        <v>6</v>
      </c>
      <c r="N249" s="3" t="str">
        <f t="shared" si="11"/>
        <v>N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3.7</v>
      </c>
      <c r="U249" s="15">
        <v>5.0999999999999996</v>
      </c>
    </row>
    <row r="250" spans="1:21" x14ac:dyDescent="0.25">
      <c r="A250" s="1">
        <v>45314</v>
      </c>
      <c r="B250" s="2">
        <v>0.86111111111111116</v>
      </c>
      <c r="C250" s="7">
        <v>1023</v>
      </c>
      <c r="D250" s="7">
        <v>1027</v>
      </c>
      <c r="E250" s="71">
        <v>11.7</v>
      </c>
      <c r="F250" s="9">
        <v>63</v>
      </c>
      <c r="G250" s="71">
        <v>10.4</v>
      </c>
      <c r="H250" s="71">
        <v>4.8</v>
      </c>
      <c r="I250" s="71">
        <v>26</v>
      </c>
      <c r="J250" s="71">
        <v>10.4</v>
      </c>
      <c r="K250" s="6">
        <f t="shared" si="9"/>
        <v>11.52</v>
      </c>
      <c r="L250" s="6">
        <f t="shared" si="10"/>
        <v>12.6</v>
      </c>
      <c r="M250" s="10">
        <v>68</v>
      </c>
      <c r="N250" s="3" t="str">
        <f t="shared" si="11"/>
        <v>ENE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3.2</v>
      </c>
      <c r="U250" s="15">
        <v>3.5</v>
      </c>
    </row>
    <row r="251" spans="1:21" x14ac:dyDescent="0.25">
      <c r="A251" s="1">
        <v>45314</v>
      </c>
      <c r="B251" s="2">
        <v>0.86458333333333337</v>
      </c>
      <c r="C251" s="7">
        <v>1023</v>
      </c>
      <c r="D251" s="7">
        <v>1027</v>
      </c>
      <c r="E251" s="71">
        <v>11.8</v>
      </c>
      <c r="F251" s="9">
        <v>64</v>
      </c>
      <c r="G251" s="71">
        <v>10.3</v>
      </c>
      <c r="H251" s="71">
        <v>5.0999999999999996</v>
      </c>
      <c r="I251" s="71">
        <v>26</v>
      </c>
      <c r="J251" s="71">
        <v>10.3</v>
      </c>
      <c r="K251" s="6">
        <f t="shared" si="9"/>
        <v>12.6</v>
      </c>
      <c r="L251" s="6">
        <f t="shared" si="10"/>
        <v>13.32</v>
      </c>
      <c r="M251" s="10">
        <v>282</v>
      </c>
      <c r="N251" s="3" t="str">
        <f t="shared" si="11"/>
        <v>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3.5</v>
      </c>
      <c r="U251" s="15">
        <v>3.7</v>
      </c>
    </row>
    <row r="252" spans="1:21" x14ac:dyDescent="0.25">
      <c r="A252" s="1">
        <v>45314</v>
      </c>
      <c r="B252" s="2">
        <v>0.86805555555555547</v>
      </c>
      <c r="C252" s="7">
        <v>1023</v>
      </c>
      <c r="D252" s="7">
        <v>1027</v>
      </c>
      <c r="E252" s="71">
        <v>11.7</v>
      </c>
      <c r="F252" s="9">
        <v>66</v>
      </c>
      <c r="G252" s="71">
        <v>10.1</v>
      </c>
      <c r="H252" s="71">
        <v>5.5</v>
      </c>
      <c r="I252" s="71">
        <v>26</v>
      </c>
      <c r="J252" s="71">
        <v>10.1</v>
      </c>
      <c r="K252" s="6">
        <f t="shared" si="9"/>
        <v>13.32</v>
      </c>
      <c r="L252" s="6">
        <f t="shared" si="10"/>
        <v>16.2</v>
      </c>
      <c r="M252" s="10">
        <v>348</v>
      </c>
      <c r="N252" s="3" t="str">
        <f t="shared" si="11"/>
        <v>NNW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3.7</v>
      </c>
      <c r="U252" s="15">
        <v>4.5</v>
      </c>
    </row>
    <row r="253" spans="1:21" x14ac:dyDescent="0.25">
      <c r="A253" s="1">
        <v>45314</v>
      </c>
      <c r="B253" s="2">
        <v>0.87152777777777779</v>
      </c>
      <c r="C253" s="7">
        <v>1023</v>
      </c>
      <c r="D253" s="7">
        <v>1027</v>
      </c>
      <c r="E253" s="71">
        <v>11.8</v>
      </c>
      <c r="F253" s="9">
        <v>67</v>
      </c>
      <c r="G253" s="71">
        <v>10.199999999999999</v>
      </c>
      <c r="H253" s="71">
        <v>5.8</v>
      </c>
      <c r="I253" s="71">
        <v>26</v>
      </c>
      <c r="J253" s="71">
        <v>10.199999999999999</v>
      </c>
      <c r="K253" s="6">
        <f t="shared" si="9"/>
        <v>13.68</v>
      </c>
      <c r="L253" s="6">
        <f t="shared" si="10"/>
        <v>17.28</v>
      </c>
      <c r="M253" s="10">
        <v>79</v>
      </c>
      <c r="N253" s="3" t="str">
        <f t="shared" si="11"/>
        <v>ENE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3.8</v>
      </c>
      <c r="U253" s="15">
        <v>4.8</v>
      </c>
    </row>
    <row r="254" spans="1:21" x14ac:dyDescent="0.25">
      <c r="A254" s="1">
        <v>45314</v>
      </c>
      <c r="B254" s="2">
        <v>0.875</v>
      </c>
      <c r="C254" s="7">
        <v>1023</v>
      </c>
      <c r="D254" s="7">
        <v>1027</v>
      </c>
      <c r="E254" s="71">
        <v>11.7</v>
      </c>
      <c r="F254" s="9">
        <v>68</v>
      </c>
      <c r="G254" s="71">
        <v>9</v>
      </c>
      <c r="H254" s="71">
        <v>5.9</v>
      </c>
      <c r="I254" s="71">
        <v>26</v>
      </c>
      <c r="J254" s="71">
        <v>9</v>
      </c>
      <c r="K254" s="6">
        <f t="shared" si="9"/>
        <v>24.48</v>
      </c>
      <c r="L254" s="6">
        <f t="shared" si="10"/>
        <v>26.28</v>
      </c>
      <c r="M254" s="10">
        <v>192</v>
      </c>
      <c r="N254" s="3" t="str">
        <f t="shared" si="11"/>
        <v>S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6.8</v>
      </c>
      <c r="U254" s="15">
        <v>7.3</v>
      </c>
    </row>
    <row r="255" spans="1:21" x14ac:dyDescent="0.25">
      <c r="A255" s="1">
        <v>45314</v>
      </c>
      <c r="B255" s="2">
        <v>0.87847222222222221</v>
      </c>
      <c r="C255" s="7">
        <v>1023</v>
      </c>
      <c r="D255" s="7">
        <v>1027</v>
      </c>
      <c r="E255" s="71">
        <v>11.8</v>
      </c>
      <c r="F255" s="9">
        <v>67</v>
      </c>
      <c r="G255" s="71">
        <v>10.199999999999999</v>
      </c>
      <c r="H255" s="71">
        <v>5.8</v>
      </c>
      <c r="I255" s="71">
        <v>26</v>
      </c>
      <c r="J255" s="71">
        <v>10.199999999999999</v>
      </c>
      <c r="K255" s="6">
        <f t="shared" si="9"/>
        <v>13.32</v>
      </c>
      <c r="L255" s="6">
        <f t="shared" si="10"/>
        <v>14.759999999999998</v>
      </c>
      <c r="M255" s="10">
        <v>342</v>
      </c>
      <c r="N255" s="3" t="str">
        <f t="shared" si="11"/>
        <v>NNW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3.7</v>
      </c>
      <c r="U255" s="15">
        <v>4.0999999999999996</v>
      </c>
    </row>
    <row r="256" spans="1:21" x14ac:dyDescent="0.25">
      <c r="A256" s="1">
        <v>45314</v>
      </c>
      <c r="B256" s="2">
        <v>0.88194444444444453</v>
      </c>
      <c r="C256" s="7">
        <v>1023</v>
      </c>
      <c r="D256" s="7">
        <v>1027</v>
      </c>
      <c r="E256" s="71">
        <v>11.9</v>
      </c>
      <c r="F256" s="9">
        <v>66</v>
      </c>
      <c r="G256" s="71">
        <v>9.6</v>
      </c>
      <c r="H256" s="71">
        <v>5.7</v>
      </c>
      <c r="I256" s="71">
        <v>26</v>
      </c>
      <c r="J256" s="71">
        <v>9.6</v>
      </c>
      <c r="K256" s="6">
        <f t="shared" si="9"/>
        <v>19.080000000000002</v>
      </c>
      <c r="L256" s="6">
        <f t="shared" si="10"/>
        <v>22.32</v>
      </c>
      <c r="M256" s="10">
        <v>0</v>
      </c>
      <c r="N256" s="3" t="str">
        <f t="shared" si="11"/>
        <v>N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5.3</v>
      </c>
      <c r="U256" s="15">
        <v>6.2</v>
      </c>
    </row>
    <row r="257" spans="1:21" x14ac:dyDescent="0.25">
      <c r="A257" s="1">
        <v>45314</v>
      </c>
      <c r="B257" s="2">
        <v>0.88541666666666663</v>
      </c>
      <c r="C257" s="7">
        <v>1023</v>
      </c>
      <c r="D257" s="7">
        <v>1027</v>
      </c>
      <c r="E257" s="71">
        <v>11.9</v>
      </c>
      <c r="F257" s="9">
        <v>68</v>
      </c>
      <c r="G257" s="71">
        <v>9.6</v>
      </c>
      <c r="H257" s="71">
        <v>6.1</v>
      </c>
      <c r="I257" s="71">
        <v>26</v>
      </c>
      <c r="J257" s="71">
        <v>9.6</v>
      </c>
      <c r="K257" s="6">
        <f t="shared" si="9"/>
        <v>19.8</v>
      </c>
      <c r="L257" s="6">
        <f t="shared" si="10"/>
        <v>21.96</v>
      </c>
      <c r="M257" s="10">
        <v>330</v>
      </c>
      <c r="N257" s="3" t="str">
        <f t="shared" si="11"/>
        <v>NNW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5.5</v>
      </c>
      <c r="U257" s="15">
        <v>6.1</v>
      </c>
    </row>
    <row r="258" spans="1:21" x14ac:dyDescent="0.25">
      <c r="A258" s="1">
        <v>45314</v>
      </c>
      <c r="B258" s="2">
        <v>0.88888888888888884</v>
      </c>
      <c r="C258" s="7">
        <v>1023</v>
      </c>
      <c r="D258" s="7">
        <v>1027</v>
      </c>
      <c r="E258" s="71">
        <v>12</v>
      </c>
      <c r="F258" s="9">
        <v>69</v>
      </c>
      <c r="G258" s="71">
        <v>10.199999999999999</v>
      </c>
      <c r="H258" s="71">
        <v>6.4</v>
      </c>
      <c r="I258" s="71">
        <v>26</v>
      </c>
      <c r="J258" s="71">
        <v>10.199999999999999</v>
      </c>
      <c r="K258" s="6">
        <f t="shared" si="9"/>
        <v>15.48</v>
      </c>
      <c r="L258" s="6">
        <f t="shared" si="10"/>
        <v>19.8</v>
      </c>
      <c r="M258" s="10">
        <v>54</v>
      </c>
      <c r="N258" s="3" t="str">
        <f t="shared" si="11"/>
        <v>NE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4.3</v>
      </c>
      <c r="U258" s="15">
        <v>5.5</v>
      </c>
    </row>
    <row r="259" spans="1:21" x14ac:dyDescent="0.25">
      <c r="A259" s="1">
        <v>45314</v>
      </c>
      <c r="B259" s="2">
        <v>0.89236111111111116</v>
      </c>
      <c r="C259" s="7">
        <v>1023</v>
      </c>
      <c r="D259" s="7">
        <v>1027</v>
      </c>
      <c r="E259" s="71">
        <v>11.8</v>
      </c>
      <c r="F259" s="9">
        <v>69</v>
      </c>
      <c r="G259" s="71">
        <v>9.6</v>
      </c>
      <c r="H259" s="71">
        <v>6.2</v>
      </c>
      <c r="I259" s="71">
        <v>26</v>
      </c>
      <c r="J259" s="71">
        <v>9.6</v>
      </c>
      <c r="K259" s="6">
        <f t="shared" ref="K259:K289" si="12">CONVERT(T259,"m/s","km/h")</f>
        <v>18.72</v>
      </c>
      <c r="L259" s="6">
        <f t="shared" ref="L259:L289" si="13">CONVERT(U259,"m/s","km/h")</f>
        <v>21.6</v>
      </c>
      <c r="M259" s="10">
        <v>85</v>
      </c>
      <c r="N259" s="3" t="str">
        <f t="shared" ref="N259:N289" si="14">LOOKUP(M259,$V$4:$V$40,$W$4:$W$40)</f>
        <v>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5.2</v>
      </c>
      <c r="U259" s="15">
        <v>6</v>
      </c>
    </row>
    <row r="260" spans="1:21" x14ac:dyDescent="0.25">
      <c r="A260" s="1">
        <v>45314</v>
      </c>
      <c r="B260" s="2">
        <v>0.89583333333333337</v>
      </c>
      <c r="C260" s="7">
        <v>1023</v>
      </c>
      <c r="D260" s="7">
        <v>1027</v>
      </c>
      <c r="E260" s="71">
        <v>12</v>
      </c>
      <c r="F260" s="9">
        <v>67</v>
      </c>
      <c r="G260" s="71">
        <v>10.4</v>
      </c>
      <c r="H260" s="71">
        <v>6</v>
      </c>
      <c r="I260" s="71">
        <v>26</v>
      </c>
      <c r="J260" s="71">
        <v>10.4</v>
      </c>
      <c r="K260" s="6">
        <f t="shared" si="12"/>
        <v>13.32</v>
      </c>
      <c r="L260" s="6">
        <f t="shared" si="13"/>
        <v>18</v>
      </c>
      <c r="M260" s="10">
        <v>338</v>
      </c>
      <c r="N260" s="3" t="str">
        <f t="shared" si="14"/>
        <v>NNW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3.7</v>
      </c>
      <c r="U260" s="15">
        <v>5</v>
      </c>
    </row>
    <row r="261" spans="1:21" x14ac:dyDescent="0.25">
      <c r="A261" s="1">
        <v>45314</v>
      </c>
      <c r="B261" s="2">
        <v>0.89930555555555547</v>
      </c>
      <c r="C261" s="7">
        <v>1023</v>
      </c>
      <c r="D261" s="7">
        <v>1027</v>
      </c>
      <c r="E261" s="71">
        <v>12.1</v>
      </c>
      <c r="F261" s="9">
        <v>70</v>
      </c>
      <c r="G261" s="71">
        <v>9.6999999999999993</v>
      </c>
      <c r="H261" s="71">
        <v>6.7</v>
      </c>
      <c r="I261" s="71">
        <v>26</v>
      </c>
      <c r="J261" s="71">
        <v>9.6999999999999993</v>
      </c>
      <c r="K261" s="6">
        <f t="shared" si="12"/>
        <v>21.96</v>
      </c>
      <c r="L261" s="6">
        <f t="shared" si="13"/>
        <v>24.48</v>
      </c>
      <c r="M261" s="10">
        <v>2</v>
      </c>
      <c r="N261" s="3" t="str">
        <f t="shared" si="14"/>
        <v>N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6.1</v>
      </c>
      <c r="U261" s="15">
        <v>6.8</v>
      </c>
    </row>
    <row r="262" spans="1:21" x14ac:dyDescent="0.25">
      <c r="A262" s="1">
        <v>45314</v>
      </c>
      <c r="B262" s="2">
        <v>0.90277777777777779</v>
      </c>
      <c r="C262" s="7">
        <v>1023</v>
      </c>
      <c r="D262" s="7">
        <v>1027</v>
      </c>
      <c r="E262" s="71">
        <v>12.2</v>
      </c>
      <c r="F262" s="9">
        <v>69</v>
      </c>
      <c r="G262" s="71">
        <v>9.9</v>
      </c>
      <c r="H262" s="71">
        <v>6.6</v>
      </c>
      <c r="I262" s="71">
        <v>26</v>
      </c>
      <c r="J262" s="71">
        <v>9.9</v>
      </c>
      <c r="K262" s="6">
        <f t="shared" si="12"/>
        <v>20.52</v>
      </c>
      <c r="L262" s="6">
        <f t="shared" si="13"/>
        <v>21.96</v>
      </c>
      <c r="M262" s="10">
        <v>13</v>
      </c>
      <c r="N262" s="3" t="str">
        <f t="shared" si="14"/>
        <v>N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5.7</v>
      </c>
      <c r="U262" s="15">
        <v>6.1</v>
      </c>
    </row>
    <row r="263" spans="1:21" x14ac:dyDescent="0.25">
      <c r="A263" s="1">
        <v>45314</v>
      </c>
      <c r="B263" s="2">
        <v>0.90625</v>
      </c>
      <c r="C263" s="7">
        <v>1023</v>
      </c>
      <c r="D263" s="7">
        <v>1027</v>
      </c>
      <c r="E263" s="71">
        <v>12.1</v>
      </c>
      <c r="F263" s="9">
        <v>67</v>
      </c>
      <c r="G263" s="71">
        <v>10.5</v>
      </c>
      <c r="H263" s="71">
        <v>6.1</v>
      </c>
      <c r="I263" s="71">
        <v>26</v>
      </c>
      <c r="J263" s="71">
        <v>10.5</v>
      </c>
      <c r="K263" s="6">
        <f t="shared" si="12"/>
        <v>13.32</v>
      </c>
      <c r="L263" s="6">
        <f t="shared" si="13"/>
        <v>14.759999999999998</v>
      </c>
      <c r="M263" s="10">
        <v>354</v>
      </c>
      <c r="N263" s="3" t="str">
        <f t="shared" si="14"/>
        <v>N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3.7</v>
      </c>
      <c r="U263" s="15">
        <v>4.0999999999999996</v>
      </c>
    </row>
    <row r="264" spans="1:21" x14ac:dyDescent="0.25">
      <c r="A264" s="1">
        <v>45314</v>
      </c>
      <c r="B264" s="2">
        <v>0.90972222222222221</v>
      </c>
      <c r="C264" s="7">
        <v>1023</v>
      </c>
      <c r="D264" s="7">
        <v>1027</v>
      </c>
      <c r="E264" s="71">
        <v>12.2</v>
      </c>
      <c r="F264" s="9">
        <v>63</v>
      </c>
      <c r="G264" s="71">
        <v>10.3</v>
      </c>
      <c r="H264" s="71">
        <v>5.3</v>
      </c>
      <c r="I264" s="71">
        <v>26</v>
      </c>
      <c r="J264" s="71">
        <v>10.3</v>
      </c>
      <c r="K264" s="6">
        <f t="shared" si="12"/>
        <v>16.920000000000002</v>
      </c>
      <c r="L264" s="6">
        <f t="shared" si="13"/>
        <v>20.16</v>
      </c>
      <c r="M264" s="10">
        <v>318</v>
      </c>
      <c r="N264" s="3" t="str">
        <f t="shared" si="14"/>
        <v>NW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4.7</v>
      </c>
      <c r="U264" s="15">
        <v>5.6</v>
      </c>
    </row>
    <row r="265" spans="1:21" x14ac:dyDescent="0.25">
      <c r="A265" s="1">
        <v>45314</v>
      </c>
      <c r="B265" s="2">
        <v>0.91319444444444453</v>
      </c>
      <c r="C265" s="7">
        <v>1023</v>
      </c>
      <c r="D265" s="7">
        <v>1027</v>
      </c>
      <c r="E265" s="71">
        <v>12.3</v>
      </c>
      <c r="F265" s="9">
        <v>65</v>
      </c>
      <c r="G265" s="71">
        <v>11.1</v>
      </c>
      <c r="H265" s="71">
        <v>5.8</v>
      </c>
      <c r="I265" s="71">
        <v>26</v>
      </c>
      <c r="J265" s="71">
        <v>11.1</v>
      </c>
      <c r="K265" s="6">
        <f t="shared" si="12"/>
        <v>11.88</v>
      </c>
      <c r="L265" s="6">
        <f t="shared" si="13"/>
        <v>13.68</v>
      </c>
      <c r="M265" s="10">
        <v>136</v>
      </c>
      <c r="N265" s="3" t="str">
        <f t="shared" si="14"/>
        <v>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3.3</v>
      </c>
      <c r="U265" s="15">
        <v>3.8</v>
      </c>
    </row>
    <row r="266" spans="1:21" x14ac:dyDescent="0.25">
      <c r="A266" s="1">
        <v>45314</v>
      </c>
      <c r="B266" s="2">
        <v>0.91666666666666663</v>
      </c>
      <c r="C266" s="7">
        <v>1023</v>
      </c>
      <c r="D266" s="7">
        <v>1027</v>
      </c>
      <c r="E266" s="71">
        <v>12.3</v>
      </c>
      <c r="F266" s="9">
        <v>62</v>
      </c>
      <c r="G266" s="71">
        <v>10.9</v>
      </c>
      <c r="H266" s="71">
        <v>5.2</v>
      </c>
      <c r="I266" s="71">
        <v>26</v>
      </c>
      <c r="J266" s="71">
        <v>10.9</v>
      </c>
      <c r="K266" s="6">
        <f t="shared" si="12"/>
        <v>12.6</v>
      </c>
      <c r="L266" s="6">
        <f t="shared" si="13"/>
        <v>13.32</v>
      </c>
      <c r="M266" s="10">
        <v>282</v>
      </c>
      <c r="N266" s="3" t="str">
        <f t="shared" si="14"/>
        <v>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3.5</v>
      </c>
      <c r="U266" s="15">
        <v>3.7</v>
      </c>
    </row>
    <row r="267" spans="1:21" x14ac:dyDescent="0.25">
      <c r="A267" s="1">
        <v>45314</v>
      </c>
      <c r="B267" s="2">
        <v>0.92013888888888884</v>
      </c>
      <c r="C267" s="7">
        <v>1023</v>
      </c>
      <c r="D267" s="7">
        <v>1027</v>
      </c>
      <c r="E267" s="71">
        <v>12.4</v>
      </c>
      <c r="F267" s="9">
        <v>64</v>
      </c>
      <c r="G267" s="71">
        <v>10.4</v>
      </c>
      <c r="H267" s="71">
        <v>5.7</v>
      </c>
      <c r="I267" s="71">
        <v>26</v>
      </c>
      <c r="J267" s="71">
        <v>10.4</v>
      </c>
      <c r="K267" s="6">
        <f t="shared" si="12"/>
        <v>18.72</v>
      </c>
      <c r="L267" s="6">
        <f t="shared" si="13"/>
        <v>19.080000000000002</v>
      </c>
      <c r="M267" s="10">
        <v>8</v>
      </c>
      <c r="N267" s="3" t="str">
        <f t="shared" si="14"/>
        <v>N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5.2</v>
      </c>
      <c r="U267" s="15">
        <v>5.3</v>
      </c>
    </row>
    <row r="268" spans="1:21" x14ac:dyDescent="0.25">
      <c r="A268" s="1">
        <v>45314</v>
      </c>
      <c r="B268" s="2">
        <v>0.92361111111111116</v>
      </c>
      <c r="C268" s="7">
        <v>1023</v>
      </c>
      <c r="D268" s="7">
        <v>1027</v>
      </c>
      <c r="E268" s="71">
        <v>12.3</v>
      </c>
      <c r="F268" s="9">
        <v>64</v>
      </c>
      <c r="G268" s="71">
        <v>9.8000000000000007</v>
      </c>
      <c r="H268" s="71">
        <v>5.6</v>
      </c>
      <c r="I268" s="71">
        <v>26</v>
      </c>
      <c r="J268" s="71">
        <v>9.8000000000000007</v>
      </c>
      <c r="K268" s="6">
        <f t="shared" si="12"/>
        <v>23.76</v>
      </c>
      <c r="L268" s="6">
        <f t="shared" si="13"/>
        <v>27.36</v>
      </c>
      <c r="M268" s="10">
        <v>354</v>
      </c>
      <c r="N268" s="3" t="str">
        <f t="shared" si="14"/>
        <v>N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6.6</v>
      </c>
      <c r="U268" s="15">
        <v>7.6</v>
      </c>
    </row>
    <row r="269" spans="1:21" x14ac:dyDescent="0.25">
      <c r="A269" s="1">
        <v>45314</v>
      </c>
      <c r="B269" s="2">
        <v>0.92708333333333337</v>
      </c>
      <c r="C269" s="7">
        <v>1023</v>
      </c>
      <c r="D269" s="7">
        <v>1027</v>
      </c>
      <c r="E269" s="71">
        <v>12.4</v>
      </c>
      <c r="F269" s="9">
        <v>65</v>
      </c>
      <c r="G269" s="71">
        <v>10.9</v>
      </c>
      <c r="H269" s="71">
        <v>5.9</v>
      </c>
      <c r="I269" s="71">
        <v>26</v>
      </c>
      <c r="J269" s="71">
        <v>10.9</v>
      </c>
      <c r="K269" s="6">
        <f t="shared" si="12"/>
        <v>13.32</v>
      </c>
      <c r="L269" s="6">
        <f t="shared" si="13"/>
        <v>18.36</v>
      </c>
      <c r="M269" s="10">
        <v>300</v>
      </c>
      <c r="N269" s="3" t="str">
        <f t="shared" si="14"/>
        <v>WNW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3.7</v>
      </c>
      <c r="U269" s="15">
        <v>5.0999999999999996</v>
      </c>
    </row>
    <row r="270" spans="1:21" x14ac:dyDescent="0.25">
      <c r="A270" s="1">
        <v>45314</v>
      </c>
      <c r="B270" s="2">
        <v>0.93055555555555547</v>
      </c>
      <c r="C270" s="7">
        <v>1023</v>
      </c>
      <c r="D270" s="7">
        <v>1027</v>
      </c>
      <c r="E270" s="71">
        <v>12.3</v>
      </c>
      <c r="F270" s="9">
        <v>63</v>
      </c>
      <c r="G270" s="71">
        <v>10</v>
      </c>
      <c r="H270" s="71">
        <v>5.4</v>
      </c>
      <c r="I270" s="71">
        <v>26</v>
      </c>
      <c r="J270" s="71">
        <v>10</v>
      </c>
      <c r="K270" s="6">
        <f t="shared" si="12"/>
        <v>21.6</v>
      </c>
      <c r="L270" s="6">
        <f t="shared" si="13"/>
        <v>24.12</v>
      </c>
      <c r="M270" s="10">
        <v>0</v>
      </c>
      <c r="N270" s="3" t="str">
        <f t="shared" si="14"/>
        <v>N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6</v>
      </c>
      <c r="U270" s="15">
        <v>6.7</v>
      </c>
    </row>
    <row r="271" spans="1:21" x14ac:dyDescent="0.25">
      <c r="A271" s="1">
        <v>45314</v>
      </c>
      <c r="B271" s="2">
        <v>0.93402777777777779</v>
      </c>
      <c r="C271" s="7">
        <v>1023</v>
      </c>
      <c r="D271" s="7">
        <v>1027</v>
      </c>
      <c r="E271" s="71">
        <v>12.4</v>
      </c>
      <c r="F271" s="9">
        <v>65</v>
      </c>
      <c r="G271" s="71">
        <v>10.7</v>
      </c>
      <c r="H271" s="71">
        <v>5.9</v>
      </c>
      <c r="I271" s="71">
        <v>26</v>
      </c>
      <c r="J271" s="71">
        <v>10.7</v>
      </c>
      <c r="K271" s="6">
        <f t="shared" si="12"/>
        <v>15.120000000000001</v>
      </c>
      <c r="L271" s="6">
        <f t="shared" si="13"/>
        <v>18.72</v>
      </c>
      <c r="M271" s="10">
        <v>54</v>
      </c>
      <c r="N271" s="3" t="str">
        <f t="shared" si="14"/>
        <v>NE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4.2</v>
      </c>
      <c r="U271" s="15">
        <v>5.2</v>
      </c>
    </row>
    <row r="272" spans="1:21" x14ac:dyDescent="0.25">
      <c r="A272" s="1">
        <v>45314</v>
      </c>
      <c r="B272" s="2">
        <v>0.9375</v>
      </c>
      <c r="C272" s="7">
        <v>1023</v>
      </c>
      <c r="D272" s="7">
        <v>1027</v>
      </c>
      <c r="E272" s="71">
        <v>12.4</v>
      </c>
      <c r="F272" s="9">
        <v>63</v>
      </c>
      <c r="G272" s="71">
        <v>10.1</v>
      </c>
      <c r="H272" s="71">
        <v>5.5</v>
      </c>
      <c r="I272" s="71">
        <v>26</v>
      </c>
      <c r="J272" s="71">
        <v>10.1</v>
      </c>
      <c r="K272" s="6">
        <f t="shared" si="12"/>
        <v>21.6</v>
      </c>
      <c r="L272" s="6">
        <f t="shared" si="13"/>
        <v>25.560000000000002</v>
      </c>
      <c r="M272" s="10">
        <v>356</v>
      </c>
      <c r="N272" s="3" t="str">
        <f t="shared" si="14"/>
        <v>N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6</v>
      </c>
      <c r="U272" s="15">
        <v>7.1</v>
      </c>
    </row>
    <row r="273" spans="1:21" x14ac:dyDescent="0.25">
      <c r="A273" s="1">
        <v>45314</v>
      </c>
      <c r="B273" s="2">
        <v>0.94097222222222221</v>
      </c>
      <c r="C273" s="7">
        <v>1023</v>
      </c>
      <c r="D273" s="7">
        <v>1027</v>
      </c>
      <c r="E273" s="71">
        <v>12.5</v>
      </c>
      <c r="F273" s="9">
        <v>62</v>
      </c>
      <c r="G273" s="71">
        <v>11.2</v>
      </c>
      <c r="H273" s="71">
        <v>5.4</v>
      </c>
      <c r="I273" s="71">
        <v>26</v>
      </c>
      <c r="J273" s="71">
        <v>11.2</v>
      </c>
      <c r="K273" s="6">
        <f t="shared" si="12"/>
        <v>12.96</v>
      </c>
      <c r="L273" s="6">
        <f t="shared" si="13"/>
        <v>14.4</v>
      </c>
      <c r="M273" s="10">
        <v>336</v>
      </c>
      <c r="N273" s="3" t="str">
        <f t="shared" si="14"/>
        <v>NNW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3.6</v>
      </c>
      <c r="U273" s="15">
        <v>4</v>
      </c>
    </row>
    <row r="274" spans="1:21" x14ac:dyDescent="0.25">
      <c r="A274" s="1">
        <v>45314</v>
      </c>
      <c r="B274" s="2">
        <v>0.94444444444444453</v>
      </c>
      <c r="C274" s="7">
        <v>1023</v>
      </c>
      <c r="D274" s="7">
        <v>1027</v>
      </c>
      <c r="E274" s="71">
        <v>12.4</v>
      </c>
      <c r="F274" s="9">
        <v>61</v>
      </c>
      <c r="G274" s="71">
        <v>10.6</v>
      </c>
      <c r="H274" s="71">
        <v>5</v>
      </c>
      <c r="I274" s="71">
        <v>26</v>
      </c>
      <c r="J274" s="71">
        <v>10.6</v>
      </c>
      <c r="K274" s="6">
        <f t="shared" si="12"/>
        <v>16.2</v>
      </c>
      <c r="L274" s="6">
        <f t="shared" si="13"/>
        <v>19.8</v>
      </c>
      <c r="M274" s="10">
        <v>338</v>
      </c>
      <c r="N274" s="3" t="str">
        <f t="shared" si="14"/>
        <v>NNW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4.5</v>
      </c>
      <c r="U274" s="15">
        <v>5.5</v>
      </c>
    </row>
    <row r="275" spans="1:21" x14ac:dyDescent="0.25">
      <c r="A275" s="1">
        <v>45314</v>
      </c>
      <c r="B275" s="2">
        <v>0.94791666666666663</v>
      </c>
      <c r="C275" s="7">
        <v>1023</v>
      </c>
      <c r="D275" s="7">
        <v>1027</v>
      </c>
      <c r="E275" s="71">
        <v>12.4</v>
      </c>
      <c r="F275" s="9">
        <v>59</v>
      </c>
      <c r="G275" s="71">
        <v>9.6</v>
      </c>
      <c r="H275" s="71">
        <v>4.5</v>
      </c>
      <c r="I275" s="71">
        <v>26</v>
      </c>
      <c r="J275" s="71">
        <v>9.6</v>
      </c>
      <c r="K275" s="6">
        <f t="shared" si="12"/>
        <v>27</v>
      </c>
      <c r="L275" s="6">
        <f t="shared" si="13"/>
        <v>29.16</v>
      </c>
      <c r="M275" s="10">
        <v>324</v>
      </c>
      <c r="N275" s="3" t="str">
        <f t="shared" si="14"/>
        <v>NW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7.5</v>
      </c>
      <c r="U275" s="15">
        <v>8.1</v>
      </c>
    </row>
    <row r="276" spans="1:21" x14ac:dyDescent="0.25">
      <c r="A276" s="1">
        <v>45314</v>
      </c>
      <c r="B276" s="2">
        <v>0.95138888888888884</v>
      </c>
      <c r="C276" s="7">
        <v>1023</v>
      </c>
      <c r="D276" s="7">
        <v>1027</v>
      </c>
      <c r="E276" s="71">
        <v>12.3</v>
      </c>
      <c r="F276" s="9">
        <v>58</v>
      </c>
      <c r="G276" s="71">
        <v>10.4</v>
      </c>
      <c r="H276" s="71">
        <v>4.2</v>
      </c>
      <c r="I276" s="71">
        <v>26</v>
      </c>
      <c r="J276" s="71">
        <v>10.4</v>
      </c>
      <c r="K276" s="6">
        <f t="shared" si="12"/>
        <v>16.559999999999999</v>
      </c>
      <c r="L276" s="6">
        <f t="shared" si="13"/>
        <v>18.72</v>
      </c>
      <c r="M276" s="10">
        <v>7</v>
      </c>
      <c r="N276" s="3" t="str">
        <f t="shared" si="14"/>
        <v>N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4.5999999999999996</v>
      </c>
      <c r="U276" s="15">
        <v>5.2</v>
      </c>
    </row>
    <row r="277" spans="1:21" x14ac:dyDescent="0.25">
      <c r="A277" s="1">
        <v>45314</v>
      </c>
      <c r="B277" s="2">
        <v>0.95486111111111116</v>
      </c>
      <c r="C277" s="7">
        <v>1023</v>
      </c>
      <c r="D277" s="7">
        <v>1027</v>
      </c>
      <c r="E277" s="71">
        <v>12.4</v>
      </c>
      <c r="F277" s="9">
        <v>55</v>
      </c>
      <c r="G277" s="71">
        <v>10.7</v>
      </c>
      <c r="H277" s="71">
        <v>3.5</v>
      </c>
      <c r="I277" s="71">
        <v>26</v>
      </c>
      <c r="J277" s="71">
        <v>10.7</v>
      </c>
      <c r="K277" s="6">
        <f t="shared" si="12"/>
        <v>15.120000000000001</v>
      </c>
      <c r="L277" s="6">
        <f t="shared" si="13"/>
        <v>18</v>
      </c>
      <c r="M277" s="10">
        <v>306</v>
      </c>
      <c r="N277" s="3" t="str">
        <f t="shared" si="14"/>
        <v>WNW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4.2</v>
      </c>
      <c r="U277" s="15">
        <v>5</v>
      </c>
    </row>
    <row r="278" spans="1:21" x14ac:dyDescent="0.25">
      <c r="A278" s="1">
        <v>45314</v>
      </c>
      <c r="B278" s="2">
        <v>0.95833333333333337</v>
      </c>
      <c r="C278" s="7">
        <v>1023</v>
      </c>
      <c r="D278" s="7">
        <v>1027</v>
      </c>
      <c r="E278" s="71">
        <v>12.4</v>
      </c>
      <c r="F278" s="9">
        <v>52</v>
      </c>
      <c r="G278" s="71">
        <v>10.4</v>
      </c>
      <c r="H278" s="71">
        <v>2.7</v>
      </c>
      <c r="I278" s="71">
        <v>26</v>
      </c>
      <c r="J278" s="71">
        <v>10.4</v>
      </c>
      <c r="K278" s="6">
        <f t="shared" si="12"/>
        <v>18</v>
      </c>
      <c r="L278" s="6">
        <f t="shared" si="13"/>
        <v>18.72</v>
      </c>
      <c r="M278" s="10">
        <v>336</v>
      </c>
      <c r="N278" s="3" t="str">
        <f t="shared" si="14"/>
        <v>NNW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5</v>
      </c>
      <c r="U278" s="15">
        <v>5.2</v>
      </c>
    </row>
    <row r="279" spans="1:21" x14ac:dyDescent="0.25">
      <c r="A279" s="1">
        <v>45314</v>
      </c>
      <c r="B279" s="2">
        <v>0.96180555555555547</v>
      </c>
      <c r="C279" s="7">
        <v>1023</v>
      </c>
      <c r="D279" s="7">
        <v>1027</v>
      </c>
      <c r="E279" s="71">
        <v>12.4</v>
      </c>
      <c r="F279" s="9">
        <v>54</v>
      </c>
      <c r="G279" s="71">
        <v>11</v>
      </c>
      <c r="H279" s="71">
        <v>3.3</v>
      </c>
      <c r="I279" s="71">
        <v>26</v>
      </c>
      <c r="J279" s="71">
        <v>11</v>
      </c>
      <c r="K279" s="6">
        <f t="shared" si="12"/>
        <v>12.6</v>
      </c>
      <c r="L279" s="6">
        <f t="shared" si="13"/>
        <v>12.96</v>
      </c>
      <c r="M279" s="10">
        <v>309</v>
      </c>
      <c r="N279" s="3" t="str">
        <f t="shared" si="14"/>
        <v>WNW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3.5</v>
      </c>
      <c r="U279" s="15">
        <v>3.6</v>
      </c>
    </row>
    <row r="280" spans="1:21" x14ac:dyDescent="0.25">
      <c r="A280" s="1">
        <v>45314</v>
      </c>
      <c r="B280" s="2">
        <v>0.96527777777777779</v>
      </c>
      <c r="C280" s="7">
        <v>1023</v>
      </c>
      <c r="D280" s="7">
        <v>1027</v>
      </c>
      <c r="E280" s="71">
        <v>12.3</v>
      </c>
      <c r="F280" s="9">
        <v>55</v>
      </c>
      <c r="G280" s="71">
        <v>10.8</v>
      </c>
      <c r="H280" s="71">
        <v>3.4</v>
      </c>
      <c r="I280" s="71">
        <v>26</v>
      </c>
      <c r="J280" s="71">
        <v>10.8</v>
      </c>
      <c r="K280" s="6">
        <f t="shared" si="12"/>
        <v>13.68</v>
      </c>
      <c r="L280" s="6">
        <f t="shared" si="13"/>
        <v>19.8</v>
      </c>
      <c r="M280" s="10">
        <v>60</v>
      </c>
      <c r="N280" s="3" t="str">
        <f t="shared" si="14"/>
        <v>ENE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3.8</v>
      </c>
      <c r="U280" s="15">
        <v>5.5</v>
      </c>
    </row>
    <row r="281" spans="1:21" x14ac:dyDescent="0.25">
      <c r="A281" s="1">
        <v>45314</v>
      </c>
      <c r="B281" s="2">
        <v>0.96875</v>
      </c>
      <c r="C281" s="7">
        <v>1023</v>
      </c>
      <c r="D281" s="7">
        <v>1027</v>
      </c>
      <c r="E281" s="71">
        <v>12.3</v>
      </c>
      <c r="F281" s="9">
        <v>56</v>
      </c>
      <c r="G281" s="71">
        <v>10.1</v>
      </c>
      <c r="H281" s="71">
        <v>3.7</v>
      </c>
      <c r="I281" s="71">
        <v>26</v>
      </c>
      <c r="J281" s="71">
        <v>10.1</v>
      </c>
      <c r="K281" s="6">
        <f t="shared" si="12"/>
        <v>19.8</v>
      </c>
      <c r="L281" s="6">
        <f t="shared" si="13"/>
        <v>27.36</v>
      </c>
      <c r="M281" s="10">
        <v>2</v>
      </c>
      <c r="N281" s="3" t="str">
        <f t="shared" si="14"/>
        <v>N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5.5</v>
      </c>
      <c r="U281" s="15">
        <v>7.6</v>
      </c>
    </row>
    <row r="282" spans="1:21" x14ac:dyDescent="0.25">
      <c r="A282" s="1">
        <v>45314</v>
      </c>
      <c r="B282" s="2">
        <v>0.97222222222222221</v>
      </c>
      <c r="C282" s="7">
        <v>1023</v>
      </c>
      <c r="D282" s="7">
        <v>1027</v>
      </c>
      <c r="E282" s="71">
        <v>12.3</v>
      </c>
      <c r="F282" s="9">
        <v>57</v>
      </c>
      <c r="G282" s="71">
        <v>10</v>
      </c>
      <c r="H282" s="71">
        <v>3.9</v>
      </c>
      <c r="I282" s="71">
        <v>26</v>
      </c>
      <c r="J282" s="71">
        <v>10</v>
      </c>
      <c r="K282" s="6">
        <f t="shared" si="12"/>
        <v>20.16</v>
      </c>
      <c r="L282" s="6">
        <f t="shared" si="13"/>
        <v>23.76</v>
      </c>
      <c r="M282" s="10">
        <v>0</v>
      </c>
      <c r="N282" s="3" t="str">
        <f t="shared" si="14"/>
        <v>N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5.6</v>
      </c>
      <c r="U282" s="15">
        <v>6.6</v>
      </c>
    </row>
    <row r="283" spans="1:21" x14ac:dyDescent="0.25">
      <c r="A283" s="1">
        <v>45314</v>
      </c>
      <c r="B283" s="2">
        <v>0.97569444444444453</v>
      </c>
      <c r="C283" s="7">
        <v>1023</v>
      </c>
      <c r="D283" s="7">
        <v>1027</v>
      </c>
      <c r="E283" s="71">
        <v>12.1</v>
      </c>
      <c r="F283" s="9">
        <v>58</v>
      </c>
      <c r="G283" s="71">
        <v>11</v>
      </c>
      <c r="H283" s="71">
        <v>4</v>
      </c>
      <c r="I283" s="71">
        <v>26</v>
      </c>
      <c r="J283" s="71">
        <v>11</v>
      </c>
      <c r="K283" s="6">
        <f t="shared" si="12"/>
        <v>10.08</v>
      </c>
      <c r="L283" s="6">
        <f t="shared" si="13"/>
        <v>10.8</v>
      </c>
      <c r="M283" s="10">
        <v>56</v>
      </c>
      <c r="N283" s="3" t="str">
        <f t="shared" si="14"/>
        <v>NE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2.8</v>
      </c>
      <c r="U283" s="15">
        <v>3</v>
      </c>
    </row>
    <row r="284" spans="1:21" x14ac:dyDescent="0.25">
      <c r="A284" s="1">
        <v>45314</v>
      </c>
      <c r="B284" s="2">
        <v>0.97916666666666663</v>
      </c>
      <c r="C284" s="7">
        <v>1023</v>
      </c>
      <c r="D284" s="7">
        <v>1027</v>
      </c>
      <c r="E284" s="71">
        <v>12.1</v>
      </c>
      <c r="F284" s="9">
        <v>55</v>
      </c>
      <c r="G284" s="71">
        <v>10.8</v>
      </c>
      <c r="H284" s="71">
        <v>3.3</v>
      </c>
      <c r="I284" s="71">
        <v>26</v>
      </c>
      <c r="J284" s="71">
        <v>10.8</v>
      </c>
      <c r="K284" s="6">
        <f t="shared" si="12"/>
        <v>11.88</v>
      </c>
      <c r="L284" s="6">
        <f t="shared" si="13"/>
        <v>13.32</v>
      </c>
      <c r="M284" s="10">
        <v>318</v>
      </c>
      <c r="N284" s="3" t="str">
        <f t="shared" si="14"/>
        <v>NW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3.3</v>
      </c>
      <c r="U284" s="15">
        <v>3.7</v>
      </c>
    </row>
    <row r="285" spans="1:21" x14ac:dyDescent="0.25">
      <c r="A285" s="1">
        <v>45314</v>
      </c>
      <c r="B285" s="2">
        <v>0.98263888888888884</v>
      </c>
      <c r="C285" s="7">
        <v>1024</v>
      </c>
      <c r="D285" s="7">
        <v>1028</v>
      </c>
      <c r="E285" s="71">
        <v>12.2</v>
      </c>
      <c r="F285" s="9">
        <v>54</v>
      </c>
      <c r="G285" s="71">
        <v>10.7</v>
      </c>
      <c r="H285" s="71">
        <v>3.1</v>
      </c>
      <c r="I285" s="71">
        <v>26</v>
      </c>
      <c r="J285" s="71">
        <v>10.7</v>
      </c>
      <c r="K285" s="6">
        <f t="shared" si="12"/>
        <v>13.32</v>
      </c>
      <c r="L285" s="6">
        <f t="shared" si="13"/>
        <v>14.4</v>
      </c>
      <c r="M285" s="10">
        <v>108</v>
      </c>
      <c r="N285" s="3" t="str">
        <f t="shared" si="14"/>
        <v>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3.7</v>
      </c>
      <c r="U285" s="15">
        <v>4</v>
      </c>
    </row>
    <row r="286" spans="1:21" x14ac:dyDescent="0.25">
      <c r="A286" s="1">
        <v>45314</v>
      </c>
      <c r="B286" s="2">
        <v>0.98611111111111116</v>
      </c>
      <c r="C286" s="7">
        <v>1023</v>
      </c>
      <c r="D286" s="7">
        <v>1027</v>
      </c>
      <c r="E286" s="71">
        <v>12.1</v>
      </c>
      <c r="F286" s="9">
        <v>55</v>
      </c>
      <c r="G286" s="71">
        <v>10.7</v>
      </c>
      <c r="H286" s="71">
        <v>3.3</v>
      </c>
      <c r="I286" s="71">
        <v>26</v>
      </c>
      <c r="J286" s="71">
        <v>10.7</v>
      </c>
      <c r="K286" s="6">
        <f t="shared" si="12"/>
        <v>12.96</v>
      </c>
      <c r="L286" s="6">
        <f t="shared" si="13"/>
        <v>14.4</v>
      </c>
      <c r="M286" s="10">
        <v>96</v>
      </c>
      <c r="N286" s="3" t="str">
        <f t="shared" si="14"/>
        <v>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3.6</v>
      </c>
      <c r="U286" s="15">
        <v>4</v>
      </c>
    </row>
    <row r="287" spans="1:21" x14ac:dyDescent="0.25">
      <c r="A287" s="1">
        <v>45314</v>
      </c>
      <c r="B287" s="2">
        <v>0.98958333333333337</v>
      </c>
      <c r="C287" s="7">
        <v>1023</v>
      </c>
      <c r="D287" s="7">
        <v>1027</v>
      </c>
      <c r="E287" s="71">
        <v>12.1</v>
      </c>
      <c r="F287" s="9">
        <v>54</v>
      </c>
      <c r="G287" s="71">
        <v>11.5</v>
      </c>
      <c r="H287" s="71">
        <v>3</v>
      </c>
      <c r="I287" s="71">
        <v>26</v>
      </c>
      <c r="J287" s="71">
        <v>11.5</v>
      </c>
      <c r="K287" s="6">
        <f t="shared" si="12"/>
        <v>7.5600000000000005</v>
      </c>
      <c r="L287" s="6">
        <f t="shared" si="13"/>
        <v>7.9200000000000008</v>
      </c>
      <c r="M287" s="10">
        <v>282</v>
      </c>
      <c r="N287" s="3" t="str">
        <f t="shared" si="14"/>
        <v>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2.1</v>
      </c>
      <c r="U287" s="15">
        <v>2.2000000000000002</v>
      </c>
    </row>
    <row r="288" spans="1:21" x14ac:dyDescent="0.25">
      <c r="A288" s="1">
        <v>45314</v>
      </c>
      <c r="B288" s="2">
        <v>0.99305555555555547</v>
      </c>
      <c r="C288" s="7">
        <v>1023</v>
      </c>
      <c r="D288" s="7">
        <v>1027</v>
      </c>
      <c r="E288" s="71">
        <v>12.1</v>
      </c>
      <c r="F288" s="9">
        <v>53</v>
      </c>
      <c r="G288" s="71">
        <v>12.1</v>
      </c>
      <c r="H288" s="71">
        <v>2.7</v>
      </c>
      <c r="I288" s="71">
        <v>26</v>
      </c>
      <c r="J288" s="71">
        <v>12.1</v>
      </c>
      <c r="K288" s="6">
        <f t="shared" si="12"/>
        <v>4.32</v>
      </c>
      <c r="L288" s="6">
        <f t="shared" si="13"/>
        <v>4.32</v>
      </c>
      <c r="M288" s="10">
        <v>288</v>
      </c>
      <c r="N288" s="3" t="str">
        <f t="shared" si="14"/>
        <v>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1.2</v>
      </c>
      <c r="U288" s="15">
        <v>1.2</v>
      </c>
    </row>
    <row r="289" spans="1:21" x14ac:dyDescent="0.25">
      <c r="A289" s="1">
        <v>45314</v>
      </c>
      <c r="B289" s="75">
        <v>0.99652777777777779</v>
      </c>
      <c r="C289" s="7">
        <v>1023</v>
      </c>
      <c r="D289" s="7">
        <v>1027</v>
      </c>
      <c r="E289" s="71">
        <v>12</v>
      </c>
      <c r="F289" s="9">
        <v>53</v>
      </c>
      <c r="G289" s="71">
        <v>10.6</v>
      </c>
      <c r="H289" s="71">
        <v>2.6</v>
      </c>
      <c r="I289" s="71">
        <v>26</v>
      </c>
      <c r="J289" s="71">
        <v>10.6</v>
      </c>
      <c r="K289" s="6">
        <f t="shared" si="12"/>
        <v>12.6</v>
      </c>
      <c r="L289" s="6">
        <f t="shared" si="13"/>
        <v>12.6</v>
      </c>
      <c r="M289" s="10">
        <v>216</v>
      </c>
      <c r="N289" s="3" t="str">
        <f t="shared" si="14"/>
        <v>SSW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3.5</v>
      </c>
      <c r="U289" s="15">
        <v>3.5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8.8496527777777789</v>
      </c>
      <c r="B293" s="27">
        <f>AVERAGE(F2:F289)</f>
        <v>76.618055555555557</v>
      </c>
      <c r="C293" s="28">
        <f>AVERAGE(C2:C289)</f>
        <v>1022.40625</v>
      </c>
      <c r="D293" s="29">
        <f>AVERAGE(S75:S254)</f>
        <v>76.358245486111088</v>
      </c>
      <c r="E293" s="30">
        <f>AVERAGE(K2:K288)</f>
        <v>8.0466898954703812</v>
      </c>
      <c r="F293" s="74">
        <f>AVERAGE(H2:H289)</f>
        <v>4.7916666666666687</v>
      </c>
      <c r="G293" s="45" t="str" cm="1">
        <f t="array" ref="G293">INDEX(N2:N288,MIN(IF(MAX(COUNTIF(N2:N288,N2:N288))=COUNTIF(N2:N288,N2:N288),ROW(N2:N288),"")))</f>
        <v>SSW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3.3</v>
      </c>
      <c r="B296" s="33">
        <f>MAX(E2:E289)</f>
        <v>12.9</v>
      </c>
      <c r="C296" s="34">
        <f>MIN(F2:F289)</f>
        <v>52</v>
      </c>
      <c r="D296" s="35">
        <f>MAX(F2:F289)</f>
        <v>90</v>
      </c>
      <c r="E296" s="36">
        <f>MAX(S2:S288)</f>
        <v>426.09440000000006</v>
      </c>
      <c r="F296" s="37">
        <f>MAX(L2:L288)</f>
        <v>29.16</v>
      </c>
      <c r="G296" s="38">
        <f>MIN(H2:H289)</f>
        <v>1.3</v>
      </c>
      <c r="H296" s="33">
        <f>MAX(H2:H289)</f>
        <v>8.4</v>
      </c>
      <c r="I296" s="40">
        <v>0.8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2905-2B6D-4615-A8FC-8F9F5333705E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20.7109375" customWidth="1"/>
    <col min="2" max="2" width="16.7109375" customWidth="1"/>
    <col min="3" max="3" width="18.42578125" style="16" customWidth="1"/>
    <col min="4" max="4" width="17.5703125" style="16" customWidth="1"/>
    <col min="5" max="5" width="16.28515625" style="26" customWidth="1"/>
    <col min="6" max="6" width="19" style="17" customWidth="1"/>
    <col min="7" max="7" width="18.5703125" style="26" customWidth="1"/>
    <col min="8" max="8" width="17.7109375" style="26" customWidth="1"/>
    <col min="9" max="9" width="21.5703125" style="26" customWidth="1"/>
    <col min="10" max="10" width="14.7109375" style="26" customWidth="1"/>
    <col min="11" max="11" width="18.7109375" style="39" customWidth="1"/>
    <col min="12" max="12" width="13.28515625" style="39" customWidth="1"/>
    <col min="13" max="13" width="14" style="4" customWidth="1"/>
    <col min="14" max="14" width="15.42578125" customWidth="1"/>
    <col min="15" max="15" width="15.85546875" style="18" customWidth="1"/>
    <col min="16" max="16" width="15.7109375" style="19" customWidth="1"/>
    <col min="17" max="17" width="14.7109375" customWidth="1"/>
    <col min="18" max="18" width="17.85546875" style="20" customWidth="1"/>
    <col min="19" max="19" width="18.85546875" style="21" customWidth="1"/>
    <col min="20" max="20" width="17" style="22" customWidth="1"/>
    <col min="21" max="21" width="19.2851562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45315</v>
      </c>
      <c r="B2" s="2">
        <v>0</v>
      </c>
      <c r="C2" s="7">
        <v>1024</v>
      </c>
      <c r="D2" s="7">
        <v>1028</v>
      </c>
      <c r="E2" s="71">
        <v>12.1</v>
      </c>
      <c r="F2" s="9">
        <v>52</v>
      </c>
      <c r="G2" s="71">
        <v>9.8000000000000007</v>
      </c>
      <c r="H2" s="71">
        <v>2.5</v>
      </c>
      <c r="I2" s="71">
        <v>26</v>
      </c>
      <c r="J2" s="71">
        <v>9.8000000000000007</v>
      </c>
      <c r="K2" s="6">
        <f>CONVERT(T2,"m/s","km/h")</f>
        <v>20.52</v>
      </c>
      <c r="L2" s="6">
        <f>CONVERT(U2,"m/s","km/h")</f>
        <v>22.68</v>
      </c>
      <c r="M2" s="10">
        <v>48</v>
      </c>
      <c r="N2" s="3" t="str">
        <f>LOOKUP(M2,$V$4:$V$40,$W$4:$W$40)</f>
        <v>NE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5.7</v>
      </c>
      <c r="U2" s="15">
        <v>6.3</v>
      </c>
    </row>
    <row r="3" spans="1:23" x14ac:dyDescent="0.25">
      <c r="A3" s="1">
        <v>45315</v>
      </c>
      <c r="B3" s="2">
        <v>3.472222222222222E-3</v>
      </c>
      <c r="C3" s="7">
        <v>1023</v>
      </c>
      <c r="D3" s="7">
        <v>1027</v>
      </c>
      <c r="E3" s="71">
        <v>12.1</v>
      </c>
      <c r="F3" s="9">
        <v>51</v>
      </c>
      <c r="G3" s="71">
        <v>11.5</v>
      </c>
      <c r="H3" s="71">
        <v>2.2000000000000002</v>
      </c>
      <c r="I3" s="71">
        <v>26</v>
      </c>
      <c r="J3" s="71">
        <v>11.5</v>
      </c>
      <c r="K3" s="6">
        <f t="shared" ref="K3:K66" si="0">CONVERT(T3,"m/s","km/h")</f>
        <v>7.9200000000000008</v>
      </c>
      <c r="L3" s="6">
        <f t="shared" ref="L3:L66" si="1">CONVERT(U3,"m/s","km/h")</f>
        <v>8.2799999999999994</v>
      </c>
      <c r="M3" s="10">
        <v>318</v>
      </c>
      <c r="N3" s="3" t="str">
        <f t="shared" ref="N3:N66" si="2">LOOKUP(M3,$V$4:$V$40,$W$4:$W$40)</f>
        <v>NW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2.2000000000000002</v>
      </c>
      <c r="U3" s="15">
        <v>2.2999999999999998</v>
      </c>
    </row>
    <row r="4" spans="1:23" x14ac:dyDescent="0.25">
      <c r="A4" s="1">
        <v>45315</v>
      </c>
      <c r="B4" s="2">
        <v>6.9444444444444441E-3</v>
      </c>
      <c r="C4" s="7">
        <v>1024</v>
      </c>
      <c r="D4" s="7">
        <v>1028</v>
      </c>
      <c r="E4" s="71">
        <v>12.1</v>
      </c>
      <c r="F4" s="9">
        <v>53</v>
      </c>
      <c r="G4" s="71">
        <v>12</v>
      </c>
      <c r="H4" s="71">
        <v>2.7</v>
      </c>
      <c r="I4" s="71">
        <v>26</v>
      </c>
      <c r="J4" s="71">
        <v>12</v>
      </c>
      <c r="K4" s="6">
        <f t="shared" si="0"/>
        <v>5.76</v>
      </c>
      <c r="L4" s="6">
        <f t="shared" si="1"/>
        <v>5.76</v>
      </c>
      <c r="M4" s="10">
        <v>204</v>
      </c>
      <c r="N4" s="3" t="str">
        <f t="shared" si="2"/>
        <v>SSW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1.6</v>
      </c>
      <c r="U4" s="15">
        <v>1.6</v>
      </c>
      <c r="V4" s="43">
        <v>0</v>
      </c>
      <c r="W4" s="5" t="s">
        <v>0</v>
      </c>
    </row>
    <row r="5" spans="1:23" x14ac:dyDescent="0.25">
      <c r="A5" s="1">
        <v>45315</v>
      </c>
      <c r="B5" s="2">
        <v>1.0416666666666666E-2</v>
      </c>
      <c r="C5" s="7">
        <v>1024</v>
      </c>
      <c r="D5" s="7">
        <v>1028</v>
      </c>
      <c r="E5" s="71">
        <v>12</v>
      </c>
      <c r="F5" s="9">
        <v>55</v>
      </c>
      <c r="G5" s="71">
        <v>9.6999999999999993</v>
      </c>
      <c r="H5" s="71">
        <v>3.2</v>
      </c>
      <c r="I5" s="71">
        <v>26</v>
      </c>
      <c r="J5" s="71">
        <v>9.6999999999999993</v>
      </c>
      <c r="K5" s="6">
        <f t="shared" si="0"/>
        <v>20.16</v>
      </c>
      <c r="L5" s="6">
        <f t="shared" si="1"/>
        <v>20.52</v>
      </c>
      <c r="M5" s="10">
        <v>321</v>
      </c>
      <c r="N5" s="3" t="str">
        <f t="shared" si="2"/>
        <v>NW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5.6</v>
      </c>
      <c r="U5" s="15">
        <v>5.7</v>
      </c>
      <c r="V5" s="43">
        <v>10</v>
      </c>
      <c r="W5" s="5" t="s">
        <v>0</v>
      </c>
    </row>
    <row r="6" spans="1:23" x14ac:dyDescent="0.25">
      <c r="A6" s="1">
        <v>45315</v>
      </c>
      <c r="B6" s="2">
        <v>1.3888888888888888E-2</v>
      </c>
      <c r="C6" s="7">
        <v>1023</v>
      </c>
      <c r="D6" s="7">
        <v>1027</v>
      </c>
      <c r="E6" s="71">
        <v>12.1</v>
      </c>
      <c r="F6" s="9">
        <v>52</v>
      </c>
      <c r="G6" s="71">
        <v>9.6</v>
      </c>
      <c r="H6" s="71">
        <v>2.5</v>
      </c>
      <c r="I6" s="71">
        <v>26</v>
      </c>
      <c r="J6" s="71">
        <v>9.6</v>
      </c>
      <c r="K6" s="6">
        <f t="shared" si="0"/>
        <v>22.32</v>
      </c>
      <c r="L6" s="6">
        <f t="shared" si="1"/>
        <v>27</v>
      </c>
      <c r="M6" s="10">
        <v>14</v>
      </c>
      <c r="N6" s="3" t="str">
        <f t="shared" si="2"/>
        <v>N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6.2</v>
      </c>
      <c r="U6" s="15">
        <v>7.5</v>
      </c>
      <c r="V6" s="43">
        <v>20</v>
      </c>
      <c r="W6" s="5" t="s">
        <v>1</v>
      </c>
    </row>
    <row r="7" spans="1:23" x14ac:dyDescent="0.25">
      <c r="A7" s="1">
        <v>45315</v>
      </c>
      <c r="B7" s="2">
        <v>1.7361111111111112E-2</v>
      </c>
      <c r="C7" s="7">
        <v>1023</v>
      </c>
      <c r="D7" s="7">
        <v>1027</v>
      </c>
      <c r="E7" s="71">
        <v>12.1</v>
      </c>
      <c r="F7" s="9">
        <v>52</v>
      </c>
      <c r="G7" s="71">
        <v>10.7</v>
      </c>
      <c r="H7" s="71">
        <v>2.5</v>
      </c>
      <c r="I7" s="71">
        <v>26</v>
      </c>
      <c r="J7" s="71">
        <v>10.7</v>
      </c>
      <c r="K7" s="6">
        <f t="shared" si="0"/>
        <v>12.96</v>
      </c>
      <c r="L7" s="6">
        <f t="shared" si="1"/>
        <v>13.32</v>
      </c>
      <c r="M7" s="10">
        <v>48</v>
      </c>
      <c r="N7" s="3" t="str">
        <f t="shared" si="2"/>
        <v>NE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3.6</v>
      </c>
      <c r="U7" s="15">
        <v>3.7</v>
      </c>
      <c r="V7" s="43">
        <v>30</v>
      </c>
      <c r="W7" s="5" t="s">
        <v>1</v>
      </c>
    </row>
    <row r="8" spans="1:23" x14ac:dyDescent="0.25">
      <c r="A8" s="1">
        <v>45315</v>
      </c>
      <c r="B8" s="2">
        <v>2.0833333333333332E-2</v>
      </c>
      <c r="C8" s="7">
        <v>1023</v>
      </c>
      <c r="D8" s="7">
        <v>1027</v>
      </c>
      <c r="E8" s="71">
        <v>12</v>
      </c>
      <c r="F8" s="9">
        <v>53</v>
      </c>
      <c r="G8" s="71">
        <v>11.7</v>
      </c>
      <c r="H8" s="71">
        <v>2.6</v>
      </c>
      <c r="I8" s="71">
        <v>26</v>
      </c>
      <c r="J8" s="71">
        <v>11.7</v>
      </c>
      <c r="K8" s="6">
        <f t="shared" si="0"/>
        <v>6.12</v>
      </c>
      <c r="L8" s="6">
        <f t="shared" si="1"/>
        <v>7.2</v>
      </c>
      <c r="M8" s="10">
        <v>266</v>
      </c>
      <c r="N8" s="3" t="str">
        <f t="shared" si="2"/>
        <v>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1.7</v>
      </c>
      <c r="U8" s="15">
        <v>2</v>
      </c>
      <c r="V8" s="43">
        <v>40</v>
      </c>
      <c r="W8" s="5" t="s">
        <v>2</v>
      </c>
    </row>
    <row r="9" spans="1:23" x14ac:dyDescent="0.25">
      <c r="A9" s="1">
        <v>45315</v>
      </c>
      <c r="B9" s="2">
        <v>2.4305555555555556E-2</v>
      </c>
      <c r="C9" s="7">
        <v>1023</v>
      </c>
      <c r="D9" s="7">
        <v>1027</v>
      </c>
      <c r="E9" s="71">
        <v>12</v>
      </c>
      <c r="F9" s="9">
        <v>53</v>
      </c>
      <c r="G9" s="71">
        <v>10.1</v>
      </c>
      <c r="H9" s="71">
        <v>2.6</v>
      </c>
      <c r="I9" s="71">
        <v>26</v>
      </c>
      <c r="J9" s="71">
        <v>10.1</v>
      </c>
      <c r="K9" s="6">
        <f t="shared" si="0"/>
        <v>16.559999999999999</v>
      </c>
      <c r="L9" s="6">
        <f t="shared" si="1"/>
        <v>19.8</v>
      </c>
      <c r="M9" s="10">
        <v>2</v>
      </c>
      <c r="N9" s="3" t="str">
        <f t="shared" si="2"/>
        <v>N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4.5999999999999996</v>
      </c>
      <c r="U9" s="15">
        <v>5.5</v>
      </c>
      <c r="V9" s="43">
        <v>50</v>
      </c>
      <c r="W9" s="5" t="s">
        <v>2</v>
      </c>
    </row>
    <row r="10" spans="1:23" x14ac:dyDescent="0.25">
      <c r="A10" s="1">
        <v>45315</v>
      </c>
      <c r="B10" s="2">
        <v>2.7777777777777776E-2</v>
      </c>
      <c r="C10" s="7">
        <v>1023</v>
      </c>
      <c r="D10" s="7">
        <v>1027</v>
      </c>
      <c r="E10" s="71">
        <v>11.9</v>
      </c>
      <c r="F10" s="9">
        <v>54</v>
      </c>
      <c r="G10" s="71">
        <v>11.3</v>
      </c>
      <c r="H10" s="71">
        <v>2.8</v>
      </c>
      <c r="I10" s="71">
        <v>26</v>
      </c>
      <c r="J10" s="71">
        <v>11.3</v>
      </c>
      <c r="K10" s="6">
        <f t="shared" si="0"/>
        <v>7.9200000000000008</v>
      </c>
      <c r="L10" s="6">
        <f t="shared" si="1"/>
        <v>7.9200000000000008</v>
      </c>
      <c r="M10" s="10">
        <v>36</v>
      </c>
      <c r="N10" s="3" t="str">
        <f t="shared" si="2"/>
        <v>NNE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2.2000000000000002</v>
      </c>
      <c r="U10" s="15">
        <v>2.2000000000000002</v>
      </c>
      <c r="V10" s="43">
        <v>60</v>
      </c>
      <c r="W10" s="5" t="s">
        <v>3</v>
      </c>
    </row>
    <row r="11" spans="1:23" x14ac:dyDescent="0.25">
      <c r="A11" s="1">
        <v>45315</v>
      </c>
      <c r="B11" s="2">
        <v>3.125E-2</v>
      </c>
      <c r="C11" s="7">
        <v>1023</v>
      </c>
      <c r="D11" s="7">
        <v>1027</v>
      </c>
      <c r="E11" s="71">
        <v>11.9</v>
      </c>
      <c r="F11" s="9">
        <v>53</v>
      </c>
      <c r="G11" s="71">
        <v>10.4</v>
      </c>
      <c r="H11" s="71">
        <v>2.5</v>
      </c>
      <c r="I11" s="71">
        <v>26</v>
      </c>
      <c r="J11" s="71">
        <v>10.4</v>
      </c>
      <c r="K11" s="6">
        <f t="shared" si="0"/>
        <v>12.96</v>
      </c>
      <c r="L11" s="6">
        <f t="shared" si="1"/>
        <v>14.4</v>
      </c>
      <c r="M11" s="10">
        <v>312</v>
      </c>
      <c r="N11" s="3" t="str">
        <f t="shared" si="2"/>
        <v>NW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3.6</v>
      </c>
      <c r="U11" s="15">
        <v>4</v>
      </c>
      <c r="V11" s="43">
        <v>70</v>
      </c>
      <c r="W11" s="5" t="s">
        <v>3</v>
      </c>
    </row>
    <row r="12" spans="1:23" x14ac:dyDescent="0.25">
      <c r="A12" s="1">
        <v>45315</v>
      </c>
      <c r="B12" s="2">
        <v>3.4722222222222224E-2</v>
      </c>
      <c r="C12" s="7">
        <v>1023</v>
      </c>
      <c r="D12" s="7">
        <v>1027</v>
      </c>
      <c r="E12" s="71">
        <v>11.9</v>
      </c>
      <c r="F12" s="9">
        <v>52</v>
      </c>
      <c r="G12" s="71">
        <v>10.3</v>
      </c>
      <c r="H12" s="71">
        <v>2.2999999999999998</v>
      </c>
      <c r="I12" s="71">
        <v>26</v>
      </c>
      <c r="J12" s="71">
        <v>10.3</v>
      </c>
      <c r="K12" s="6">
        <f t="shared" si="0"/>
        <v>13.68</v>
      </c>
      <c r="L12" s="6">
        <f t="shared" si="1"/>
        <v>19.080000000000002</v>
      </c>
      <c r="M12" s="10">
        <v>338</v>
      </c>
      <c r="N12" s="3" t="str">
        <f t="shared" si="2"/>
        <v>NNW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3.8</v>
      </c>
      <c r="U12" s="15">
        <v>5.3</v>
      </c>
      <c r="V12" s="43">
        <v>80</v>
      </c>
      <c r="W12" s="5" t="s">
        <v>4</v>
      </c>
    </row>
    <row r="13" spans="1:23" x14ac:dyDescent="0.25">
      <c r="A13" s="1">
        <v>45315</v>
      </c>
      <c r="B13" s="2">
        <v>3.8194444444444441E-2</v>
      </c>
      <c r="C13" s="7">
        <v>1023</v>
      </c>
      <c r="D13" s="7">
        <v>1027</v>
      </c>
      <c r="E13" s="71">
        <v>12</v>
      </c>
      <c r="F13" s="9">
        <v>54</v>
      </c>
      <c r="G13" s="71">
        <v>9.9</v>
      </c>
      <c r="H13" s="71">
        <v>2.9</v>
      </c>
      <c r="I13" s="71">
        <v>26</v>
      </c>
      <c r="J13" s="71">
        <v>9.9</v>
      </c>
      <c r="K13" s="6">
        <f t="shared" si="0"/>
        <v>18.72</v>
      </c>
      <c r="L13" s="6">
        <f t="shared" si="1"/>
        <v>25.560000000000002</v>
      </c>
      <c r="M13" s="10">
        <v>312</v>
      </c>
      <c r="N13" s="3" t="str">
        <f t="shared" si="2"/>
        <v>NW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5.2</v>
      </c>
      <c r="U13" s="15">
        <v>7.1</v>
      </c>
      <c r="V13" s="43">
        <v>90</v>
      </c>
      <c r="W13" s="5" t="s">
        <v>4</v>
      </c>
    </row>
    <row r="14" spans="1:23" x14ac:dyDescent="0.25">
      <c r="A14" s="1">
        <v>45315</v>
      </c>
      <c r="B14" s="2">
        <v>4.1666666666666664E-2</v>
      </c>
      <c r="C14" s="7">
        <v>1023</v>
      </c>
      <c r="D14" s="7">
        <v>1027</v>
      </c>
      <c r="E14" s="71">
        <v>11.9</v>
      </c>
      <c r="F14" s="9">
        <v>54</v>
      </c>
      <c r="G14" s="71">
        <v>9.4</v>
      </c>
      <c r="H14" s="71">
        <v>2.8</v>
      </c>
      <c r="I14" s="71">
        <v>26</v>
      </c>
      <c r="J14" s="71">
        <v>9.4</v>
      </c>
      <c r="K14" s="6">
        <f t="shared" si="0"/>
        <v>22.68</v>
      </c>
      <c r="L14" s="6">
        <f t="shared" si="1"/>
        <v>23.76</v>
      </c>
      <c r="M14" s="10">
        <v>298</v>
      </c>
      <c r="N14" s="3" t="str">
        <f t="shared" si="2"/>
        <v>WNW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6.3</v>
      </c>
      <c r="U14" s="15">
        <v>6.6</v>
      </c>
      <c r="V14" s="43">
        <v>100</v>
      </c>
      <c r="W14" s="5" t="s">
        <v>4</v>
      </c>
    </row>
    <row r="15" spans="1:23" x14ac:dyDescent="0.25">
      <c r="A15" s="1">
        <v>45315</v>
      </c>
      <c r="B15" s="2">
        <v>4.5138888888888888E-2</v>
      </c>
      <c r="C15" s="7">
        <v>1023</v>
      </c>
      <c r="D15" s="7">
        <v>1027</v>
      </c>
      <c r="E15" s="71">
        <v>11.9</v>
      </c>
      <c r="F15" s="9">
        <v>53</v>
      </c>
      <c r="G15" s="71">
        <v>10.3</v>
      </c>
      <c r="H15" s="71">
        <v>2.5</v>
      </c>
      <c r="I15" s="71">
        <v>26</v>
      </c>
      <c r="J15" s="71">
        <v>10.3</v>
      </c>
      <c r="K15" s="6">
        <f t="shared" si="0"/>
        <v>13.68</v>
      </c>
      <c r="L15" s="6">
        <f t="shared" si="1"/>
        <v>18.72</v>
      </c>
      <c r="M15" s="10">
        <v>310</v>
      </c>
      <c r="N15" s="3" t="str">
        <f t="shared" si="2"/>
        <v>NW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3.8</v>
      </c>
      <c r="U15" s="15">
        <v>5.2</v>
      </c>
      <c r="V15" s="43">
        <v>110</v>
      </c>
      <c r="W15" s="5" t="s">
        <v>5</v>
      </c>
    </row>
    <row r="16" spans="1:23" x14ac:dyDescent="0.25">
      <c r="A16" s="1">
        <v>45315</v>
      </c>
      <c r="B16" s="2">
        <v>4.8611111111111112E-2</v>
      </c>
      <c r="C16" s="7">
        <v>1023</v>
      </c>
      <c r="D16" s="7">
        <v>1027</v>
      </c>
      <c r="E16" s="71">
        <v>12</v>
      </c>
      <c r="F16" s="9">
        <v>49</v>
      </c>
      <c r="G16" s="71">
        <v>11.9</v>
      </c>
      <c r="H16" s="71">
        <v>1.5</v>
      </c>
      <c r="I16" s="71">
        <v>26</v>
      </c>
      <c r="J16" s="71">
        <v>11.9</v>
      </c>
      <c r="K16" s="6">
        <f t="shared" si="0"/>
        <v>5.4</v>
      </c>
      <c r="L16" s="6">
        <f t="shared" si="1"/>
        <v>5.4</v>
      </c>
      <c r="M16" s="10">
        <v>136</v>
      </c>
      <c r="N16" s="3" t="str">
        <f t="shared" si="2"/>
        <v>SE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1.5</v>
      </c>
      <c r="U16" s="15">
        <v>1.5</v>
      </c>
      <c r="V16" s="43">
        <v>120</v>
      </c>
      <c r="W16" s="5" t="s">
        <v>5</v>
      </c>
    </row>
    <row r="17" spans="1:23" x14ac:dyDescent="0.25">
      <c r="A17" s="1">
        <v>45315</v>
      </c>
      <c r="B17" s="2">
        <v>5.2083333333333336E-2</v>
      </c>
      <c r="C17" s="7">
        <v>1023</v>
      </c>
      <c r="D17" s="7">
        <v>1027</v>
      </c>
      <c r="E17" s="71">
        <v>11.9</v>
      </c>
      <c r="F17" s="9">
        <v>50</v>
      </c>
      <c r="G17" s="71">
        <v>11.5</v>
      </c>
      <c r="H17" s="71">
        <v>1.7</v>
      </c>
      <c r="I17" s="71">
        <v>26</v>
      </c>
      <c r="J17" s="71">
        <v>11.5</v>
      </c>
      <c r="K17" s="6">
        <f t="shared" si="0"/>
        <v>6.48</v>
      </c>
      <c r="L17" s="6">
        <f t="shared" si="1"/>
        <v>6.48</v>
      </c>
      <c r="M17" s="10">
        <v>288</v>
      </c>
      <c r="N17" s="3" t="str">
        <f t="shared" si="2"/>
        <v>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1.8</v>
      </c>
      <c r="U17" s="15">
        <v>1.8</v>
      </c>
      <c r="V17" s="43">
        <v>130</v>
      </c>
      <c r="W17" s="5" t="s">
        <v>6</v>
      </c>
    </row>
    <row r="18" spans="1:23" x14ac:dyDescent="0.25">
      <c r="A18" s="1">
        <v>45315</v>
      </c>
      <c r="B18" s="2">
        <v>5.5555555555555552E-2</v>
      </c>
      <c r="C18" s="7">
        <v>1023</v>
      </c>
      <c r="D18" s="7">
        <v>1027</v>
      </c>
      <c r="E18" s="71">
        <v>11.8</v>
      </c>
      <c r="F18" s="9">
        <v>50</v>
      </c>
      <c r="G18" s="71">
        <v>10.3</v>
      </c>
      <c r="H18" s="71">
        <v>1.6</v>
      </c>
      <c r="I18" s="71">
        <v>26</v>
      </c>
      <c r="J18" s="71">
        <v>10.3</v>
      </c>
      <c r="K18" s="6">
        <f t="shared" si="0"/>
        <v>12.96</v>
      </c>
      <c r="L18" s="6">
        <f t="shared" si="1"/>
        <v>14.759999999999998</v>
      </c>
      <c r="M18" s="10">
        <v>354</v>
      </c>
      <c r="N18" s="3" t="str">
        <f t="shared" si="2"/>
        <v>N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3.6</v>
      </c>
      <c r="U18" s="15">
        <v>4.0999999999999996</v>
      </c>
      <c r="V18" s="43">
        <v>140</v>
      </c>
      <c r="W18" s="5" t="s">
        <v>6</v>
      </c>
    </row>
    <row r="19" spans="1:23" x14ac:dyDescent="0.25">
      <c r="A19" s="1">
        <v>45315</v>
      </c>
      <c r="B19" s="2">
        <v>5.9027777777777783E-2</v>
      </c>
      <c r="C19" s="7">
        <v>1023</v>
      </c>
      <c r="D19" s="7">
        <v>1027</v>
      </c>
      <c r="E19" s="71">
        <v>11.9</v>
      </c>
      <c r="F19" s="9">
        <v>50</v>
      </c>
      <c r="G19" s="71">
        <v>11.5</v>
      </c>
      <c r="H19" s="71">
        <v>1.7</v>
      </c>
      <c r="I19" s="71">
        <v>26</v>
      </c>
      <c r="J19" s="71">
        <v>11.5</v>
      </c>
      <c r="K19" s="6">
        <f t="shared" si="0"/>
        <v>6.48</v>
      </c>
      <c r="L19" s="6">
        <f t="shared" si="1"/>
        <v>7.2</v>
      </c>
      <c r="M19" s="10">
        <v>114</v>
      </c>
      <c r="N19" s="3" t="str">
        <f t="shared" si="2"/>
        <v>ESE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1.8</v>
      </c>
      <c r="U19" s="15">
        <v>2</v>
      </c>
      <c r="V19" s="43">
        <v>150</v>
      </c>
      <c r="W19" s="5" t="s">
        <v>7</v>
      </c>
    </row>
    <row r="20" spans="1:23" x14ac:dyDescent="0.25">
      <c r="A20" s="1">
        <v>45315</v>
      </c>
      <c r="B20" s="2">
        <v>6.25E-2</v>
      </c>
      <c r="C20" s="7">
        <v>1023</v>
      </c>
      <c r="D20" s="7">
        <v>1027</v>
      </c>
      <c r="E20" s="71">
        <v>11.9</v>
      </c>
      <c r="F20" s="9">
        <v>51</v>
      </c>
      <c r="G20" s="71">
        <v>10.6</v>
      </c>
      <c r="H20" s="71">
        <v>2</v>
      </c>
      <c r="I20" s="71">
        <v>26</v>
      </c>
      <c r="J20" s="71">
        <v>10.6</v>
      </c>
      <c r="K20" s="6">
        <f t="shared" si="0"/>
        <v>11.52</v>
      </c>
      <c r="L20" s="6">
        <f t="shared" si="1"/>
        <v>12.6</v>
      </c>
      <c r="M20" s="10">
        <v>7</v>
      </c>
      <c r="N20" s="3" t="str">
        <f t="shared" si="2"/>
        <v>N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3.2</v>
      </c>
      <c r="U20" s="15">
        <v>3.5</v>
      </c>
      <c r="V20" s="43">
        <v>160</v>
      </c>
      <c r="W20" s="5" t="s">
        <v>7</v>
      </c>
    </row>
    <row r="21" spans="1:23" x14ac:dyDescent="0.25">
      <c r="A21" s="1">
        <v>45315</v>
      </c>
      <c r="B21" s="2">
        <v>6.5972222222222224E-2</v>
      </c>
      <c r="C21" s="7">
        <v>1023</v>
      </c>
      <c r="D21" s="7">
        <v>1027</v>
      </c>
      <c r="E21" s="71">
        <v>11.8</v>
      </c>
      <c r="F21" s="9">
        <v>50</v>
      </c>
      <c r="G21" s="71">
        <v>10.3</v>
      </c>
      <c r="H21" s="71">
        <v>1.6</v>
      </c>
      <c r="I21" s="71">
        <v>26</v>
      </c>
      <c r="J21" s="71">
        <v>10.3</v>
      </c>
      <c r="K21" s="6">
        <f t="shared" si="0"/>
        <v>12.6</v>
      </c>
      <c r="L21" s="6">
        <f t="shared" si="1"/>
        <v>14.4</v>
      </c>
      <c r="M21" s="10">
        <v>36</v>
      </c>
      <c r="N21" s="3" t="str">
        <f t="shared" si="2"/>
        <v>NNE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3.5</v>
      </c>
      <c r="U21" s="15">
        <v>4</v>
      </c>
      <c r="V21" s="43">
        <v>170</v>
      </c>
      <c r="W21" s="5" t="s">
        <v>8</v>
      </c>
    </row>
    <row r="22" spans="1:23" x14ac:dyDescent="0.25">
      <c r="A22" s="1">
        <v>45315</v>
      </c>
      <c r="B22" s="2">
        <v>6.9444444444444434E-2</v>
      </c>
      <c r="C22" s="7">
        <v>1024</v>
      </c>
      <c r="D22" s="7">
        <v>1028</v>
      </c>
      <c r="E22" s="71">
        <v>12</v>
      </c>
      <c r="F22" s="9">
        <v>51</v>
      </c>
      <c r="G22" s="71">
        <v>10.4</v>
      </c>
      <c r="H22" s="71">
        <v>2.1</v>
      </c>
      <c r="I22" s="71">
        <v>26</v>
      </c>
      <c r="J22" s="71">
        <v>10.4</v>
      </c>
      <c r="K22" s="6">
        <f t="shared" si="0"/>
        <v>13.32</v>
      </c>
      <c r="L22" s="6">
        <f t="shared" si="1"/>
        <v>14.4</v>
      </c>
      <c r="M22" s="10">
        <v>78</v>
      </c>
      <c r="N22" s="3" t="str">
        <f t="shared" si="2"/>
        <v>ENE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3.7</v>
      </c>
      <c r="U22" s="15">
        <v>4</v>
      </c>
      <c r="V22" s="43">
        <v>180</v>
      </c>
      <c r="W22" s="5" t="s">
        <v>8</v>
      </c>
    </row>
    <row r="23" spans="1:23" x14ac:dyDescent="0.25">
      <c r="A23" s="1">
        <v>45315</v>
      </c>
      <c r="B23" s="2">
        <v>7.2916666666666671E-2</v>
      </c>
      <c r="C23" s="7">
        <v>1024</v>
      </c>
      <c r="D23" s="7">
        <v>1028</v>
      </c>
      <c r="E23" s="71">
        <v>11.9</v>
      </c>
      <c r="F23" s="9">
        <v>54</v>
      </c>
      <c r="G23" s="71">
        <v>11.3</v>
      </c>
      <c r="H23" s="71">
        <v>2.8</v>
      </c>
      <c r="I23" s="71">
        <v>26</v>
      </c>
      <c r="J23" s="71">
        <v>11.3</v>
      </c>
      <c r="K23" s="6">
        <f t="shared" si="0"/>
        <v>7.9200000000000008</v>
      </c>
      <c r="L23" s="6">
        <f t="shared" si="1"/>
        <v>8.2799999999999994</v>
      </c>
      <c r="M23" s="10">
        <v>354</v>
      </c>
      <c r="N23" s="3" t="str">
        <f t="shared" si="2"/>
        <v>N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2.2000000000000002</v>
      </c>
      <c r="U23" s="15">
        <v>2.2999999999999998</v>
      </c>
      <c r="V23" s="43">
        <v>190</v>
      </c>
      <c r="W23" s="5" t="s">
        <v>8</v>
      </c>
    </row>
    <row r="24" spans="1:23" x14ac:dyDescent="0.25">
      <c r="A24" s="1">
        <v>45315</v>
      </c>
      <c r="B24" s="2">
        <v>7.6388888888888895E-2</v>
      </c>
      <c r="C24" s="7">
        <v>1024</v>
      </c>
      <c r="D24" s="7">
        <v>1028</v>
      </c>
      <c r="E24" s="71">
        <v>11.8</v>
      </c>
      <c r="F24" s="9">
        <v>55</v>
      </c>
      <c r="G24" s="71">
        <v>11.8</v>
      </c>
      <c r="H24" s="71">
        <v>3</v>
      </c>
      <c r="I24" s="71">
        <v>26</v>
      </c>
      <c r="J24" s="71">
        <v>11.8</v>
      </c>
      <c r="K24" s="6">
        <f t="shared" si="0"/>
        <v>2.88</v>
      </c>
      <c r="L24" s="6">
        <f t="shared" si="1"/>
        <v>2.88</v>
      </c>
      <c r="M24" s="10">
        <v>162</v>
      </c>
      <c r="N24" s="3" t="str">
        <f t="shared" si="2"/>
        <v>SSE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0.8</v>
      </c>
      <c r="U24" s="15">
        <v>0.8</v>
      </c>
      <c r="V24" s="43">
        <v>200</v>
      </c>
      <c r="W24" s="5" t="s">
        <v>9</v>
      </c>
    </row>
    <row r="25" spans="1:23" x14ac:dyDescent="0.25">
      <c r="A25" s="1">
        <v>45315</v>
      </c>
      <c r="B25" s="2">
        <v>7.9861111111111105E-2</v>
      </c>
      <c r="C25" s="7">
        <v>1024</v>
      </c>
      <c r="D25" s="7">
        <v>1028</v>
      </c>
      <c r="E25" s="71">
        <v>11.9</v>
      </c>
      <c r="F25" s="9">
        <v>51</v>
      </c>
      <c r="G25" s="71">
        <v>11.3</v>
      </c>
      <c r="H25" s="71">
        <v>2</v>
      </c>
      <c r="I25" s="71">
        <v>26</v>
      </c>
      <c r="J25" s="71">
        <v>11.3</v>
      </c>
      <c r="K25" s="6">
        <f t="shared" si="0"/>
        <v>7.5600000000000005</v>
      </c>
      <c r="L25" s="6">
        <f t="shared" si="1"/>
        <v>7.5600000000000005</v>
      </c>
      <c r="M25" s="10">
        <v>216</v>
      </c>
      <c r="N25" s="3" t="str">
        <f t="shared" si="2"/>
        <v>SSW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2.1</v>
      </c>
      <c r="U25" s="15">
        <v>2.1</v>
      </c>
      <c r="V25" s="43">
        <v>210</v>
      </c>
      <c r="W25" s="5" t="s">
        <v>9</v>
      </c>
    </row>
    <row r="26" spans="1:23" x14ac:dyDescent="0.25">
      <c r="A26" s="1">
        <v>45315</v>
      </c>
      <c r="B26" s="2">
        <v>8.3333333333333329E-2</v>
      </c>
      <c r="C26" s="7">
        <v>1024</v>
      </c>
      <c r="D26" s="7">
        <v>1028</v>
      </c>
      <c r="E26" s="71">
        <v>11.9</v>
      </c>
      <c r="F26" s="9">
        <v>52</v>
      </c>
      <c r="G26" s="71">
        <v>11.8</v>
      </c>
      <c r="H26" s="71">
        <v>2.2999999999999998</v>
      </c>
      <c r="I26" s="71">
        <v>26</v>
      </c>
      <c r="J26" s="71">
        <v>11.8</v>
      </c>
      <c r="K26" s="6">
        <f t="shared" si="0"/>
        <v>5.76</v>
      </c>
      <c r="L26" s="6">
        <f t="shared" si="1"/>
        <v>5.76</v>
      </c>
      <c r="M26" s="10">
        <v>90</v>
      </c>
      <c r="N26" s="3" t="str">
        <f t="shared" si="2"/>
        <v>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1.6</v>
      </c>
      <c r="U26" s="15">
        <v>1.6</v>
      </c>
      <c r="V26" s="43">
        <v>220</v>
      </c>
      <c r="W26" s="5" t="s">
        <v>10</v>
      </c>
    </row>
    <row r="27" spans="1:23" x14ac:dyDescent="0.25">
      <c r="A27" s="1">
        <v>45315</v>
      </c>
      <c r="B27" s="2">
        <v>8.6805555555555566E-2</v>
      </c>
      <c r="C27" s="7">
        <v>1023</v>
      </c>
      <c r="D27" s="7">
        <v>1027</v>
      </c>
      <c r="E27" s="71">
        <v>11.9</v>
      </c>
      <c r="F27" s="9">
        <v>53</v>
      </c>
      <c r="G27" s="71">
        <v>11.9</v>
      </c>
      <c r="H27" s="71">
        <v>2.5</v>
      </c>
      <c r="I27" s="71">
        <v>26</v>
      </c>
      <c r="J27" s="71">
        <v>11.9</v>
      </c>
      <c r="K27" s="6">
        <f t="shared" si="0"/>
        <v>4.32</v>
      </c>
      <c r="L27" s="6">
        <f t="shared" si="1"/>
        <v>4.32</v>
      </c>
      <c r="M27" s="10">
        <v>86</v>
      </c>
      <c r="N27" s="3" t="str">
        <f t="shared" si="2"/>
        <v>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1.2</v>
      </c>
      <c r="U27" s="15">
        <v>1.2</v>
      </c>
      <c r="V27" s="43">
        <v>230</v>
      </c>
      <c r="W27" s="5" t="s">
        <v>10</v>
      </c>
    </row>
    <row r="28" spans="1:23" x14ac:dyDescent="0.25">
      <c r="A28" s="1">
        <v>45315</v>
      </c>
      <c r="B28" s="2">
        <v>9.0277777777777776E-2</v>
      </c>
      <c r="C28" s="7">
        <v>1024</v>
      </c>
      <c r="D28" s="7">
        <v>1028</v>
      </c>
      <c r="E28" s="71">
        <v>11.9</v>
      </c>
      <c r="F28" s="9">
        <v>54</v>
      </c>
      <c r="G28" s="71">
        <v>11.3</v>
      </c>
      <c r="H28" s="71">
        <v>2.8</v>
      </c>
      <c r="I28" s="71">
        <v>26</v>
      </c>
      <c r="J28" s="71">
        <v>11.3</v>
      </c>
      <c r="K28" s="6">
        <f t="shared" si="0"/>
        <v>7.5600000000000005</v>
      </c>
      <c r="L28" s="6">
        <f t="shared" si="1"/>
        <v>7.9200000000000008</v>
      </c>
      <c r="M28" s="10">
        <v>68</v>
      </c>
      <c r="N28" s="3" t="str">
        <f t="shared" si="2"/>
        <v>ENE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2.1</v>
      </c>
      <c r="U28" s="15">
        <v>2.2000000000000002</v>
      </c>
      <c r="V28" s="43">
        <v>240</v>
      </c>
      <c r="W28" s="5" t="s">
        <v>11</v>
      </c>
    </row>
    <row r="29" spans="1:23" x14ac:dyDescent="0.25">
      <c r="A29" s="1">
        <v>45315</v>
      </c>
      <c r="B29" s="2">
        <v>9.375E-2</v>
      </c>
      <c r="C29" s="7">
        <v>1024</v>
      </c>
      <c r="D29" s="7">
        <v>1028</v>
      </c>
      <c r="E29" s="71">
        <v>11.9</v>
      </c>
      <c r="F29" s="9">
        <v>55</v>
      </c>
      <c r="G29" s="71">
        <v>11.5</v>
      </c>
      <c r="H29" s="71">
        <v>3.1</v>
      </c>
      <c r="I29" s="71">
        <v>26</v>
      </c>
      <c r="J29" s="71">
        <v>11.5</v>
      </c>
      <c r="K29" s="6">
        <f t="shared" si="0"/>
        <v>6.48</v>
      </c>
      <c r="L29" s="6">
        <f t="shared" si="1"/>
        <v>7.2</v>
      </c>
      <c r="M29" s="10">
        <v>102</v>
      </c>
      <c r="N29" s="3" t="str">
        <f t="shared" si="2"/>
        <v>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1.8</v>
      </c>
      <c r="U29" s="15">
        <v>2</v>
      </c>
      <c r="V29" s="43">
        <v>250</v>
      </c>
      <c r="W29" s="5" t="s">
        <v>11</v>
      </c>
    </row>
    <row r="30" spans="1:23" x14ac:dyDescent="0.25">
      <c r="A30" s="1">
        <v>45315</v>
      </c>
      <c r="B30" s="2">
        <v>9.7222222222222224E-2</v>
      </c>
      <c r="C30" s="7">
        <v>1024</v>
      </c>
      <c r="D30" s="7">
        <v>1028</v>
      </c>
      <c r="E30" s="71">
        <v>11.9</v>
      </c>
      <c r="F30" s="9">
        <v>52</v>
      </c>
      <c r="G30" s="71">
        <v>9.8000000000000007</v>
      </c>
      <c r="H30" s="71">
        <v>2.2999999999999998</v>
      </c>
      <c r="I30" s="71">
        <v>26</v>
      </c>
      <c r="J30" s="71">
        <v>9.8000000000000007</v>
      </c>
      <c r="K30" s="6">
        <f t="shared" si="0"/>
        <v>17.28</v>
      </c>
      <c r="L30" s="6">
        <f t="shared" si="1"/>
        <v>20.16</v>
      </c>
      <c r="M30" s="10">
        <v>54</v>
      </c>
      <c r="N30" s="3" t="str">
        <f t="shared" si="2"/>
        <v>NE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4.8</v>
      </c>
      <c r="U30" s="15">
        <v>5.6</v>
      </c>
      <c r="V30" s="43">
        <v>260</v>
      </c>
      <c r="W30" s="5" t="s">
        <v>12</v>
      </c>
    </row>
    <row r="31" spans="1:23" x14ac:dyDescent="0.25">
      <c r="A31" s="1">
        <v>45315</v>
      </c>
      <c r="B31" s="2">
        <v>0.10069444444444443</v>
      </c>
      <c r="C31" s="7">
        <v>1024</v>
      </c>
      <c r="D31" s="7">
        <v>1028</v>
      </c>
      <c r="E31" s="71">
        <v>11.9</v>
      </c>
      <c r="F31" s="9">
        <v>53</v>
      </c>
      <c r="G31" s="71">
        <v>10.6</v>
      </c>
      <c r="H31" s="71">
        <v>2.5</v>
      </c>
      <c r="I31" s="71">
        <v>26</v>
      </c>
      <c r="J31" s="71">
        <v>10.6</v>
      </c>
      <c r="K31" s="6">
        <f t="shared" si="0"/>
        <v>11.88</v>
      </c>
      <c r="L31" s="6">
        <f t="shared" si="1"/>
        <v>12.96</v>
      </c>
      <c r="M31" s="10">
        <v>12</v>
      </c>
      <c r="N31" s="3" t="str">
        <f t="shared" si="2"/>
        <v>N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3.3</v>
      </c>
      <c r="U31" s="15">
        <v>3.6</v>
      </c>
      <c r="V31" s="43">
        <v>270</v>
      </c>
      <c r="W31" s="5" t="s">
        <v>12</v>
      </c>
    </row>
    <row r="32" spans="1:23" x14ac:dyDescent="0.25">
      <c r="A32" s="1">
        <v>45315</v>
      </c>
      <c r="B32" s="2">
        <v>0.10416666666666667</v>
      </c>
      <c r="C32" s="7">
        <v>1024</v>
      </c>
      <c r="D32" s="7">
        <v>1028</v>
      </c>
      <c r="E32" s="71">
        <v>11.8</v>
      </c>
      <c r="F32" s="9">
        <v>53</v>
      </c>
      <c r="G32" s="71">
        <v>11.8</v>
      </c>
      <c r="H32" s="71">
        <v>2.4</v>
      </c>
      <c r="I32" s="71">
        <v>26</v>
      </c>
      <c r="J32" s="71">
        <v>11.8</v>
      </c>
      <c r="K32" s="6">
        <f t="shared" si="0"/>
        <v>4.68</v>
      </c>
      <c r="L32" s="6">
        <f t="shared" si="1"/>
        <v>4.68</v>
      </c>
      <c r="M32" s="10">
        <v>192</v>
      </c>
      <c r="N32" s="3" t="str">
        <f t="shared" si="2"/>
        <v>S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1.3</v>
      </c>
      <c r="U32" s="15">
        <v>1.3</v>
      </c>
      <c r="V32" s="43">
        <v>280</v>
      </c>
      <c r="W32" s="5" t="s">
        <v>12</v>
      </c>
    </row>
    <row r="33" spans="1:23" x14ac:dyDescent="0.25">
      <c r="A33" s="1">
        <v>45315</v>
      </c>
      <c r="B33" s="2">
        <v>0.1076388888888889</v>
      </c>
      <c r="C33" s="7">
        <v>1024</v>
      </c>
      <c r="D33" s="7">
        <v>1028</v>
      </c>
      <c r="E33" s="71">
        <v>11.8</v>
      </c>
      <c r="F33" s="9">
        <v>52</v>
      </c>
      <c r="G33" s="71">
        <v>11.2</v>
      </c>
      <c r="H33" s="71">
        <v>2.2000000000000002</v>
      </c>
      <c r="I33" s="71">
        <v>26</v>
      </c>
      <c r="J33" s="71">
        <v>11.2</v>
      </c>
      <c r="K33" s="6">
        <f t="shared" si="0"/>
        <v>7.9200000000000008</v>
      </c>
      <c r="L33" s="6">
        <f t="shared" si="1"/>
        <v>9</v>
      </c>
      <c r="M33" s="10">
        <v>228</v>
      </c>
      <c r="N33" s="3" t="str">
        <f t="shared" si="2"/>
        <v>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2.2000000000000002</v>
      </c>
      <c r="U33" s="15">
        <v>2.5</v>
      </c>
      <c r="V33" s="43">
        <v>290</v>
      </c>
      <c r="W33" s="5" t="s">
        <v>13</v>
      </c>
    </row>
    <row r="34" spans="1:23" x14ac:dyDescent="0.25">
      <c r="A34" s="1">
        <v>45315</v>
      </c>
      <c r="B34" s="2">
        <v>0.1111111111111111</v>
      </c>
      <c r="C34" s="7">
        <v>1024</v>
      </c>
      <c r="D34" s="7">
        <v>1028</v>
      </c>
      <c r="E34" s="71">
        <v>11.8</v>
      </c>
      <c r="F34" s="9">
        <v>48</v>
      </c>
      <c r="G34" s="71">
        <v>10.199999999999999</v>
      </c>
      <c r="H34" s="71">
        <v>1.1000000000000001</v>
      </c>
      <c r="I34" s="71">
        <v>26</v>
      </c>
      <c r="J34" s="71">
        <v>10.199999999999999</v>
      </c>
      <c r="K34" s="6">
        <f t="shared" si="0"/>
        <v>13.68</v>
      </c>
      <c r="L34" s="6">
        <f t="shared" si="1"/>
        <v>18</v>
      </c>
      <c r="M34" s="10">
        <v>0</v>
      </c>
      <c r="N34" s="3" t="str">
        <f t="shared" si="2"/>
        <v>N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3.8</v>
      </c>
      <c r="U34" s="15">
        <v>5</v>
      </c>
      <c r="V34" s="43">
        <v>300</v>
      </c>
      <c r="W34" s="5" t="s">
        <v>13</v>
      </c>
    </row>
    <row r="35" spans="1:23" x14ac:dyDescent="0.25">
      <c r="A35" s="1">
        <v>45315</v>
      </c>
      <c r="B35" s="2">
        <v>0.11458333333333333</v>
      </c>
      <c r="C35" s="7">
        <v>1024</v>
      </c>
      <c r="D35" s="7">
        <v>1028</v>
      </c>
      <c r="E35" s="71">
        <v>11.9</v>
      </c>
      <c r="F35" s="9">
        <v>47</v>
      </c>
      <c r="G35" s="71">
        <v>10.3</v>
      </c>
      <c r="H35" s="71">
        <v>0.8</v>
      </c>
      <c r="I35" s="71">
        <v>26</v>
      </c>
      <c r="J35" s="71">
        <v>10.3</v>
      </c>
      <c r="K35" s="6">
        <f t="shared" si="0"/>
        <v>13.32</v>
      </c>
      <c r="L35" s="6">
        <f t="shared" si="1"/>
        <v>13.68</v>
      </c>
      <c r="M35" s="10">
        <v>12</v>
      </c>
      <c r="N35" s="3" t="str">
        <f t="shared" si="2"/>
        <v>N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3.7</v>
      </c>
      <c r="U35" s="15">
        <v>3.8</v>
      </c>
      <c r="V35" s="43">
        <v>310</v>
      </c>
      <c r="W35" s="5" t="s">
        <v>14</v>
      </c>
    </row>
    <row r="36" spans="1:23" x14ac:dyDescent="0.25">
      <c r="A36" s="1">
        <v>45315</v>
      </c>
      <c r="B36" s="2">
        <v>0.11805555555555557</v>
      </c>
      <c r="C36" s="7">
        <v>1024</v>
      </c>
      <c r="D36" s="7">
        <v>1028</v>
      </c>
      <c r="E36" s="71">
        <v>11.9</v>
      </c>
      <c r="F36" s="9">
        <v>48</v>
      </c>
      <c r="G36" s="71">
        <v>9.6999999999999993</v>
      </c>
      <c r="H36" s="71">
        <v>1.1000000000000001</v>
      </c>
      <c r="I36" s="71">
        <v>26</v>
      </c>
      <c r="J36" s="71">
        <v>9.6999999999999993</v>
      </c>
      <c r="K36" s="6">
        <f t="shared" si="0"/>
        <v>18.36</v>
      </c>
      <c r="L36" s="6">
        <f t="shared" si="1"/>
        <v>20.16</v>
      </c>
      <c r="M36" s="10">
        <v>18</v>
      </c>
      <c r="N36" s="3" t="str">
        <f t="shared" si="2"/>
        <v>N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5.0999999999999996</v>
      </c>
      <c r="U36" s="15">
        <v>5.6</v>
      </c>
      <c r="V36" s="43">
        <v>320</v>
      </c>
      <c r="W36" s="5" t="s">
        <v>14</v>
      </c>
    </row>
    <row r="37" spans="1:23" x14ac:dyDescent="0.25">
      <c r="A37" s="1">
        <v>45315</v>
      </c>
      <c r="B37" s="2">
        <v>0.12152777777777778</v>
      </c>
      <c r="C37" s="7">
        <v>1024</v>
      </c>
      <c r="D37" s="7">
        <v>1028</v>
      </c>
      <c r="E37" s="71">
        <v>11.7</v>
      </c>
      <c r="F37" s="9">
        <v>49</v>
      </c>
      <c r="G37" s="71">
        <v>9.9</v>
      </c>
      <c r="H37" s="71">
        <v>1.2</v>
      </c>
      <c r="I37" s="71">
        <v>26</v>
      </c>
      <c r="J37" s="71">
        <v>9.9</v>
      </c>
      <c r="K37" s="6">
        <f t="shared" si="0"/>
        <v>14.759999999999998</v>
      </c>
      <c r="L37" s="6">
        <f t="shared" si="1"/>
        <v>19.8</v>
      </c>
      <c r="M37" s="10">
        <v>348</v>
      </c>
      <c r="N37" s="3" t="str">
        <f t="shared" si="2"/>
        <v>NNW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4.0999999999999996</v>
      </c>
      <c r="U37" s="15">
        <v>5.5</v>
      </c>
      <c r="V37" s="43">
        <v>330</v>
      </c>
      <c r="W37" s="5" t="s">
        <v>15</v>
      </c>
    </row>
    <row r="38" spans="1:23" x14ac:dyDescent="0.25">
      <c r="A38" s="1">
        <v>45315</v>
      </c>
      <c r="B38" s="2">
        <v>0.125</v>
      </c>
      <c r="C38" s="7">
        <v>1024</v>
      </c>
      <c r="D38" s="7">
        <v>1028</v>
      </c>
      <c r="E38" s="71">
        <v>11.7</v>
      </c>
      <c r="F38" s="9">
        <v>49</v>
      </c>
      <c r="G38" s="71">
        <v>11.1</v>
      </c>
      <c r="H38" s="71">
        <v>1.2</v>
      </c>
      <c r="I38" s="71">
        <v>26</v>
      </c>
      <c r="J38" s="71">
        <v>11.1</v>
      </c>
      <c r="K38" s="6">
        <f t="shared" si="0"/>
        <v>7.5600000000000005</v>
      </c>
      <c r="L38" s="6">
        <f t="shared" si="1"/>
        <v>7.9200000000000008</v>
      </c>
      <c r="M38" s="10">
        <v>34</v>
      </c>
      <c r="N38" s="3" t="str">
        <f t="shared" si="2"/>
        <v>NNE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2.1</v>
      </c>
      <c r="U38" s="15">
        <v>2.2000000000000002</v>
      </c>
      <c r="V38" s="43">
        <v>340</v>
      </c>
      <c r="W38" s="5" t="s">
        <v>15</v>
      </c>
    </row>
    <row r="39" spans="1:23" x14ac:dyDescent="0.25">
      <c r="A39" s="1">
        <v>45315</v>
      </c>
      <c r="B39" s="2">
        <v>0.12847222222222224</v>
      </c>
      <c r="C39" s="7">
        <v>1024</v>
      </c>
      <c r="D39" s="7">
        <v>1028</v>
      </c>
      <c r="E39" s="71">
        <v>11.6</v>
      </c>
      <c r="F39" s="9">
        <v>49</v>
      </c>
      <c r="G39" s="71">
        <v>10.6</v>
      </c>
      <c r="H39" s="71">
        <v>1.2</v>
      </c>
      <c r="I39" s="71">
        <v>26</v>
      </c>
      <c r="J39" s="71">
        <v>10.6</v>
      </c>
      <c r="K39" s="6">
        <f t="shared" si="0"/>
        <v>9.7200000000000006</v>
      </c>
      <c r="L39" s="6">
        <f t="shared" si="1"/>
        <v>10.08</v>
      </c>
      <c r="M39" s="10">
        <v>329</v>
      </c>
      <c r="N39" s="3" t="str">
        <f t="shared" si="2"/>
        <v>NW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2.7</v>
      </c>
      <c r="U39" s="15">
        <v>2.8</v>
      </c>
      <c r="V39" s="43">
        <v>350</v>
      </c>
      <c r="W39" s="5" t="s">
        <v>0</v>
      </c>
    </row>
    <row r="40" spans="1:23" x14ac:dyDescent="0.25">
      <c r="A40" s="1">
        <v>45315</v>
      </c>
      <c r="B40" s="2">
        <v>0.13194444444444445</v>
      </c>
      <c r="C40" s="7">
        <v>1024</v>
      </c>
      <c r="D40" s="7">
        <v>1028</v>
      </c>
      <c r="E40" s="71">
        <v>11.7</v>
      </c>
      <c r="F40" s="9">
        <v>50</v>
      </c>
      <c r="G40" s="71">
        <v>11.1</v>
      </c>
      <c r="H40" s="71">
        <v>1.5</v>
      </c>
      <c r="I40" s="71">
        <v>26</v>
      </c>
      <c r="J40" s="71">
        <v>11.1</v>
      </c>
      <c r="K40" s="6">
        <f t="shared" si="0"/>
        <v>7.9200000000000008</v>
      </c>
      <c r="L40" s="6">
        <f t="shared" si="1"/>
        <v>8.2799999999999994</v>
      </c>
      <c r="M40" s="10">
        <v>42</v>
      </c>
      <c r="N40" s="3" t="str">
        <f t="shared" si="2"/>
        <v>NE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2.2000000000000002</v>
      </c>
      <c r="U40" s="15">
        <v>2.2999999999999998</v>
      </c>
      <c r="V40" s="43">
        <v>360</v>
      </c>
      <c r="W40" s="5" t="s">
        <v>0</v>
      </c>
    </row>
    <row r="41" spans="1:23" x14ac:dyDescent="0.25">
      <c r="A41" s="1">
        <v>45315</v>
      </c>
      <c r="B41" s="2">
        <v>0.13541666666666666</v>
      </c>
      <c r="C41" s="7">
        <v>1024</v>
      </c>
      <c r="D41" s="7">
        <v>1028</v>
      </c>
      <c r="E41" s="71">
        <v>11.5</v>
      </c>
      <c r="F41" s="9">
        <v>52</v>
      </c>
      <c r="G41" s="71">
        <v>10.8</v>
      </c>
      <c r="H41" s="71">
        <v>1.9</v>
      </c>
      <c r="I41" s="71">
        <v>26</v>
      </c>
      <c r="J41" s="71">
        <v>10.8</v>
      </c>
      <c r="K41" s="6">
        <f t="shared" si="0"/>
        <v>7.9200000000000008</v>
      </c>
      <c r="L41" s="6">
        <f t="shared" si="1"/>
        <v>9</v>
      </c>
      <c r="M41" s="10">
        <v>300</v>
      </c>
      <c r="N41" s="3" t="str">
        <f t="shared" si="2"/>
        <v>WNW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2.2000000000000002</v>
      </c>
      <c r="U41" s="15">
        <v>2.5</v>
      </c>
    </row>
    <row r="42" spans="1:23" x14ac:dyDescent="0.25">
      <c r="A42" s="1">
        <v>45315</v>
      </c>
      <c r="B42" s="2">
        <v>0.1388888888888889</v>
      </c>
      <c r="C42" s="7">
        <v>1024</v>
      </c>
      <c r="D42" s="7">
        <v>1028</v>
      </c>
      <c r="E42" s="71">
        <v>11.5</v>
      </c>
      <c r="F42" s="9">
        <v>55</v>
      </c>
      <c r="G42" s="71">
        <v>11.5</v>
      </c>
      <c r="H42" s="71">
        <v>2.7</v>
      </c>
      <c r="I42" s="71">
        <v>26</v>
      </c>
      <c r="J42" s="71">
        <v>11.5</v>
      </c>
      <c r="K42" s="6">
        <f t="shared" si="0"/>
        <v>4.32</v>
      </c>
      <c r="L42" s="6">
        <f t="shared" si="1"/>
        <v>4.32</v>
      </c>
      <c r="M42" s="10">
        <v>328</v>
      </c>
      <c r="N42" s="3" t="str">
        <f t="shared" si="2"/>
        <v>NW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1.2</v>
      </c>
      <c r="U42" s="15">
        <v>1.2</v>
      </c>
    </row>
    <row r="43" spans="1:23" x14ac:dyDescent="0.25">
      <c r="A43" s="1">
        <v>45315</v>
      </c>
      <c r="B43" s="2">
        <v>0.1423611111111111</v>
      </c>
      <c r="C43" s="7">
        <v>1024</v>
      </c>
      <c r="D43" s="7">
        <v>1028</v>
      </c>
      <c r="E43" s="71">
        <v>11.5</v>
      </c>
      <c r="F43" s="9">
        <v>57</v>
      </c>
      <c r="G43" s="71">
        <v>10.3</v>
      </c>
      <c r="H43" s="71">
        <v>3.2</v>
      </c>
      <c r="I43" s="71">
        <v>26</v>
      </c>
      <c r="J43" s="71">
        <v>10.3</v>
      </c>
      <c r="K43" s="6">
        <f t="shared" si="0"/>
        <v>10.8</v>
      </c>
      <c r="L43" s="6">
        <f t="shared" si="1"/>
        <v>11.52</v>
      </c>
      <c r="M43" s="10">
        <v>60</v>
      </c>
      <c r="N43" s="3" t="str">
        <f t="shared" si="2"/>
        <v>ENE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3</v>
      </c>
      <c r="U43" s="15">
        <v>3.2</v>
      </c>
    </row>
    <row r="44" spans="1:23" x14ac:dyDescent="0.25">
      <c r="A44" s="1">
        <v>45315</v>
      </c>
      <c r="B44" s="2">
        <v>0.14583333333333334</v>
      </c>
      <c r="C44" s="7">
        <v>1024</v>
      </c>
      <c r="D44" s="7">
        <v>1028</v>
      </c>
      <c r="E44" s="71">
        <v>11.5</v>
      </c>
      <c r="F44" s="9">
        <v>56</v>
      </c>
      <c r="G44" s="71">
        <v>10.1</v>
      </c>
      <c r="H44" s="71">
        <v>2.9</v>
      </c>
      <c r="I44" s="71">
        <v>26</v>
      </c>
      <c r="J44" s="71">
        <v>10.1</v>
      </c>
      <c r="K44" s="6">
        <f t="shared" si="0"/>
        <v>11.52</v>
      </c>
      <c r="L44" s="6">
        <f t="shared" si="1"/>
        <v>11.52</v>
      </c>
      <c r="M44" s="10">
        <v>60</v>
      </c>
      <c r="N44" s="3" t="str">
        <f t="shared" si="2"/>
        <v>ENE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3.2</v>
      </c>
      <c r="U44" s="15">
        <v>3.2</v>
      </c>
    </row>
    <row r="45" spans="1:23" x14ac:dyDescent="0.25">
      <c r="A45" s="1">
        <v>45315</v>
      </c>
      <c r="B45" s="2">
        <v>0.14930555555555555</v>
      </c>
      <c r="C45" s="7">
        <v>1024</v>
      </c>
      <c r="D45" s="7">
        <v>1028</v>
      </c>
      <c r="E45" s="71">
        <v>11.4</v>
      </c>
      <c r="F45" s="9">
        <v>56</v>
      </c>
      <c r="G45" s="71">
        <v>9.6999999999999993</v>
      </c>
      <c r="H45" s="71">
        <v>2.9</v>
      </c>
      <c r="I45" s="71">
        <v>26</v>
      </c>
      <c r="J45" s="71">
        <v>9.6999999999999993</v>
      </c>
      <c r="K45" s="6">
        <f t="shared" si="0"/>
        <v>13.68</v>
      </c>
      <c r="L45" s="6">
        <f t="shared" si="1"/>
        <v>18.36</v>
      </c>
      <c r="M45" s="10">
        <v>96</v>
      </c>
      <c r="N45" s="3" t="str">
        <f t="shared" si="2"/>
        <v>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3.8</v>
      </c>
      <c r="U45" s="15">
        <v>5.0999999999999996</v>
      </c>
    </row>
    <row r="46" spans="1:23" x14ac:dyDescent="0.25">
      <c r="A46" s="1">
        <v>45315</v>
      </c>
      <c r="B46" s="2">
        <v>0.15277777777777776</v>
      </c>
      <c r="C46" s="7">
        <v>1024</v>
      </c>
      <c r="D46" s="7">
        <v>1028</v>
      </c>
      <c r="E46" s="71">
        <v>11.5</v>
      </c>
      <c r="F46" s="9">
        <v>56</v>
      </c>
      <c r="G46" s="71">
        <v>11.1</v>
      </c>
      <c r="H46" s="71">
        <v>2.9</v>
      </c>
      <c r="I46" s="71">
        <v>26</v>
      </c>
      <c r="J46" s="71">
        <v>11.1</v>
      </c>
      <c r="K46" s="6">
        <f t="shared" si="0"/>
        <v>6.12</v>
      </c>
      <c r="L46" s="6">
        <f t="shared" si="1"/>
        <v>6.48</v>
      </c>
      <c r="M46" s="10">
        <v>6</v>
      </c>
      <c r="N46" s="3" t="str">
        <f t="shared" si="2"/>
        <v>N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1.7</v>
      </c>
      <c r="U46" s="15">
        <v>1.8</v>
      </c>
    </row>
    <row r="47" spans="1:23" x14ac:dyDescent="0.25">
      <c r="A47" s="1">
        <v>45315</v>
      </c>
      <c r="B47" s="2">
        <v>0.15625</v>
      </c>
      <c r="C47" s="7">
        <v>1024</v>
      </c>
      <c r="D47" s="7">
        <v>1028</v>
      </c>
      <c r="E47" s="71">
        <v>11.5</v>
      </c>
      <c r="F47" s="9">
        <v>56</v>
      </c>
      <c r="G47" s="71">
        <v>10</v>
      </c>
      <c r="H47" s="71">
        <v>2.9</v>
      </c>
      <c r="I47" s="71">
        <v>26</v>
      </c>
      <c r="J47" s="71">
        <v>10</v>
      </c>
      <c r="K47" s="6">
        <f t="shared" si="0"/>
        <v>12.96</v>
      </c>
      <c r="L47" s="6">
        <f t="shared" si="1"/>
        <v>14.4</v>
      </c>
      <c r="M47" s="10">
        <v>48</v>
      </c>
      <c r="N47" s="3" t="str">
        <f t="shared" si="2"/>
        <v>NE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3.6</v>
      </c>
      <c r="U47" s="15">
        <v>4</v>
      </c>
    </row>
    <row r="48" spans="1:23" x14ac:dyDescent="0.25">
      <c r="A48" s="1">
        <v>45315</v>
      </c>
      <c r="B48" s="2">
        <v>0.15972222222222224</v>
      </c>
      <c r="C48" s="7">
        <v>1024</v>
      </c>
      <c r="D48" s="7">
        <v>1028</v>
      </c>
      <c r="E48" s="71">
        <v>11.5</v>
      </c>
      <c r="F48" s="9">
        <v>57</v>
      </c>
      <c r="G48" s="71">
        <v>10.4</v>
      </c>
      <c r="H48" s="71">
        <v>3.2</v>
      </c>
      <c r="I48" s="71">
        <v>26</v>
      </c>
      <c r="J48" s="71">
        <v>10.4</v>
      </c>
      <c r="K48" s="6">
        <f t="shared" si="0"/>
        <v>9.36</v>
      </c>
      <c r="L48" s="6">
        <f t="shared" si="1"/>
        <v>9.36</v>
      </c>
      <c r="M48" s="10">
        <v>144</v>
      </c>
      <c r="N48" s="3" t="str">
        <f t="shared" si="2"/>
        <v>SE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2.6</v>
      </c>
      <c r="U48" s="15">
        <v>2.6</v>
      </c>
    </row>
    <row r="49" spans="1:21" x14ac:dyDescent="0.25">
      <c r="A49" s="1">
        <v>45315</v>
      </c>
      <c r="B49" s="2">
        <v>0.16319444444444445</v>
      </c>
      <c r="C49" s="7">
        <v>1023</v>
      </c>
      <c r="D49" s="7">
        <v>1027</v>
      </c>
      <c r="E49" s="71">
        <v>11.4</v>
      </c>
      <c r="F49" s="9">
        <v>56</v>
      </c>
      <c r="G49" s="71">
        <v>10.3</v>
      </c>
      <c r="H49" s="71">
        <v>2.9</v>
      </c>
      <c r="I49" s="71">
        <v>26</v>
      </c>
      <c r="J49" s="71">
        <v>10.3</v>
      </c>
      <c r="K49" s="6">
        <f t="shared" si="0"/>
        <v>9.36</v>
      </c>
      <c r="L49" s="6">
        <f t="shared" si="1"/>
        <v>10.08</v>
      </c>
      <c r="M49" s="10">
        <v>174</v>
      </c>
      <c r="N49" s="3" t="str">
        <f t="shared" si="2"/>
        <v>S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2.6</v>
      </c>
      <c r="U49" s="15">
        <v>2.8</v>
      </c>
    </row>
    <row r="50" spans="1:21" x14ac:dyDescent="0.25">
      <c r="A50" s="1">
        <v>45315</v>
      </c>
      <c r="B50" s="2">
        <v>0.16666666666666666</v>
      </c>
      <c r="C50" s="7">
        <v>1024</v>
      </c>
      <c r="D50" s="7">
        <v>1028</v>
      </c>
      <c r="E50" s="71">
        <v>11.4</v>
      </c>
      <c r="F50" s="9">
        <v>58</v>
      </c>
      <c r="G50" s="71">
        <v>10.3</v>
      </c>
      <c r="H50" s="71">
        <v>3.4</v>
      </c>
      <c r="I50" s="71">
        <v>26</v>
      </c>
      <c r="J50" s="71">
        <v>10.3</v>
      </c>
      <c r="K50" s="6">
        <f t="shared" si="0"/>
        <v>9.36</v>
      </c>
      <c r="L50" s="6">
        <f t="shared" si="1"/>
        <v>9.7200000000000006</v>
      </c>
      <c r="M50" s="10">
        <v>18</v>
      </c>
      <c r="N50" s="3" t="str">
        <f t="shared" si="2"/>
        <v>N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2.6</v>
      </c>
      <c r="U50" s="15">
        <v>2.7</v>
      </c>
    </row>
    <row r="51" spans="1:21" x14ac:dyDescent="0.25">
      <c r="A51" s="1">
        <v>45315</v>
      </c>
      <c r="B51" s="2">
        <v>0.17013888888888887</v>
      </c>
      <c r="C51" s="7">
        <v>1024</v>
      </c>
      <c r="D51" s="7">
        <v>1028</v>
      </c>
      <c r="E51" s="71">
        <v>11.4</v>
      </c>
      <c r="F51" s="9">
        <v>57</v>
      </c>
      <c r="G51" s="71">
        <v>9.6</v>
      </c>
      <c r="H51" s="71">
        <v>3.1</v>
      </c>
      <c r="I51" s="71">
        <v>26</v>
      </c>
      <c r="J51" s="71">
        <v>9.6</v>
      </c>
      <c r="K51" s="6">
        <f t="shared" si="0"/>
        <v>14.4</v>
      </c>
      <c r="L51" s="6">
        <f t="shared" si="1"/>
        <v>19.080000000000002</v>
      </c>
      <c r="M51" s="10">
        <v>315</v>
      </c>
      <c r="N51" s="3" t="str">
        <f t="shared" si="2"/>
        <v>NW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4</v>
      </c>
      <c r="U51" s="15">
        <v>5.3</v>
      </c>
    </row>
    <row r="52" spans="1:21" x14ac:dyDescent="0.25">
      <c r="A52" s="1">
        <v>45315</v>
      </c>
      <c r="B52" s="2">
        <v>0.17361111111111113</v>
      </c>
      <c r="C52" s="7">
        <v>1024</v>
      </c>
      <c r="D52" s="7">
        <v>1028</v>
      </c>
      <c r="E52" s="71">
        <v>11.4</v>
      </c>
      <c r="F52" s="9">
        <v>51</v>
      </c>
      <c r="G52" s="71">
        <v>9.5</v>
      </c>
      <c r="H52" s="71">
        <v>1.5</v>
      </c>
      <c r="I52" s="71">
        <v>26</v>
      </c>
      <c r="J52" s="71">
        <v>9.5</v>
      </c>
      <c r="K52" s="6">
        <f t="shared" si="0"/>
        <v>15.120000000000001</v>
      </c>
      <c r="L52" s="6">
        <f t="shared" si="1"/>
        <v>18.72</v>
      </c>
      <c r="M52" s="10">
        <v>60</v>
      </c>
      <c r="N52" s="3" t="str">
        <f t="shared" si="2"/>
        <v>ENE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4.2</v>
      </c>
      <c r="U52" s="15">
        <v>5.2</v>
      </c>
    </row>
    <row r="53" spans="1:21" x14ac:dyDescent="0.25">
      <c r="A53" s="1">
        <v>45315</v>
      </c>
      <c r="B53" s="2">
        <v>0.17708333333333334</v>
      </c>
      <c r="C53" s="7">
        <v>1024</v>
      </c>
      <c r="D53" s="7">
        <v>1028</v>
      </c>
      <c r="E53" s="71">
        <v>11.5</v>
      </c>
      <c r="F53" s="9">
        <v>49</v>
      </c>
      <c r="G53" s="71">
        <v>9.5</v>
      </c>
      <c r="H53" s="71">
        <v>1.1000000000000001</v>
      </c>
      <c r="I53" s="71">
        <v>26</v>
      </c>
      <c r="J53" s="71">
        <v>9.5</v>
      </c>
      <c r="K53" s="6">
        <f t="shared" si="0"/>
        <v>16.559999999999999</v>
      </c>
      <c r="L53" s="6">
        <f t="shared" si="1"/>
        <v>18.72</v>
      </c>
      <c r="M53" s="10">
        <v>36</v>
      </c>
      <c r="N53" s="3" t="str">
        <f t="shared" si="2"/>
        <v>NNE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4.5999999999999996</v>
      </c>
      <c r="U53" s="15">
        <v>5.2</v>
      </c>
    </row>
    <row r="54" spans="1:21" x14ac:dyDescent="0.25">
      <c r="A54" s="1">
        <v>45315</v>
      </c>
      <c r="B54" s="2">
        <v>0.18055555555555555</v>
      </c>
      <c r="C54" s="7">
        <v>1024</v>
      </c>
      <c r="D54" s="7">
        <v>1028</v>
      </c>
      <c r="E54" s="71">
        <v>11.6</v>
      </c>
      <c r="F54" s="9">
        <v>51</v>
      </c>
      <c r="G54" s="71">
        <v>11.2</v>
      </c>
      <c r="H54" s="71">
        <v>1.7</v>
      </c>
      <c r="I54" s="71">
        <v>26</v>
      </c>
      <c r="J54" s="71">
        <v>11.2</v>
      </c>
      <c r="K54" s="6">
        <f t="shared" si="0"/>
        <v>6.48</v>
      </c>
      <c r="L54" s="6">
        <f t="shared" si="1"/>
        <v>7.5600000000000005</v>
      </c>
      <c r="M54" s="10">
        <v>124</v>
      </c>
      <c r="N54" s="3" t="str">
        <f t="shared" si="2"/>
        <v>ESE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1.8</v>
      </c>
      <c r="U54" s="15">
        <v>2.1</v>
      </c>
    </row>
    <row r="55" spans="1:21" x14ac:dyDescent="0.25">
      <c r="A55" s="1">
        <v>45315</v>
      </c>
      <c r="B55" s="2">
        <v>0.18402777777777779</v>
      </c>
      <c r="C55" s="7">
        <v>1024</v>
      </c>
      <c r="D55" s="7">
        <v>1028</v>
      </c>
      <c r="E55" s="71">
        <v>11.5</v>
      </c>
      <c r="F55" s="9">
        <v>53</v>
      </c>
      <c r="G55" s="71">
        <v>10.4</v>
      </c>
      <c r="H55" s="71">
        <v>2.2000000000000002</v>
      </c>
      <c r="I55" s="71">
        <v>26</v>
      </c>
      <c r="J55" s="71">
        <v>10.4</v>
      </c>
      <c r="K55" s="6">
        <f t="shared" si="0"/>
        <v>9</v>
      </c>
      <c r="L55" s="6">
        <f t="shared" si="1"/>
        <v>9.36</v>
      </c>
      <c r="M55" s="10">
        <v>42</v>
      </c>
      <c r="N55" s="3" t="str">
        <f t="shared" si="2"/>
        <v>NE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2.5</v>
      </c>
      <c r="U55" s="15">
        <v>2.6</v>
      </c>
    </row>
    <row r="56" spans="1:21" x14ac:dyDescent="0.25">
      <c r="A56" s="1">
        <v>45315</v>
      </c>
      <c r="B56" s="2">
        <v>0.1875</v>
      </c>
      <c r="C56" s="7">
        <v>1024</v>
      </c>
      <c r="D56" s="7">
        <v>1028</v>
      </c>
      <c r="E56" s="71">
        <v>11.5</v>
      </c>
      <c r="F56" s="9">
        <v>53</v>
      </c>
      <c r="G56" s="71">
        <v>10.8</v>
      </c>
      <c r="H56" s="71">
        <v>2.2000000000000002</v>
      </c>
      <c r="I56" s="71">
        <v>26</v>
      </c>
      <c r="J56" s="71">
        <v>10.8</v>
      </c>
      <c r="K56" s="6">
        <f t="shared" si="0"/>
        <v>7.2</v>
      </c>
      <c r="L56" s="6">
        <f t="shared" si="1"/>
        <v>7.2</v>
      </c>
      <c r="M56" s="10">
        <v>304</v>
      </c>
      <c r="N56" s="3" t="str">
        <f t="shared" si="2"/>
        <v>WNW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2</v>
      </c>
      <c r="U56" s="15">
        <v>2</v>
      </c>
    </row>
    <row r="57" spans="1:21" x14ac:dyDescent="0.25">
      <c r="A57" s="1">
        <v>45315</v>
      </c>
      <c r="B57" s="2">
        <v>0.19097222222222221</v>
      </c>
      <c r="C57" s="7">
        <v>1024</v>
      </c>
      <c r="D57" s="7">
        <v>1028</v>
      </c>
      <c r="E57" s="71">
        <v>11.4</v>
      </c>
      <c r="F57" s="9">
        <v>53</v>
      </c>
      <c r="G57" s="71">
        <v>11</v>
      </c>
      <c r="H57" s="71">
        <v>2.1</v>
      </c>
      <c r="I57" s="71">
        <v>26</v>
      </c>
      <c r="J57" s="71">
        <v>11</v>
      </c>
      <c r="K57" s="6">
        <f t="shared" si="0"/>
        <v>6.12</v>
      </c>
      <c r="L57" s="6">
        <f t="shared" si="1"/>
        <v>6.48</v>
      </c>
      <c r="M57" s="10">
        <v>241</v>
      </c>
      <c r="N57" s="3" t="str">
        <f t="shared" si="2"/>
        <v>WSW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1.7</v>
      </c>
      <c r="U57" s="15">
        <v>1.8</v>
      </c>
    </row>
    <row r="58" spans="1:21" x14ac:dyDescent="0.25">
      <c r="A58" s="1">
        <v>45315</v>
      </c>
      <c r="B58" s="2">
        <v>0.19444444444444445</v>
      </c>
      <c r="C58" s="7">
        <v>1024</v>
      </c>
      <c r="D58" s="7">
        <v>1028</v>
      </c>
      <c r="E58" s="71">
        <v>11.5</v>
      </c>
      <c r="F58" s="9">
        <v>52</v>
      </c>
      <c r="G58" s="71">
        <v>11.5</v>
      </c>
      <c r="H58" s="71">
        <v>1.9</v>
      </c>
      <c r="I58" s="71">
        <v>26</v>
      </c>
      <c r="J58" s="71">
        <v>11.5</v>
      </c>
      <c r="K58" s="6">
        <f t="shared" si="0"/>
        <v>2.88</v>
      </c>
      <c r="L58" s="6">
        <f t="shared" si="1"/>
        <v>2.88</v>
      </c>
      <c r="M58" s="10">
        <v>230</v>
      </c>
      <c r="N58" s="3" t="str">
        <f t="shared" si="2"/>
        <v>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0.8</v>
      </c>
      <c r="U58" s="15">
        <v>0.8</v>
      </c>
    </row>
    <row r="59" spans="1:21" x14ac:dyDescent="0.25">
      <c r="A59" s="1">
        <v>45315</v>
      </c>
      <c r="B59" s="2">
        <v>0.19791666666666666</v>
      </c>
      <c r="C59" s="7">
        <v>1024</v>
      </c>
      <c r="D59" s="7">
        <v>1028</v>
      </c>
      <c r="E59" s="71">
        <v>11.4</v>
      </c>
      <c r="F59" s="9">
        <v>51</v>
      </c>
      <c r="G59" s="71">
        <v>10.3</v>
      </c>
      <c r="H59" s="71">
        <v>1.5</v>
      </c>
      <c r="I59" s="71">
        <v>26</v>
      </c>
      <c r="J59" s="71">
        <v>10.3</v>
      </c>
      <c r="K59" s="6">
        <f t="shared" si="0"/>
        <v>9.36</v>
      </c>
      <c r="L59" s="6">
        <f t="shared" si="1"/>
        <v>9.7200000000000006</v>
      </c>
      <c r="M59" s="10">
        <v>192</v>
      </c>
      <c r="N59" s="3" t="str">
        <f t="shared" si="2"/>
        <v>S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2.6</v>
      </c>
      <c r="U59" s="15">
        <v>2.7</v>
      </c>
    </row>
    <row r="60" spans="1:21" x14ac:dyDescent="0.25">
      <c r="A60" s="1">
        <v>45315</v>
      </c>
      <c r="B60" s="2">
        <v>0.20138888888888887</v>
      </c>
      <c r="C60" s="7">
        <v>1024</v>
      </c>
      <c r="D60" s="7">
        <v>1028</v>
      </c>
      <c r="E60" s="71">
        <v>11.4</v>
      </c>
      <c r="F60" s="9">
        <v>51</v>
      </c>
      <c r="G60" s="71">
        <v>11.4</v>
      </c>
      <c r="H60" s="71">
        <v>1.5</v>
      </c>
      <c r="I60" s="71">
        <v>26</v>
      </c>
      <c r="J60" s="71">
        <v>11.4</v>
      </c>
      <c r="K60" s="6">
        <f t="shared" si="0"/>
        <v>3.9600000000000004</v>
      </c>
      <c r="L60" s="6">
        <f t="shared" si="1"/>
        <v>3.9600000000000004</v>
      </c>
      <c r="M60" s="10">
        <v>318</v>
      </c>
      <c r="N60" s="3" t="str">
        <f t="shared" si="2"/>
        <v>NW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1.1000000000000001</v>
      </c>
      <c r="U60" s="15">
        <v>1.1000000000000001</v>
      </c>
    </row>
    <row r="61" spans="1:21" x14ac:dyDescent="0.25">
      <c r="A61" s="1">
        <v>45315</v>
      </c>
      <c r="B61" s="2">
        <v>0.20486111111111113</v>
      </c>
      <c r="C61" s="7">
        <v>1024</v>
      </c>
      <c r="D61" s="7">
        <v>1028</v>
      </c>
      <c r="E61" s="71">
        <v>11.2</v>
      </c>
      <c r="F61" s="9">
        <v>51</v>
      </c>
      <c r="G61" s="71">
        <v>10.1</v>
      </c>
      <c r="H61" s="71">
        <v>1.3</v>
      </c>
      <c r="I61" s="71">
        <v>26</v>
      </c>
      <c r="J61" s="71">
        <v>10.1</v>
      </c>
      <c r="K61" s="6">
        <f t="shared" si="0"/>
        <v>9.36</v>
      </c>
      <c r="L61" s="6">
        <f t="shared" si="1"/>
        <v>9.36</v>
      </c>
      <c r="M61" s="10">
        <v>102</v>
      </c>
      <c r="N61" s="3" t="str">
        <f t="shared" si="2"/>
        <v>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2.6</v>
      </c>
      <c r="U61" s="15">
        <v>2.6</v>
      </c>
    </row>
    <row r="62" spans="1:21" x14ac:dyDescent="0.25">
      <c r="A62" s="1">
        <v>45315</v>
      </c>
      <c r="B62" s="2">
        <v>0.20833333333333334</v>
      </c>
      <c r="C62" s="7">
        <v>1023</v>
      </c>
      <c r="D62" s="7">
        <v>1027</v>
      </c>
      <c r="E62" s="71">
        <v>11.2</v>
      </c>
      <c r="F62" s="9">
        <v>48</v>
      </c>
      <c r="G62" s="71">
        <v>10.3</v>
      </c>
      <c r="H62" s="71">
        <v>0.5</v>
      </c>
      <c r="I62" s="71">
        <v>26</v>
      </c>
      <c r="J62" s="71">
        <v>10.3</v>
      </c>
      <c r="K62" s="6">
        <f t="shared" si="0"/>
        <v>8.2799999999999994</v>
      </c>
      <c r="L62" s="6">
        <f t="shared" si="1"/>
        <v>9</v>
      </c>
      <c r="M62" s="10">
        <v>12</v>
      </c>
      <c r="N62" s="3" t="str">
        <f t="shared" si="2"/>
        <v>N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2.2999999999999998</v>
      </c>
      <c r="U62" s="15">
        <v>2.5</v>
      </c>
    </row>
    <row r="63" spans="1:21" x14ac:dyDescent="0.25">
      <c r="A63" s="1">
        <v>45315</v>
      </c>
      <c r="B63" s="2">
        <v>0.21180555555555555</v>
      </c>
      <c r="C63" s="7">
        <v>1024</v>
      </c>
      <c r="D63" s="7">
        <v>1028</v>
      </c>
      <c r="E63" s="71">
        <v>11.4</v>
      </c>
      <c r="F63" s="9">
        <v>49</v>
      </c>
      <c r="G63" s="71">
        <v>10</v>
      </c>
      <c r="H63" s="71">
        <v>1</v>
      </c>
      <c r="I63" s="71">
        <v>26</v>
      </c>
      <c r="J63" s="71">
        <v>10</v>
      </c>
      <c r="K63" s="6">
        <f t="shared" si="0"/>
        <v>11.52</v>
      </c>
      <c r="L63" s="6">
        <f t="shared" si="1"/>
        <v>13.32</v>
      </c>
      <c r="M63" s="10">
        <v>312</v>
      </c>
      <c r="N63" s="3" t="str">
        <f t="shared" si="2"/>
        <v>NW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3.2</v>
      </c>
      <c r="U63" s="15">
        <v>3.7</v>
      </c>
    </row>
    <row r="64" spans="1:21" x14ac:dyDescent="0.25">
      <c r="A64" s="1">
        <v>45315</v>
      </c>
      <c r="B64" s="2">
        <v>0.21527777777777779</v>
      </c>
      <c r="C64" s="7">
        <v>1024</v>
      </c>
      <c r="D64" s="7">
        <v>1028</v>
      </c>
      <c r="E64" s="71">
        <v>11.3</v>
      </c>
      <c r="F64" s="9">
        <v>50</v>
      </c>
      <c r="G64" s="71">
        <v>9.5</v>
      </c>
      <c r="H64" s="71">
        <v>1.2</v>
      </c>
      <c r="I64" s="71">
        <v>26</v>
      </c>
      <c r="J64" s="71">
        <v>9.5</v>
      </c>
      <c r="K64" s="6">
        <f t="shared" si="0"/>
        <v>14.759999999999998</v>
      </c>
      <c r="L64" s="6">
        <f t="shared" si="1"/>
        <v>19.8</v>
      </c>
      <c r="M64" s="10">
        <v>324</v>
      </c>
      <c r="N64" s="3" t="str">
        <f t="shared" si="2"/>
        <v>NW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4.0999999999999996</v>
      </c>
      <c r="U64" s="15">
        <v>5.5</v>
      </c>
    </row>
    <row r="65" spans="1:21" x14ac:dyDescent="0.25">
      <c r="A65" s="1">
        <v>45315</v>
      </c>
      <c r="B65" s="2">
        <v>0.21875</v>
      </c>
      <c r="C65" s="7">
        <v>1024</v>
      </c>
      <c r="D65" s="7">
        <v>1028</v>
      </c>
      <c r="E65" s="71">
        <v>11.4</v>
      </c>
      <c r="F65" s="9">
        <v>48</v>
      </c>
      <c r="G65" s="71">
        <v>9.8000000000000007</v>
      </c>
      <c r="H65" s="71">
        <v>0.7</v>
      </c>
      <c r="I65" s="71">
        <v>26</v>
      </c>
      <c r="J65" s="71">
        <v>9.8000000000000007</v>
      </c>
      <c r="K65" s="6">
        <f t="shared" si="0"/>
        <v>12.96</v>
      </c>
      <c r="L65" s="6">
        <f t="shared" si="1"/>
        <v>14.4</v>
      </c>
      <c r="M65" s="10">
        <v>356</v>
      </c>
      <c r="N65" s="3" t="str">
        <f t="shared" si="2"/>
        <v>N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3.6</v>
      </c>
      <c r="U65" s="15">
        <v>4</v>
      </c>
    </row>
    <row r="66" spans="1:21" x14ac:dyDescent="0.25">
      <c r="A66" s="1">
        <v>45315</v>
      </c>
      <c r="B66" s="2">
        <v>0.22222222222222221</v>
      </c>
      <c r="C66" s="7">
        <v>1024</v>
      </c>
      <c r="D66" s="7">
        <v>1028</v>
      </c>
      <c r="E66" s="71">
        <v>11.5</v>
      </c>
      <c r="F66" s="9">
        <v>50</v>
      </c>
      <c r="G66" s="71">
        <v>10.8</v>
      </c>
      <c r="H66" s="71">
        <v>1.3</v>
      </c>
      <c r="I66" s="71">
        <v>26</v>
      </c>
      <c r="J66" s="71">
        <v>10.8</v>
      </c>
      <c r="K66" s="6">
        <f t="shared" si="0"/>
        <v>7.9200000000000008</v>
      </c>
      <c r="L66" s="6">
        <f t="shared" si="1"/>
        <v>8.2799999999999994</v>
      </c>
      <c r="M66" s="10">
        <v>243</v>
      </c>
      <c r="N66" s="3" t="str">
        <f t="shared" si="2"/>
        <v>WSW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2.2000000000000002</v>
      </c>
      <c r="U66" s="15">
        <v>2.2999999999999998</v>
      </c>
    </row>
    <row r="67" spans="1:21" x14ac:dyDescent="0.25">
      <c r="A67" s="1">
        <v>45315</v>
      </c>
      <c r="B67" s="2">
        <v>0.22569444444444445</v>
      </c>
      <c r="C67" s="7">
        <v>1024</v>
      </c>
      <c r="D67" s="7">
        <v>1028</v>
      </c>
      <c r="E67" s="71">
        <v>11.4</v>
      </c>
      <c r="F67" s="9">
        <v>50</v>
      </c>
      <c r="G67" s="71">
        <v>11.4</v>
      </c>
      <c r="H67" s="71">
        <v>1.3</v>
      </c>
      <c r="I67" s="71">
        <v>26</v>
      </c>
      <c r="J67" s="71">
        <v>11.4</v>
      </c>
      <c r="K67" s="6">
        <f t="shared" ref="K67:K130" si="3">CONVERT(T67,"m/s","km/h")</f>
        <v>3.9600000000000004</v>
      </c>
      <c r="L67" s="6">
        <f t="shared" ref="L67:L130" si="4">CONVERT(U67,"m/s","km/h")</f>
        <v>3.9600000000000004</v>
      </c>
      <c r="M67" s="10">
        <v>132</v>
      </c>
      <c r="N67" s="3" t="str">
        <f t="shared" ref="N67:N130" si="5">LOOKUP(M67,$V$4:$V$40,$W$4:$W$40)</f>
        <v>SE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1.1000000000000001</v>
      </c>
      <c r="U67" s="15">
        <v>1.1000000000000001</v>
      </c>
    </row>
    <row r="68" spans="1:21" x14ac:dyDescent="0.25">
      <c r="A68" s="1">
        <v>45315</v>
      </c>
      <c r="B68" s="2">
        <v>0.22916666666666666</v>
      </c>
      <c r="C68" s="7">
        <v>1024</v>
      </c>
      <c r="D68" s="7">
        <v>1028</v>
      </c>
      <c r="E68" s="71">
        <v>11.3</v>
      </c>
      <c r="F68" s="9">
        <v>54</v>
      </c>
      <c r="G68" s="71">
        <v>11.3</v>
      </c>
      <c r="H68" s="71">
        <v>2.2000000000000002</v>
      </c>
      <c r="I68" s="71">
        <v>26</v>
      </c>
      <c r="J68" s="71">
        <v>11.3</v>
      </c>
      <c r="K68" s="6">
        <f t="shared" si="3"/>
        <v>2.52</v>
      </c>
      <c r="L68" s="6">
        <f t="shared" si="4"/>
        <v>2.52</v>
      </c>
      <c r="M68" s="10">
        <v>120</v>
      </c>
      <c r="N68" s="3" t="str">
        <f t="shared" si="5"/>
        <v>ESE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0.7</v>
      </c>
      <c r="U68" s="15">
        <v>0.7</v>
      </c>
    </row>
    <row r="69" spans="1:21" x14ac:dyDescent="0.25">
      <c r="A69" s="1">
        <v>45315</v>
      </c>
      <c r="B69" s="2">
        <v>0.23263888888888887</v>
      </c>
      <c r="C69" s="7">
        <v>1024</v>
      </c>
      <c r="D69" s="7">
        <v>1028</v>
      </c>
      <c r="E69" s="71">
        <v>11.2</v>
      </c>
      <c r="F69" s="9">
        <v>57</v>
      </c>
      <c r="G69" s="71">
        <v>10.5</v>
      </c>
      <c r="H69" s="71">
        <v>2.9</v>
      </c>
      <c r="I69" s="71">
        <v>26</v>
      </c>
      <c r="J69" s="71">
        <v>10.5</v>
      </c>
      <c r="K69" s="6">
        <f t="shared" si="3"/>
        <v>7.2</v>
      </c>
      <c r="L69" s="6">
        <f t="shared" si="4"/>
        <v>7.9200000000000008</v>
      </c>
      <c r="M69" s="10">
        <v>60</v>
      </c>
      <c r="N69" s="3" t="str">
        <f t="shared" si="5"/>
        <v>ENE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2</v>
      </c>
      <c r="U69" s="15">
        <v>2.2000000000000002</v>
      </c>
    </row>
    <row r="70" spans="1:21" x14ac:dyDescent="0.25">
      <c r="A70" s="1">
        <v>45315</v>
      </c>
      <c r="B70" s="2">
        <v>0.23611111111111113</v>
      </c>
      <c r="C70" s="7">
        <v>1024</v>
      </c>
      <c r="D70" s="7">
        <v>1028</v>
      </c>
      <c r="E70" s="71">
        <v>11</v>
      </c>
      <c r="F70" s="9">
        <v>58</v>
      </c>
      <c r="G70" s="71">
        <v>10.3</v>
      </c>
      <c r="H70" s="71">
        <v>3</v>
      </c>
      <c r="I70" s="71">
        <v>26</v>
      </c>
      <c r="J70" s="71">
        <v>10.3</v>
      </c>
      <c r="K70" s="6">
        <f t="shared" si="3"/>
        <v>7.5600000000000005</v>
      </c>
      <c r="L70" s="6">
        <f t="shared" si="4"/>
        <v>9</v>
      </c>
      <c r="M70" s="10">
        <v>78</v>
      </c>
      <c r="N70" s="3" t="str">
        <f t="shared" si="5"/>
        <v>ENE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2.1</v>
      </c>
      <c r="U70" s="15">
        <v>2.5</v>
      </c>
    </row>
    <row r="71" spans="1:21" x14ac:dyDescent="0.25">
      <c r="A71" s="1">
        <v>45315</v>
      </c>
      <c r="B71" s="2">
        <v>0.23958333333333334</v>
      </c>
      <c r="C71" s="7">
        <v>1024</v>
      </c>
      <c r="D71" s="7">
        <v>1028</v>
      </c>
      <c r="E71" s="71">
        <v>11.1</v>
      </c>
      <c r="F71" s="9">
        <v>58</v>
      </c>
      <c r="G71" s="71">
        <v>9.6</v>
      </c>
      <c r="H71" s="71">
        <v>3.1</v>
      </c>
      <c r="I71" s="71">
        <v>26</v>
      </c>
      <c r="J71" s="71">
        <v>9.6</v>
      </c>
      <c r="K71" s="6">
        <f t="shared" si="3"/>
        <v>11.52</v>
      </c>
      <c r="L71" s="6">
        <f t="shared" si="4"/>
        <v>11.88</v>
      </c>
      <c r="M71" s="10">
        <v>42</v>
      </c>
      <c r="N71" s="3" t="str">
        <f t="shared" si="5"/>
        <v>NE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3.2</v>
      </c>
      <c r="U71" s="15">
        <v>3.3</v>
      </c>
    </row>
    <row r="72" spans="1:21" x14ac:dyDescent="0.25">
      <c r="A72" s="1">
        <v>45315</v>
      </c>
      <c r="B72" s="2">
        <v>0.24305555555555555</v>
      </c>
      <c r="C72" s="7">
        <v>1024</v>
      </c>
      <c r="D72" s="7">
        <v>1028</v>
      </c>
      <c r="E72" s="71">
        <v>11</v>
      </c>
      <c r="F72" s="9">
        <v>58</v>
      </c>
      <c r="G72" s="71">
        <v>9.4</v>
      </c>
      <c r="H72" s="71">
        <v>3</v>
      </c>
      <c r="I72" s="71">
        <v>26</v>
      </c>
      <c r="J72" s="71">
        <v>9.4</v>
      </c>
      <c r="K72" s="6">
        <f t="shared" si="3"/>
        <v>12.6</v>
      </c>
      <c r="L72" s="6">
        <f t="shared" si="4"/>
        <v>12.96</v>
      </c>
      <c r="M72" s="10">
        <v>30</v>
      </c>
      <c r="N72" s="3" t="str">
        <f t="shared" si="5"/>
        <v>NNE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3.5</v>
      </c>
      <c r="U72" s="15">
        <v>3.6</v>
      </c>
    </row>
    <row r="73" spans="1:21" x14ac:dyDescent="0.25">
      <c r="A73" s="1">
        <v>45315</v>
      </c>
      <c r="B73" s="2">
        <v>0.24652777777777779</v>
      </c>
      <c r="C73" s="7">
        <v>1024</v>
      </c>
      <c r="D73" s="7">
        <v>1028</v>
      </c>
      <c r="E73" s="71">
        <v>11</v>
      </c>
      <c r="F73" s="9">
        <v>56</v>
      </c>
      <c r="G73" s="71">
        <v>9.9</v>
      </c>
      <c r="H73" s="71">
        <v>2.5</v>
      </c>
      <c r="I73" s="71">
        <v>26</v>
      </c>
      <c r="J73" s="71">
        <v>9.9</v>
      </c>
      <c r="K73" s="6">
        <f t="shared" si="3"/>
        <v>9</v>
      </c>
      <c r="L73" s="6">
        <f t="shared" si="4"/>
        <v>9.36</v>
      </c>
      <c r="M73" s="10">
        <v>48</v>
      </c>
      <c r="N73" s="3" t="str">
        <f t="shared" si="5"/>
        <v>NE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2.5</v>
      </c>
      <c r="U73" s="15">
        <v>2.6</v>
      </c>
    </row>
    <row r="74" spans="1:21" x14ac:dyDescent="0.25">
      <c r="A74" s="1">
        <v>45315</v>
      </c>
      <c r="B74" s="2">
        <v>0.25</v>
      </c>
      <c r="C74" s="7">
        <v>1024</v>
      </c>
      <c r="D74" s="7">
        <v>1028</v>
      </c>
      <c r="E74" s="71">
        <v>11</v>
      </c>
      <c r="F74" s="9">
        <v>56</v>
      </c>
      <c r="G74" s="71">
        <v>10.8</v>
      </c>
      <c r="H74" s="71">
        <v>2.5</v>
      </c>
      <c r="I74" s="71">
        <v>26</v>
      </c>
      <c r="J74" s="71">
        <v>10.8</v>
      </c>
      <c r="K74" s="6">
        <f t="shared" si="3"/>
        <v>5.4</v>
      </c>
      <c r="L74" s="6">
        <f t="shared" si="4"/>
        <v>5.4</v>
      </c>
      <c r="M74" s="10">
        <v>6</v>
      </c>
      <c r="N74" s="3" t="str">
        <f t="shared" si="5"/>
        <v>N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1.5</v>
      </c>
      <c r="U74" s="15">
        <v>1.5</v>
      </c>
    </row>
    <row r="75" spans="1:21" x14ac:dyDescent="0.25">
      <c r="A75" s="1">
        <v>45315</v>
      </c>
      <c r="B75" s="2">
        <v>0.25347222222222221</v>
      </c>
      <c r="C75" s="7">
        <v>1024</v>
      </c>
      <c r="D75" s="7">
        <v>1028</v>
      </c>
      <c r="E75" s="71">
        <v>11</v>
      </c>
      <c r="F75" s="9">
        <v>56</v>
      </c>
      <c r="G75" s="71">
        <v>11</v>
      </c>
      <c r="H75" s="71">
        <v>2.5</v>
      </c>
      <c r="I75" s="71">
        <v>26</v>
      </c>
      <c r="J75" s="71">
        <v>11</v>
      </c>
      <c r="K75" s="6">
        <f t="shared" si="3"/>
        <v>4.32</v>
      </c>
      <c r="L75" s="6">
        <f t="shared" si="4"/>
        <v>4.32</v>
      </c>
      <c r="M75" s="10">
        <v>35</v>
      </c>
      <c r="N75" s="3" t="str">
        <f t="shared" si="5"/>
        <v>NNE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1.2</v>
      </c>
      <c r="U75" s="15">
        <v>1.2</v>
      </c>
    </row>
    <row r="76" spans="1:21" x14ac:dyDescent="0.25">
      <c r="A76" s="1">
        <v>45315</v>
      </c>
      <c r="B76" s="2">
        <v>0.25694444444444448</v>
      </c>
      <c r="C76" s="7">
        <v>1024</v>
      </c>
      <c r="D76" s="7">
        <v>1028</v>
      </c>
      <c r="E76" s="71">
        <v>11</v>
      </c>
      <c r="F76" s="9">
        <v>57</v>
      </c>
      <c r="G76" s="71">
        <v>11</v>
      </c>
      <c r="H76" s="71">
        <v>2.7</v>
      </c>
      <c r="I76" s="71">
        <v>26</v>
      </c>
      <c r="J76" s="71">
        <v>11</v>
      </c>
      <c r="K76" s="6">
        <f t="shared" si="3"/>
        <v>4.68</v>
      </c>
      <c r="L76" s="6">
        <f t="shared" si="4"/>
        <v>4.68</v>
      </c>
      <c r="M76" s="10">
        <v>241</v>
      </c>
      <c r="N76" s="3" t="str">
        <f t="shared" si="5"/>
        <v>WSW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1.3</v>
      </c>
      <c r="U76" s="15">
        <v>1.3</v>
      </c>
    </row>
    <row r="77" spans="1:21" x14ac:dyDescent="0.25">
      <c r="A77" s="1">
        <v>45315</v>
      </c>
      <c r="B77" s="2">
        <v>0.26041666666666669</v>
      </c>
      <c r="C77" s="7">
        <v>1025</v>
      </c>
      <c r="D77" s="7">
        <v>1029</v>
      </c>
      <c r="E77" s="71">
        <v>10.9</v>
      </c>
      <c r="F77" s="9">
        <v>55</v>
      </c>
      <c r="G77" s="71">
        <v>10.4</v>
      </c>
      <c r="H77" s="71">
        <v>2.1</v>
      </c>
      <c r="I77" s="71">
        <v>26</v>
      </c>
      <c r="J77" s="71">
        <v>10.4</v>
      </c>
      <c r="K77" s="6">
        <f t="shared" si="3"/>
        <v>6.12</v>
      </c>
      <c r="L77" s="6">
        <f t="shared" si="4"/>
        <v>6.48</v>
      </c>
      <c r="M77" s="10">
        <v>324</v>
      </c>
      <c r="N77" s="3" t="str">
        <f t="shared" si="5"/>
        <v>NW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1.7</v>
      </c>
      <c r="U77" s="15">
        <v>1.8</v>
      </c>
    </row>
    <row r="78" spans="1:21" x14ac:dyDescent="0.25">
      <c r="A78" s="1">
        <v>45315</v>
      </c>
      <c r="B78" s="2">
        <v>0.2638888888888889</v>
      </c>
      <c r="C78" s="7">
        <v>1025</v>
      </c>
      <c r="D78" s="7">
        <v>1029</v>
      </c>
      <c r="E78" s="71">
        <v>10.8</v>
      </c>
      <c r="F78" s="9">
        <v>55</v>
      </c>
      <c r="G78" s="71">
        <v>10.8</v>
      </c>
      <c r="H78" s="71">
        <v>2</v>
      </c>
      <c r="I78" s="71">
        <v>26</v>
      </c>
      <c r="J78" s="71">
        <v>10.8</v>
      </c>
      <c r="K78" s="6">
        <f t="shared" si="3"/>
        <v>4.68</v>
      </c>
      <c r="L78" s="6">
        <f t="shared" si="4"/>
        <v>4.68</v>
      </c>
      <c r="M78" s="10">
        <v>112</v>
      </c>
      <c r="N78" s="3" t="str">
        <f t="shared" si="5"/>
        <v>ESE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1.3</v>
      </c>
      <c r="U78" s="15">
        <v>1.3</v>
      </c>
    </row>
    <row r="79" spans="1:21" x14ac:dyDescent="0.25">
      <c r="A79" s="1">
        <v>45315</v>
      </c>
      <c r="B79" s="2">
        <v>0.2673611111111111</v>
      </c>
      <c r="C79" s="7">
        <v>1024</v>
      </c>
      <c r="D79" s="7">
        <v>1028</v>
      </c>
      <c r="E79" s="71">
        <v>10.8</v>
      </c>
      <c r="F79" s="9">
        <v>54</v>
      </c>
      <c r="G79" s="71">
        <v>9.4</v>
      </c>
      <c r="H79" s="71">
        <v>1.8</v>
      </c>
      <c r="I79" s="71">
        <v>26</v>
      </c>
      <c r="J79" s="71">
        <v>9.4</v>
      </c>
      <c r="K79" s="6">
        <f t="shared" si="3"/>
        <v>10.08</v>
      </c>
      <c r="L79" s="6">
        <f t="shared" si="4"/>
        <v>11.52</v>
      </c>
      <c r="M79" s="10">
        <v>48</v>
      </c>
      <c r="N79" s="3" t="str">
        <f t="shared" si="5"/>
        <v>NE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2.8</v>
      </c>
      <c r="U79" s="15">
        <v>3.2</v>
      </c>
    </row>
    <row r="80" spans="1:21" x14ac:dyDescent="0.25">
      <c r="A80" s="1">
        <v>45315</v>
      </c>
      <c r="B80" s="2">
        <v>0.27083333333333331</v>
      </c>
      <c r="C80" s="7">
        <v>1025</v>
      </c>
      <c r="D80" s="7">
        <v>1029</v>
      </c>
      <c r="E80" s="71">
        <v>10.9</v>
      </c>
      <c r="F80" s="9">
        <v>53</v>
      </c>
      <c r="G80" s="71">
        <v>10.9</v>
      </c>
      <c r="H80" s="71">
        <v>1.6</v>
      </c>
      <c r="I80" s="71">
        <v>26</v>
      </c>
      <c r="J80" s="71">
        <v>10.9</v>
      </c>
      <c r="K80" s="6">
        <f t="shared" si="3"/>
        <v>4.32</v>
      </c>
      <c r="L80" s="6">
        <f t="shared" si="4"/>
        <v>4.32</v>
      </c>
      <c r="M80" s="10">
        <v>272</v>
      </c>
      <c r="N80" s="3" t="str">
        <f t="shared" si="5"/>
        <v>W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1.2</v>
      </c>
      <c r="U80" s="15">
        <v>1.2</v>
      </c>
    </row>
    <row r="81" spans="1:21" x14ac:dyDescent="0.25">
      <c r="A81" s="1">
        <v>45315</v>
      </c>
      <c r="B81" s="2">
        <v>0.27430555555555552</v>
      </c>
      <c r="C81" s="7">
        <v>1024</v>
      </c>
      <c r="D81" s="7">
        <v>1028</v>
      </c>
      <c r="E81" s="71">
        <v>11</v>
      </c>
      <c r="F81" s="9">
        <v>53</v>
      </c>
      <c r="G81" s="71">
        <v>11</v>
      </c>
      <c r="H81" s="71">
        <v>1.7</v>
      </c>
      <c r="I81" s="71">
        <v>26</v>
      </c>
      <c r="J81" s="71">
        <v>11</v>
      </c>
      <c r="K81" s="6">
        <f t="shared" si="3"/>
        <v>4.32</v>
      </c>
      <c r="L81" s="6">
        <f t="shared" si="4"/>
        <v>4.32</v>
      </c>
      <c r="M81" s="10">
        <v>96</v>
      </c>
      <c r="N81" s="3" t="str">
        <f t="shared" si="5"/>
        <v>E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1.2</v>
      </c>
      <c r="U81" s="15">
        <v>1.2</v>
      </c>
    </row>
    <row r="82" spans="1:21" x14ac:dyDescent="0.25">
      <c r="A82" s="1">
        <v>45315</v>
      </c>
      <c r="B82" s="2">
        <v>0.27777777777777779</v>
      </c>
      <c r="C82" s="7">
        <v>1025</v>
      </c>
      <c r="D82" s="7">
        <v>1029</v>
      </c>
      <c r="E82" s="71">
        <v>10.9</v>
      </c>
      <c r="F82" s="9">
        <v>54</v>
      </c>
      <c r="G82" s="71">
        <v>9.6999999999999993</v>
      </c>
      <c r="H82" s="71">
        <v>1.9</v>
      </c>
      <c r="I82" s="71">
        <v>26</v>
      </c>
      <c r="J82" s="71">
        <v>9.6999999999999993</v>
      </c>
      <c r="K82" s="6">
        <f t="shared" si="3"/>
        <v>9.7200000000000006</v>
      </c>
      <c r="L82" s="6">
        <f t="shared" si="4"/>
        <v>10.08</v>
      </c>
      <c r="M82" s="10">
        <v>294</v>
      </c>
      <c r="N82" s="3" t="str">
        <f t="shared" si="5"/>
        <v>WNW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2.7</v>
      </c>
      <c r="U82" s="15">
        <v>2.8</v>
      </c>
    </row>
    <row r="83" spans="1:21" x14ac:dyDescent="0.25">
      <c r="A83" s="1">
        <v>45315</v>
      </c>
      <c r="B83" s="2">
        <v>0.28125</v>
      </c>
      <c r="C83" s="7">
        <v>1025</v>
      </c>
      <c r="D83" s="7">
        <v>1029</v>
      </c>
      <c r="E83" s="71">
        <v>11</v>
      </c>
      <c r="F83" s="9">
        <v>54</v>
      </c>
      <c r="G83" s="71">
        <v>11</v>
      </c>
      <c r="H83" s="71">
        <v>2</v>
      </c>
      <c r="I83" s="71">
        <v>26</v>
      </c>
      <c r="J83" s="71">
        <v>11</v>
      </c>
      <c r="K83" s="6">
        <f t="shared" si="3"/>
        <v>2.52</v>
      </c>
      <c r="L83" s="6">
        <f t="shared" si="4"/>
        <v>2.52</v>
      </c>
      <c r="M83" s="10">
        <v>136</v>
      </c>
      <c r="N83" s="3" t="str">
        <f t="shared" si="5"/>
        <v>SE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0.7</v>
      </c>
      <c r="U83" s="15">
        <v>0.7</v>
      </c>
    </row>
    <row r="84" spans="1:21" x14ac:dyDescent="0.25">
      <c r="A84" s="1">
        <v>45315</v>
      </c>
      <c r="B84" s="2">
        <v>0.28472222222222221</v>
      </c>
      <c r="C84" s="7">
        <v>1025</v>
      </c>
      <c r="D84" s="7">
        <v>1029</v>
      </c>
      <c r="E84" s="71">
        <v>10.8</v>
      </c>
      <c r="F84" s="9">
        <v>55</v>
      </c>
      <c r="G84" s="71">
        <v>10.3</v>
      </c>
      <c r="H84" s="71">
        <v>2</v>
      </c>
      <c r="I84" s="71">
        <v>26</v>
      </c>
      <c r="J84" s="71">
        <v>10.3</v>
      </c>
      <c r="K84" s="6">
        <f t="shared" si="3"/>
        <v>6.12</v>
      </c>
      <c r="L84" s="6">
        <f t="shared" si="4"/>
        <v>6.48</v>
      </c>
      <c r="M84" s="10">
        <v>330</v>
      </c>
      <c r="N84" s="3" t="str">
        <f t="shared" si="5"/>
        <v>NNW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1.7</v>
      </c>
      <c r="U84" s="15">
        <v>1.8</v>
      </c>
    </row>
    <row r="85" spans="1:21" x14ac:dyDescent="0.25">
      <c r="A85" s="1">
        <v>45315</v>
      </c>
      <c r="B85" s="2">
        <v>0.28819444444444448</v>
      </c>
      <c r="C85" s="7">
        <v>1025</v>
      </c>
      <c r="D85" s="7">
        <v>1029</v>
      </c>
      <c r="E85" s="71">
        <v>10.9</v>
      </c>
      <c r="F85" s="9">
        <v>55</v>
      </c>
      <c r="G85" s="71">
        <v>10.7</v>
      </c>
      <c r="H85" s="71">
        <v>2.1</v>
      </c>
      <c r="I85" s="71">
        <v>26</v>
      </c>
      <c r="J85" s="71">
        <v>10.7</v>
      </c>
      <c r="K85" s="6">
        <f t="shared" si="3"/>
        <v>5.4</v>
      </c>
      <c r="L85" s="6">
        <f t="shared" si="4"/>
        <v>5.4</v>
      </c>
      <c r="M85" s="10">
        <v>24</v>
      </c>
      <c r="N85" s="3" t="str">
        <f t="shared" si="5"/>
        <v>NNE</v>
      </c>
      <c r="O85" s="11">
        <v>0</v>
      </c>
      <c r="P85" s="12">
        <v>0</v>
      </c>
      <c r="Q85" s="3">
        <v>0</v>
      </c>
      <c r="R85" s="13">
        <v>0.16800000000000001</v>
      </c>
      <c r="S85" s="14">
        <v>1.3272000000000002E-3</v>
      </c>
      <c r="T85" s="15">
        <v>1.5</v>
      </c>
      <c r="U85" s="15">
        <v>1.5</v>
      </c>
    </row>
    <row r="86" spans="1:21" x14ac:dyDescent="0.25">
      <c r="A86" s="1">
        <v>45315</v>
      </c>
      <c r="B86" s="2">
        <v>0.29166666666666669</v>
      </c>
      <c r="C86" s="7">
        <v>1025</v>
      </c>
      <c r="D86" s="7">
        <v>1029</v>
      </c>
      <c r="E86" s="71">
        <v>10.9</v>
      </c>
      <c r="F86" s="9">
        <v>54</v>
      </c>
      <c r="G86" s="71">
        <v>10.199999999999999</v>
      </c>
      <c r="H86" s="71">
        <v>1.9</v>
      </c>
      <c r="I86" s="71">
        <v>26</v>
      </c>
      <c r="J86" s="71">
        <v>10.199999999999999</v>
      </c>
      <c r="K86" s="6">
        <f t="shared" si="3"/>
        <v>7.5600000000000005</v>
      </c>
      <c r="L86" s="6">
        <f t="shared" si="4"/>
        <v>7.9200000000000008</v>
      </c>
      <c r="M86" s="10">
        <v>336</v>
      </c>
      <c r="N86" s="3" t="str">
        <f t="shared" si="5"/>
        <v>NNW</v>
      </c>
      <c r="O86" s="11">
        <v>0</v>
      </c>
      <c r="P86" s="12">
        <v>0</v>
      </c>
      <c r="Q86" s="3">
        <v>0</v>
      </c>
      <c r="R86" s="13">
        <v>0.26800000000000002</v>
      </c>
      <c r="S86" s="14">
        <v>2.1172000000000005E-3</v>
      </c>
      <c r="T86" s="15">
        <v>2.1</v>
      </c>
      <c r="U86" s="15">
        <v>2.2000000000000002</v>
      </c>
    </row>
    <row r="87" spans="1:21" x14ac:dyDescent="0.25">
      <c r="A87" s="1">
        <v>45315</v>
      </c>
      <c r="B87" s="2">
        <v>0.2951388888888889</v>
      </c>
      <c r="C87" s="7">
        <v>1025</v>
      </c>
      <c r="D87" s="7">
        <v>1029</v>
      </c>
      <c r="E87" s="71">
        <v>10.9</v>
      </c>
      <c r="F87" s="9">
        <v>55</v>
      </c>
      <c r="G87" s="71">
        <v>10.4</v>
      </c>
      <c r="H87" s="71">
        <v>2.1</v>
      </c>
      <c r="I87" s="71">
        <v>26</v>
      </c>
      <c r="J87" s="71">
        <v>10.4</v>
      </c>
      <c r="K87" s="6">
        <f t="shared" si="3"/>
        <v>6.48</v>
      </c>
      <c r="L87" s="6">
        <f t="shared" si="4"/>
        <v>7.2</v>
      </c>
      <c r="M87" s="10">
        <v>12</v>
      </c>
      <c r="N87" s="3" t="str">
        <f t="shared" si="5"/>
        <v>N</v>
      </c>
      <c r="O87" s="11">
        <v>0</v>
      </c>
      <c r="P87" s="12">
        <v>0</v>
      </c>
      <c r="Q87" s="3">
        <v>0</v>
      </c>
      <c r="R87" s="13">
        <v>0.42699999999999999</v>
      </c>
      <c r="S87" s="14">
        <v>3.3733000000000001E-3</v>
      </c>
      <c r="T87" s="15">
        <v>1.8</v>
      </c>
      <c r="U87" s="15">
        <v>2</v>
      </c>
    </row>
    <row r="88" spans="1:21" x14ac:dyDescent="0.25">
      <c r="A88" s="1">
        <v>45315</v>
      </c>
      <c r="B88" s="2">
        <v>0.2986111111111111</v>
      </c>
      <c r="C88" s="7">
        <v>1025</v>
      </c>
      <c r="D88" s="7">
        <v>1029</v>
      </c>
      <c r="E88" s="71">
        <v>10.5</v>
      </c>
      <c r="F88" s="9">
        <v>56</v>
      </c>
      <c r="G88" s="71">
        <v>10.199999999999999</v>
      </c>
      <c r="H88" s="71">
        <v>2</v>
      </c>
      <c r="I88" s="71">
        <v>26</v>
      </c>
      <c r="J88" s="71">
        <v>10.199999999999999</v>
      </c>
      <c r="K88" s="6">
        <f t="shared" si="3"/>
        <v>5.4</v>
      </c>
      <c r="L88" s="6">
        <f t="shared" si="4"/>
        <v>5.4</v>
      </c>
      <c r="M88" s="10">
        <v>72</v>
      </c>
      <c r="N88" s="3" t="str">
        <f t="shared" si="5"/>
        <v>ENE</v>
      </c>
      <c r="O88" s="11">
        <v>0</v>
      </c>
      <c r="P88" s="12">
        <v>0</v>
      </c>
      <c r="Q88" s="3">
        <v>0</v>
      </c>
      <c r="R88" s="13">
        <v>0.626</v>
      </c>
      <c r="S88" s="14">
        <v>4.9454000000000008E-3</v>
      </c>
      <c r="T88" s="15">
        <v>1.5</v>
      </c>
      <c r="U88" s="15">
        <v>1.5</v>
      </c>
    </row>
    <row r="89" spans="1:21" x14ac:dyDescent="0.25">
      <c r="A89" s="1">
        <v>45315</v>
      </c>
      <c r="B89" s="2">
        <v>0.30208333333333331</v>
      </c>
      <c r="C89" s="7">
        <v>1024</v>
      </c>
      <c r="D89" s="7">
        <v>1028</v>
      </c>
      <c r="E89" s="71">
        <v>10.6</v>
      </c>
      <c r="F89" s="9">
        <v>55</v>
      </c>
      <c r="G89" s="71">
        <v>10.6</v>
      </c>
      <c r="H89" s="71">
        <v>1.8</v>
      </c>
      <c r="I89" s="71">
        <v>26</v>
      </c>
      <c r="J89" s="71">
        <v>10.6</v>
      </c>
      <c r="K89" s="6">
        <f t="shared" si="3"/>
        <v>3.6</v>
      </c>
      <c r="L89" s="6">
        <f t="shared" si="4"/>
        <v>3.6</v>
      </c>
      <c r="M89" s="10">
        <v>48</v>
      </c>
      <c r="N89" s="3" t="str">
        <f t="shared" si="5"/>
        <v>NE</v>
      </c>
      <c r="O89" s="11">
        <v>0</v>
      </c>
      <c r="P89" s="12">
        <v>0</v>
      </c>
      <c r="Q89" s="3">
        <v>0</v>
      </c>
      <c r="R89" s="13">
        <v>0.91400000000000003</v>
      </c>
      <c r="S89" s="14">
        <v>7.2206000000000006E-3</v>
      </c>
      <c r="T89" s="15">
        <v>1</v>
      </c>
      <c r="U89" s="15">
        <v>1</v>
      </c>
    </row>
    <row r="90" spans="1:21" x14ac:dyDescent="0.25">
      <c r="A90" s="1">
        <v>45315</v>
      </c>
      <c r="B90" s="2">
        <v>0.30555555555555552</v>
      </c>
      <c r="C90" s="7">
        <v>1024</v>
      </c>
      <c r="D90" s="7">
        <v>1028</v>
      </c>
      <c r="E90" s="71">
        <v>10.8</v>
      </c>
      <c r="F90" s="9">
        <v>53</v>
      </c>
      <c r="G90" s="71">
        <v>10.8</v>
      </c>
      <c r="H90" s="71">
        <v>1.5</v>
      </c>
      <c r="I90" s="71">
        <v>26</v>
      </c>
      <c r="J90" s="71">
        <v>10.8</v>
      </c>
      <c r="K90" s="6">
        <f t="shared" si="3"/>
        <v>4.32</v>
      </c>
      <c r="L90" s="6">
        <f t="shared" si="4"/>
        <v>4.32</v>
      </c>
      <c r="M90" s="10">
        <v>30</v>
      </c>
      <c r="N90" s="3" t="str">
        <f t="shared" si="5"/>
        <v>NNE</v>
      </c>
      <c r="O90" s="11">
        <v>0</v>
      </c>
      <c r="P90" s="12">
        <v>0</v>
      </c>
      <c r="Q90" s="3">
        <v>0</v>
      </c>
      <c r="R90" s="13">
        <v>1337</v>
      </c>
      <c r="S90" s="14">
        <v>10.5623</v>
      </c>
      <c r="T90" s="15">
        <v>1.2</v>
      </c>
      <c r="U90" s="15">
        <v>1.2</v>
      </c>
    </row>
    <row r="91" spans="1:21" x14ac:dyDescent="0.25">
      <c r="A91" s="1">
        <v>45315</v>
      </c>
      <c r="B91" s="2">
        <v>0.30902777777777779</v>
      </c>
      <c r="C91" s="7">
        <v>1024</v>
      </c>
      <c r="D91" s="7">
        <v>1028</v>
      </c>
      <c r="E91" s="71">
        <v>10.9</v>
      </c>
      <c r="F91" s="9">
        <v>53</v>
      </c>
      <c r="G91" s="71">
        <v>10.4</v>
      </c>
      <c r="H91" s="71">
        <v>1.6</v>
      </c>
      <c r="I91" s="71">
        <v>26</v>
      </c>
      <c r="J91" s="71">
        <v>10.4</v>
      </c>
      <c r="K91" s="6">
        <f t="shared" si="3"/>
        <v>6.12</v>
      </c>
      <c r="L91" s="6">
        <f t="shared" si="4"/>
        <v>6.48</v>
      </c>
      <c r="M91" s="10">
        <v>102</v>
      </c>
      <c r="N91" s="3" t="str">
        <f t="shared" si="5"/>
        <v>E</v>
      </c>
      <c r="O91" s="11">
        <v>0</v>
      </c>
      <c r="P91" s="12">
        <v>0</v>
      </c>
      <c r="Q91" s="3">
        <v>0</v>
      </c>
      <c r="R91" s="13">
        <v>1897</v>
      </c>
      <c r="S91" s="14">
        <v>14.986300000000002</v>
      </c>
      <c r="T91" s="15">
        <v>1.7</v>
      </c>
      <c r="U91" s="15">
        <v>1.8</v>
      </c>
    </row>
    <row r="92" spans="1:21" x14ac:dyDescent="0.25">
      <c r="A92" s="1">
        <v>45315</v>
      </c>
      <c r="B92" s="2">
        <v>0.3125</v>
      </c>
      <c r="C92" s="7">
        <v>1025</v>
      </c>
      <c r="D92" s="7">
        <v>1029</v>
      </c>
      <c r="E92" s="71">
        <v>11.1</v>
      </c>
      <c r="F92" s="9">
        <v>53</v>
      </c>
      <c r="G92" s="71">
        <v>10.6</v>
      </c>
      <c r="H92" s="71">
        <v>1.8</v>
      </c>
      <c r="I92" s="71">
        <v>26</v>
      </c>
      <c r="J92" s="71">
        <v>10.6</v>
      </c>
      <c r="K92" s="6">
        <f t="shared" si="3"/>
        <v>6.48</v>
      </c>
      <c r="L92" s="6">
        <f t="shared" si="4"/>
        <v>7.2</v>
      </c>
      <c r="M92" s="10">
        <v>96</v>
      </c>
      <c r="N92" s="3" t="str">
        <f t="shared" si="5"/>
        <v>E</v>
      </c>
      <c r="O92" s="11">
        <v>0</v>
      </c>
      <c r="P92" s="12">
        <v>0</v>
      </c>
      <c r="Q92" s="3">
        <v>0</v>
      </c>
      <c r="R92" s="13">
        <v>2381</v>
      </c>
      <c r="S92" s="14">
        <v>18.809900000000003</v>
      </c>
      <c r="T92" s="15">
        <v>1.8</v>
      </c>
      <c r="U92" s="15">
        <v>2</v>
      </c>
    </row>
    <row r="93" spans="1:21" x14ac:dyDescent="0.25">
      <c r="A93" s="1">
        <v>45315</v>
      </c>
      <c r="B93" s="2">
        <v>0.31597222222222221</v>
      </c>
      <c r="C93" s="7">
        <v>1025</v>
      </c>
      <c r="D93" s="7">
        <v>1029</v>
      </c>
      <c r="E93" s="71">
        <v>11.3</v>
      </c>
      <c r="F93" s="9">
        <v>54</v>
      </c>
      <c r="G93" s="71">
        <v>10.6</v>
      </c>
      <c r="H93" s="71">
        <v>2.2000000000000002</v>
      </c>
      <c r="I93" s="71">
        <v>26</v>
      </c>
      <c r="J93" s="71">
        <v>10.6</v>
      </c>
      <c r="K93" s="6">
        <f t="shared" si="3"/>
        <v>7.2</v>
      </c>
      <c r="L93" s="6">
        <f t="shared" si="4"/>
        <v>7.9200000000000008</v>
      </c>
      <c r="M93" s="10">
        <v>96</v>
      </c>
      <c r="N93" s="3" t="str">
        <f t="shared" si="5"/>
        <v>E</v>
      </c>
      <c r="O93" s="11">
        <v>0</v>
      </c>
      <c r="P93" s="12">
        <v>0</v>
      </c>
      <c r="Q93" s="3">
        <v>0</v>
      </c>
      <c r="R93" s="13">
        <v>2876</v>
      </c>
      <c r="S93" s="14">
        <v>22.720400000000001</v>
      </c>
      <c r="T93" s="15">
        <v>2</v>
      </c>
      <c r="U93" s="15">
        <v>2.2000000000000002</v>
      </c>
    </row>
    <row r="94" spans="1:21" x14ac:dyDescent="0.25">
      <c r="A94" s="1">
        <v>45315</v>
      </c>
      <c r="B94" s="2">
        <v>0.31944444444444448</v>
      </c>
      <c r="C94" s="7">
        <v>1025</v>
      </c>
      <c r="D94" s="7">
        <v>1029</v>
      </c>
      <c r="E94" s="71">
        <v>11.3</v>
      </c>
      <c r="F94" s="9">
        <v>55</v>
      </c>
      <c r="G94" s="71">
        <v>11.1</v>
      </c>
      <c r="H94" s="71">
        <v>2.5</v>
      </c>
      <c r="I94" s="71">
        <v>26</v>
      </c>
      <c r="J94" s="71">
        <v>11.1</v>
      </c>
      <c r="K94" s="6">
        <f t="shared" si="3"/>
        <v>5.4</v>
      </c>
      <c r="L94" s="6">
        <f t="shared" si="4"/>
        <v>5.4</v>
      </c>
      <c r="M94" s="10">
        <v>85</v>
      </c>
      <c r="N94" s="3" t="str">
        <f t="shared" si="5"/>
        <v>E</v>
      </c>
      <c r="O94" s="11">
        <v>0</v>
      </c>
      <c r="P94" s="12">
        <v>0</v>
      </c>
      <c r="Q94" s="3">
        <v>0</v>
      </c>
      <c r="R94" s="13">
        <v>3364</v>
      </c>
      <c r="S94" s="14">
        <v>26.575600000000001</v>
      </c>
      <c r="T94" s="15">
        <v>1.5</v>
      </c>
      <c r="U94" s="15">
        <v>1.5</v>
      </c>
    </row>
    <row r="95" spans="1:21" x14ac:dyDescent="0.25">
      <c r="A95" s="1">
        <v>45315</v>
      </c>
      <c r="B95" s="2">
        <v>0.32291666666666669</v>
      </c>
      <c r="C95" s="7">
        <v>1025</v>
      </c>
      <c r="D95" s="7">
        <v>1029</v>
      </c>
      <c r="E95" s="71">
        <v>11.4</v>
      </c>
      <c r="F95" s="9">
        <v>55</v>
      </c>
      <c r="G95" s="71">
        <v>10.7</v>
      </c>
      <c r="H95" s="71">
        <v>2.6</v>
      </c>
      <c r="I95" s="71">
        <v>26</v>
      </c>
      <c r="J95" s="71">
        <v>10.7</v>
      </c>
      <c r="K95" s="6">
        <f t="shared" si="3"/>
        <v>7.2</v>
      </c>
      <c r="L95" s="6">
        <f t="shared" si="4"/>
        <v>7.9200000000000008</v>
      </c>
      <c r="M95" s="10">
        <v>354</v>
      </c>
      <c r="N95" s="3" t="str">
        <f t="shared" si="5"/>
        <v>N</v>
      </c>
      <c r="O95" s="11">
        <v>0</v>
      </c>
      <c r="P95" s="12">
        <v>0</v>
      </c>
      <c r="Q95" s="3">
        <v>0</v>
      </c>
      <c r="R95" s="13">
        <v>3884</v>
      </c>
      <c r="S95" s="14">
        <v>30.683600000000002</v>
      </c>
      <c r="T95" s="15">
        <v>2</v>
      </c>
      <c r="U95" s="15">
        <v>2.2000000000000002</v>
      </c>
    </row>
    <row r="96" spans="1:21" x14ac:dyDescent="0.25">
      <c r="A96" s="1">
        <v>45315</v>
      </c>
      <c r="B96" s="2">
        <v>0.3263888888888889</v>
      </c>
      <c r="C96" s="7">
        <v>1025</v>
      </c>
      <c r="D96" s="7">
        <v>1029</v>
      </c>
      <c r="E96" s="71">
        <v>11.5</v>
      </c>
      <c r="F96" s="9">
        <v>54</v>
      </c>
      <c r="G96" s="71">
        <v>10.4</v>
      </c>
      <c r="H96" s="71">
        <v>2.4</v>
      </c>
      <c r="I96" s="71">
        <v>26</v>
      </c>
      <c r="J96" s="71">
        <v>10.4</v>
      </c>
      <c r="K96" s="6">
        <f t="shared" si="3"/>
        <v>9.36</v>
      </c>
      <c r="L96" s="6">
        <f t="shared" si="4"/>
        <v>9.36</v>
      </c>
      <c r="M96" s="10">
        <v>48</v>
      </c>
      <c r="N96" s="3" t="str">
        <f t="shared" si="5"/>
        <v>NE</v>
      </c>
      <c r="O96" s="11">
        <v>0</v>
      </c>
      <c r="P96" s="12">
        <v>0</v>
      </c>
      <c r="Q96" s="3">
        <v>0</v>
      </c>
      <c r="R96" s="13">
        <v>4324</v>
      </c>
      <c r="S96" s="14">
        <v>34.159600000000005</v>
      </c>
      <c r="T96" s="15">
        <v>2.6</v>
      </c>
      <c r="U96" s="15">
        <v>2.6</v>
      </c>
    </row>
    <row r="97" spans="1:21" x14ac:dyDescent="0.25">
      <c r="A97" s="1">
        <v>45315</v>
      </c>
      <c r="B97" s="2">
        <v>0.3298611111111111</v>
      </c>
      <c r="C97" s="7">
        <v>1025</v>
      </c>
      <c r="D97" s="7">
        <v>1029</v>
      </c>
      <c r="E97" s="71">
        <v>11.5</v>
      </c>
      <c r="F97" s="9">
        <v>54</v>
      </c>
      <c r="G97" s="71">
        <v>11.4</v>
      </c>
      <c r="H97" s="71">
        <v>2.4</v>
      </c>
      <c r="I97" s="71">
        <v>26</v>
      </c>
      <c r="J97" s="71">
        <v>11.4</v>
      </c>
      <c r="K97" s="6">
        <f t="shared" si="3"/>
        <v>5.76</v>
      </c>
      <c r="L97" s="6">
        <f t="shared" si="4"/>
        <v>5.76</v>
      </c>
      <c r="M97" s="10">
        <v>36</v>
      </c>
      <c r="N97" s="3" t="str">
        <f t="shared" si="5"/>
        <v>NNE</v>
      </c>
      <c r="O97" s="11">
        <v>0</v>
      </c>
      <c r="P97" s="12">
        <v>0</v>
      </c>
      <c r="Q97" s="3">
        <v>0</v>
      </c>
      <c r="R97" s="13">
        <v>4832</v>
      </c>
      <c r="S97" s="14">
        <v>38.172800000000002</v>
      </c>
      <c r="T97" s="15">
        <v>1.6</v>
      </c>
      <c r="U97" s="15">
        <v>1.6</v>
      </c>
    </row>
    <row r="98" spans="1:21" x14ac:dyDescent="0.25">
      <c r="A98" s="1">
        <v>45315</v>
      </c>
      <c r="B98" s="2">
        <v>0.33333333333333331</v>
      </c>
      <c r="C98" s="7">
        <v>1025</v>
      </c>
      <c r="D98" s="7">
        <v>1029</v>
      </c>
      <c r="E98" s="71">
        <v>11.6</v>
      </c>
      <c r="F98" s="9">
        <v>55</v>
      </c>
      <c r="G98" s="71">
        <v>11.6</v>
      </c>
      <c r="H98" s="71">
        <v>2.8</v>
      </c>
      <c r="I98" s="71">
        <v>26</v>
      </c>
      <c r="J98" s="71">
        <v>11.6</v>
      </c>
      <c r="K98" s="6">
        <f t="shared" si="3"/>
        <v>2.88</v>
      </c>
      <c r="L98" s="6">
        <f t="shared" si="4"/>
        <v>2.88</v>
      </c>
      <c r="M98" s="10">
        <v>81</v>
      </c>
      <c r="N98" s="3" t="str">
        <f t="shared" si="5"/>
        <v>E</v>
      </c>
      <c r="O98" s="11">
        <v>0</v>
      </c>
      <c r="P98" s="12">
        <v>0</v>
      </c>
      <c r="Q98" s="3">
        <v>0</v>
      </c>
      <c r="R98" s="13">
        <v>5251</v>
      </c>
      <c r="S98" s="14">
        <v>41.482900000000001</v>
      </c>
      <c r="T98" s="15">
        <v>0.8</v>
      </c>
      <c r="U98" s="15">
        <v>0.8</v>
      </c>
    </row>
    <row r="99" spans="1:21" x14ac:dyDescent="0.25">
      <c r="A99" s="1">
        <v>45315</v>
      </c>
      <c r="B99" s="2">
        <v>0.33680555555555558</v>
      </c>
      <c r="C99" s="7">
        <v>1025</v>
      </c>
      <c r="D99" s="7">
        <v>1029</v>
      </c>
      <c r="E99" s="71">
        <v>11.6</v>
      </c>
      <c r="F99" s="9">
        <v>54</v>
      </c>
      <c r="G99" s="71">
        <v>10.6</v>
      </c>
      <c r="H99" s="71">
        <v>2.5</v>
      </c>
      <c r="I99" s="71">
        <v>26</v>
      </c>
      <c r="J99" s="71">
        <v>10.6</v>
      </c>
      <c r="K99" s="6">
        <f t="shared" si="3"/>
        <v>9</v>
      </c>
      <c r="L99" s="6">
        <f t="shared" si="4"/>
        <v>9.36</v>
      </c>
      <c r="M99" s="10">
        <v>14</v>
      </c>
      <c r="N99" s="3" t="str">
        <f t="shared" si="5"/>
        <v>N</v>
      </c>
      <c r="O99" s="11">
        <v>0</v>
      </c>
      <c r="P99" s="12">
        <v>0</v>
      </c>
      <c r="Q99" s="3">
        <v>0</v>
      </c>
      <c r="R99" s="13">
        <v>5744</v>
      </c>
      <c r="S99" s="14">
        <v>45.377600000000001</v>
      </c>
      <c r="T99" s="15">
        <v>2.5</v>
      </c>
      <c r="U99" s="15">
        <v>2.6</v>
      </c>
    </row>
    <row r="100" spans="1:21" x14ac:dyDescent="0.25">
      <c r="A100" s="1">
        <v>45315</v>
      </c>
      <c r="B100" s="2">
        <v>0.34027777777777773</v>
      </c>
      <c r="C100" s="7">
        <v>1025</v>
      </c>
      <c r="D100" s="7">
        <v>1029</v>
      </c>
      <c r="E100" s="71">
        <v>11.7</v>
      </c>
      <c r="F100" s="9">
        <v>54</v>
      </c>
      <c r="G100" s="71">
        <v>11.7</v>
      </c>
      <c r="H100" s="71">
        <v>2.6</v>
      </c>
      <c r="I100" s="71">
        <v>26</v>
      </c>
      <c r="J100" s="71">
        <v>11.7</v>
      </c>
      <c r="K100" s="6">
        <f t="shared" si="3"/>
        <v>2.52</v>
      </c>
      <c r="L100" s="6">
        <f t="shared" si="4"/>
        <v>2.52</v>
      </c>
      <c r="M100" s="10">
        <v>300</v>
      </c>
      <c r="N100" s="3" t="str">
        <f t="shared" si="5"/>
        <v>WNW</v>
      </c>
      <c r="O100" s="11">
        <v>0</v>
      </c>
      <c r="P100" s="12">
        <v>0</v>
      </c>
      <c r="Q100" s="3">
        <v>0</v>
      </c>
      <c r="R100" s="13">
        <v>6203</v>
      </c>
      <c r="S100" s="14">
        <v>49.003700000000002</v>
      </c>
      <c r="T100" s="15">
        <v>0.7</v>
      </c>
      <c r="U100" s="15">
        <v>0.7</v>
      </c>
    </row>
    <row r="101" spans="1:21" x14ac:dyDescent="0.25">
      <c r="A101" s="1">
        <v>45315</v>
      </c>
      <c r="B101" s="2">
        <v>0.34375</v>
      </c>
      <c r="C101" s="7">
        <v>1025</v>
      </c>
      <c r="D101" s="7">
        <v>1029</v>
      </c>
      <c r="E101" s="71">
        <v>11.9</v>
      </c>
      <c r="F101" s="9">
        <v>54</v>
      </c>
      <c r="G101" s="71">
        <v>10.9</v>
      </c>
      <c r="H101" s="71">
        <v>2.8</v>
      </c>
      <c r="I101" s="71">
        <v>26</v>
      </c>
      <c r="J101" s="71">
        <v>10.9</v>
      </c>
      <c r="K101" s="6">
        <f t="shared" si="3"/>
        <v>9.36</v>
      </c>
      <c r="L101" s="6">
        <f t="shared" si="4"/>
        <v>10.08</v>
      </c>
      <c r="M101" s="10">
        <v>60</v>
      </c>
      <c r="N101" s="3" t="str">
        <f t="shared" si="5"/>
        <v>ENE</v>
      </c>
      <c r="O101" s="11">
        <v>0</v>
      </c>
      <c r="P101" s="12">
        <v>0</v>
      </c>
      <c r="Q101" s="3">
        <v>0</v>
      </c>
      <c r="R101" s="13">
        <v>6695</v>
      </c>
      <c r="S101" s="14">
        <v>52.890500000000003</v>
      </c>
      <c r="T101" s="15">
        <v>2.6</v>
      </c>
      <c r="U101" s="15">
        <v>2.8</v>
      </c>
    </row>
    <row r="102" spans="1:21" x14ac:dyDescent="0.25">
      <c r="A102" s="1">
        <v>45315</v>
      </c>
      <c r="B102" s="2">
        <v>0.34722222222222227</v>
      </c>
      <c r="C102" s="7">
        <v>1025</v>
      </c>
      <c r="D102" s="7">
        <v>1029</v>
      </c>
      <c r="E102" s="71">
        <v>11.8</v>
      </c>
      <c r="F102" s="9">
        <v>54</v>
      </c>
      <c r="G102" s="71">
        <v>11.8</v>
      </c>
      <c r="H102" s="71">
        <v>2.7</v>
      </c>
      <c r="I102" s="71">
        <v>26</v>
      </c>
      <c r="J102" s="71">
        <v>11.8</v>
      </c>
      <c r="K102" s="6">
        <f t="shared" si="3"/>
        <v>2.52</v>
      </c>
      <c r="L102" s="6">
        <f t="shared" si="4"/>
        <v>2.52</v>
      </c>
      <c r="M102" s="10">
        <v>97</v>
      </c>
      <c r="N102" s="3" t="str">
        <f t="shared" si="5"/>
        <v>E</v>
      </c>
      <c r="O102" s="11">
        <v>0</v>
      </c>
      <c r="P102" s="12">
        <v>0</v>
      </c>
      <c r="Q102" s="3">
        <v>0</v>
      </c>
      <c r="R102" s="13">
        <v>7139</v>
      </c>
      <c r="S102" s="14">
        <v>56.398100000000007</v>
      </c>
      <c r="T102" s="15">
        <v>0.7</v>
      </c>
      <c r="U102" s="15">
        <v>0.7</v>
      </c>
    </row>
    <row r="103" spans="1:21" x14ac:dyDescent="0.25">
      <c r="A103" s="1">
        <v>45315</v>
      </c>
      <c r="B103" s="2">
        <v>0.35069444444444442</v>
      </c>
      <c r="C103" s="7">
        <v>1025</v>
      </c>
      <c r="D103" s="7">
        <v>1029</v>
      </c>
      <c r="E103" s="71">
        <v>11.9</v>
      </c>
      <c r="F103" s="9">
        <v>53</v>
      </c>
      <c r="G103" s="71">
        <v>11.9</v>
      </c>
      <c r="H103" s="71">
        <v>2.5</v>
      </c>
      <c r="I103" s="71">
        <v>26</v>
      </c>
      <c r="J103" s="71">
        <v>11.9</v>
      </c>
      <c r="K103" s="6">
        <f t="shared" si="3"/>
        <v>2.88</v>
      </c>
      <c r="L103" s="6">
        <f t="shared" si="4"/>
        <v>2.88</v>
      </c>
      <c r="M103" s="10">
        <v>68</v>
      </c>
      <c r="N103" s="3" t="str">
        <f t="shared" si="5"/>
        <v>ENE</v>
      </c>
      <c r="O103" s="11">
        <v>0</v>
      </c>
      <c r="P103" s="12">
        <v>0</v>
      </c>
      <c r="Q103" s="3">
        <v>0</v>
      </c>
      <c r="R103" s="13">
        <v>7640</v>
      </c>
      <c r="S103" s="14">
        <v>60.356000000000009</v>
      </c>
      <c r="T103" s="15">
        <v>0.8</v>
      </c>
      <c r="U103" s="15">
        <v>0.8</v>
      </c>
    </row>
    <row r="104" spans="1:21" x14ac:dyDescent="0.25">
      <c r="A104" s="1">
        <v>45315</v>
      </c>
      <c r="B104" s="2">
        <v>0.35416666666666669</v>
      </c>
      <c r="C104" s="7">
        <v>1025</v>
      </c>
      <c r="D104" s="7">
        <v>1029</v>
      </c>
      <c r="E104" s="71">
        <v>12</v>
      </c>
      <c r="F104" s="9">
        <v>53</v>
      </c>
      <c r="G104" s="71">
        <v>11</v>
      </c>
      <c r="H104" s="71">
        <v>2.6</v>
      </c>
      <c r="I104" s="71">
        <v>26</v>
      </c>
      <c r="J104" s="71">
        <v>11</v>
      </c>
      <c r="K104" s="6">
        <f t="shared" si="3"/>
        <v>9.7200000000000006</v>
      </c>
      <c r="L104" s="6">
        <f t="shared" si="4"/>
        <v>9.7200000000000006</v>
      </c>
      <c r="M104" s="10">
        <v>21</v>
      </c>
      <c r="N104" s="3" t="str">
        <f t="shared" si="5"/>
        <v>NNE</v>
      </c>
      <c r="O104" s="11">
        <v>0</v>
      </c>
      <c r="P104" s="12">
        <v>0</v>
      </c>
      <c r="Q104" s="3">
        <v>0.8</v>
      </c>
      <c r="R104" s="13">
        <v>8143</v>
      </c>
      <c r="S104" s="14">
        <v>64.329700000000003</v>
      </c>
      <c r="T104" s="15">
        <v>2.7</v>
      </c>
      <c r="U104" s="15">
        <v>2.7</v>
      </c>
    </row>
    <row r="105" spans="1:21" x14ac:dyDescent="0.25">
      <c r="A105" s="1">
        <v>45315</v>
      </c>
      <c r="B105" s="2">
        <v>0.3576388888888889</v>
      </c>
      <c r="C105" s="7">
        <v>1025</v>
      </c>
      <c r="D105" s="7">
        <v>1029</v>
      </c>
      <c r="E105" s="71">
        <v>11.9</v>
      </c>
      <c r="F105" s="9">
        <v>52</v>
      </c>
      <c r="G105" s="71">
        <v>10.7</v>
      </c>
      <c r="H105" s="71">
        <v>2.2999999999999998</v>
      </c>
      <c r="I105" s="71">
        <v>26</v>
      </c>
      <c r="J105" s="71">
        <v>10.7</v>
      </c>
      <c r="K105" s="6">
        <f t="shared" si="3"/>
        <v>10.8</v>
      </c>
      <c r="L105" s="6">
        <f t="shared" si="4"/>
        <v>11.88</v>
      </c>
      <c r="M105" s="10">
        <v>78</v>
      </c>
      <c r="N105" s="3" t="str">
        <f t="shared" si="5"/>
        <v>ENE</v>
      </c>
      <c r="O105" s="11">
        <v>0</v>
      </c>
      <c r="P105" s="12">
        <v>0</v>
      </c>
      <c r="Q105" s="3">
        <v>0.8</v>
      </c>
      <c r="R105" s="13">
        <v>8654</v>
      </c>
      <c r="S105" s="14">
        <v>68.366600000000005</v>
      </c>
      <c r="T105" s="15">
        <v>3</v>
      </c>
      <c r="U105" s="15">
        <v>3.3</v>
      </c>
    </row>
    <row r="106" spans="1:21" x14ac:dyDescent="0.25">
      <c r="A106" s="1">
        <v>45315</v>
      </c>
      <c r="B106" s="2">
        <v>0.3611111111111111</v>
      </c>
      <c r="C106" s="7">
        <v>1025</v>
      </c>
      <c r="D106" s="7">
        <v>1029</v>
      </c>
      <c r="E106" s="71">
        <v>11.9</v>
      </c>
      <c r="F106" s="9">
        <v>53</v>
      </c>
      <c r="G106" s="71">
        <v>11.3</v>
      </c>
      <c r="H106" s="71">
        <v>2.5</v>
      </c>
      <c r="I106" s="71">
        <v>26</v>
      </c>
      <c r="J106" s="71">
        <v>11.3</v>
      </c>
      <c r="K106" s="6">
        <f t="shared" si="3"/>
        <v>7.2</v>
      </c>
      <c r="L106" s="6">
        <f t="shared" si="4"/>
        <v>7.2</v>
      </c>
      <c r="M106" s="10">
        <v>299</v>
      </c>
      <c r="N106" s="3" t="str">
        <f t="shared" si="5"/>
        <v>WNW</v>
      </c>
      <c r="O106" s="11">
        <v>0</v>
      </c>
      <c r="P106" s="12">
        <v>0</v>
      </c>
      <c r="Q106" s="3">
        <v>0.8</v>
      </c>
      <c r="R106" s="13">
        <v>9276</v>
      </c>
      <c r="S106" s="14">
        <v>73.2804</v>
      </c>
      <c r="T106" s="15">
        <v>2</v>
      </c>
      <c r="U106" s="15">
        <v>2</v>
      </c>
    </row>
    <row r="107" spans="1:21" x14ac:dyDescent="0.25">
      <c r="A107" s="1">
        <v>45315</v>
      </c>
      <c r="B107" s="2">
        <v>0.36458333333333331</v>
      </c>
      <c r="C107" s="7">
        <v>1025</v>
      </c>
      <c r="D107" s="7">
        <v>1029</v>
      </c>
      <c r="E107" s="71">
        <v>11.8</v>
      </c>
      <c r="F107" s="9">
        <v>53</v>
      </c>
      <c r="G107" s="71">
        <v>10.5</v>
      </c>
      <c r="H107" s="71">
        <v>2.4</v>
      </c>
      <c r="I107" s="71">
        <v>26</v>
      </c>
      <c r="J107" s="71">
        <v>10.5</v>
      </c>
      <c r="K107" s="6">
        <f t="shared" si="3"/>
        <v>11.88</v>
      </c>
      <c r="L107" s="6">
        <f t="shared" si="4"/>
        <v>13.68</v>
      </c>
      <c r="M107" s="10">
        <v>324</v>
      </c>
      <c r="N107" s="3" t="str">
        <f t="shared" si="5"/>
        <v>NW</v>
      </c>
      <c r="O107" s="11">
        <v>0</v>
      </c>
      <c r="P107" s="12">
        <v>0</v>
      </c>
      <c r="Q107" s="3">
        <v>0.8</v>
      </c>
      <c r="R107" s="13">
        <v>9976</v>
      </c>
      <c r="S107" s="14">
        <v>78.810400000000001</v>
      </c>
      <c r="T107" s="15">
        <v>3.3</v>
      </c>
      <c r="U107" s="15">
        <v>3.8</v>
      </c>
    </row>
    <row r="108" spans="1:21" x14ac:dyDescent="0.25">
      <c r="A108" s="1">
        <v>45315</v>
      </c>
      <c r="B108" s="2">
        <v>0.36805555555555558</v>
      </c>
      <c r="C108" s="7">
        <v>1025</v>
      </c>
      <c r="D108" s="7">
        <v>1029</v>
      </c>
      <c r="E108" s="71">
        <v>11.9</v>
      </c>
      <c r="F108" s="9">
        <v>51</v>
      </c>
      <c r="G108" s="71">
        <v>10.9</v>
      </c>
      <c r="H108" s="71">
        <v>2</v>
      </c>
      <c r="I108" s="71">
        <v>26</v>
      </c>
      <c r="J108" s="71">
        <v>10.9</v>
      </c>
      <c r="K108" s="6">
        <f t="shared" si="3"/>
        <v>9.7200000000000006</v>
      </c>
      <c r="L108" s="6">
        <f t="shared" si="4"/>
        <v>10.8</v>
      </c>
      <c r="M108" s="10">
        <v>102</v>
      </c>
      <c r="N108" s="3" t="str">
        <f t="shared" si="5"/>
        <v>E</v>
      </c>
      <c r="O108" s="11">
        <v>0</v>
      </c>
      <c r="P108" s="12">
        <v>0</v>
      </c>
      <c r="Q108" s="3">
        <v>0.9</v>
      </c>
      <c r="R108" s="13">
        <v>10687</v>
      </c>
      <c r="S108" s="14">
        <v>84.427300000000002</v>
      </c>
      <c r="T108" s="15">
        <v>2.7</v>
      </c>
      <c r="U108" s="15">
        <v>3</v>
      </c>
    </row>
    <row r="109" spans="1:21" x14ac:dyDescent="0.25">
      <c r="A109" s="1">
        <v>45315</v>
      </c>
      <c r="B109" s="2">
        <v>0.37152777777777773</v>
      </c>
      <c r="C109" s="7">
        <v>1025</v>
      </c>
      <c r="D109" s="7">
        <v>1029</v>
      </c>
      <c r="E109" s="71">
        <v>12.1</v>
      </c>
      <c r="F109" s="9">
        <v>51</v>
      </c>
      <c r="G109" s="71">
        <v>12.1</v>
      </c>
      <c r="H109" s="71">
        <v>2.2000000000000002</v>
      </c>
      <c r="I109" s="71">
        <v>26</v>
      </c>
      <c r="J109" s="71">
        <v>12.1</v>
      </c>
      <c r="K109" s="6">
        <f t="shared" si="3"/>
        <v>4.32</v>
      </c>
      <c r="L109" s="6">
        <f t="shared" si="4"/>
        <v>4.32</v>
      </c>
      <c r="M109" s="10">
        <v>192</v>
      </c>
      <c r="N109" s="3" t="str">
        <f t="shared" si="5"/>
        <v>S</v>
      </c>
      <c r="O109" s="11">
        <v>0</v>
      </c>
      <c r="P109" s="12">
        <v>0</v>
      </c>
      <c r="Q109" s="3">
        <v>1</v>
      </c>
      <c r="R109" s="13">
        <v>11579</v>
      </c>
      <c r="S109" s="14">
        <v>91.474100000000007</v>
      </c>
      <c r="T109" s="15">
        <v>1.2</v>
      </c>
      <c r="U109" s="15">
        <v>1.2</v>
      </c>
    </row>
    <row r="110" spans="1:21" x14ac:dyDescent="0.25">
      <c r="A110" s="1">
        <v>45315</v>
      </c>
      <c r="B110" s="2">
        <v>0.375</v>
      </c>
      <c r="C110" s="7">
        <v>1025</v>
      </c>
      <c r="D110" s="7">
        <v>1029</v>
      </c>
      <c r="E110" s="71">
        <v>12.1</v>
      </c>
      <c r="F110" s="9">
        <v>52</v>
      </c>
      <c r="G110" s="71">
        <v>11.8</v>
      </c>
      <c r="H110" s="71">
        <v>2.5</v>
      </c>
      <c r="I110" s="71">
        <v>26</v>
      </c>
      <c r="J110" s="71">
        <v>11.8</v>
      </c>
      <c r="K110" s="6">
        <f t="shared" si="3"/>
        <v>6.48</v>
      </c>
      <c r="L110" s="6">
        <f t="shared" si="4"/>
        <v>7.2</v>
      </c>
      <c r="M110" s="10">
        <v>342</v>
      </c>
      <c r="N110" s="3" t="str">
        <f t="shared" si="5"/>
        <v>NNW</v>
      </c>
      <c r="O110" s="11">
        <v>0</v>
      </c>
      <c r="P110" s="12">
        <v>0</v>
      </c>
      <c r="Q110" s="3">
        <v>1</v>
      </c>
      <c r="R110" s="13">
        <v>12428</v>
      </c>
      <c r="S110" s="14">
        <v>98.181200000000004</v>
      </c>
      <c r="T110" s="15">
        <v>1.8</v>
      </c>
      <c r="U110" s="15">
        <v>2</v>
      </c>
    </row>
    <row r="111" spans="1:21" x14ac:dyDescent="0.25">
      <c r="A111" s="1">
        <v>45315</v>
      </c>
      <c r="B111" s="2">
        <v>0.37847222222222227</v>
      </c>
      <c r="C111" s="7">
        <v>1025</v>
      </c>
      <c r="D111" s="7">
        <v>1029</v>
      </c>
      <c r="E111" s="71">
        <v>12</v>
      </c>
      <c r="F111" s="9">
        <v>52</v>
      </c>
      <c r="G111" s="71">
        <v>11.7</v>
      </c>
      <c r="H111" s="71">
        <v>2.4</v>
      </c>
      <c r="I111" s="71">
        <v>26</v>
      </c>
      <c r="J111" s="71">
        <v>11.7</v>
      </c>
      <c r="K111" s="6">
        <f t="shared" si="3"/>
        <v>6.12</v>
      </c>
      <c r="L111" s="6">
        <f t="shared" si="4"/>
        <v>6.48</v>
      </c>
      <c r="M111" s="10">
        <v>340</v>
      </c>
      <c r="N111" s="3" t="str">
        <f t="shared" si="5"/>
        <v>NNW</v>
      </c>
      <c r="O111" s="11">
        <v>0</v>
      </c>
      <c r="P111" s="12">
        <v>0</v>
      </c>
      <c r="Q111" s="3">
        <v>0.9</v>
      </c>
      <c r="R111" s="13">
        <v>13660</v>
      </c>
      <c r="S111" s="14">
        <v>107.91400000000002</v>
      </c>
      <c r="T111" s="15">
        <v>1.7</v>
      </c>
      <c r="U111" s="15">
        <v>1.8</v>
      </c>
    </row>
    <row r="112" spans="1:21" x14ac:dyDescent="0.25">
      <c r="A112" s="1">
        <v>45315</v>
      </c>
      <c r="B112" s="2">
        <v>0.38194444444444442</v>
      </c>
      <c r="C112" s="7">
        <v>1025</v>
      </c>
      <c r="D112" s="7">
        <v>1029</v>
      </c>
      <c r="E112" s="71">
        <v>12.1</v>
      </c>
      <c r="F112" s="9">
        <v>51</v>
      </c>
      <c r="G112" s="71">
        <v>10.8</v>
      </c>
      <c r="H112" s="71">
        <v>2.2000000000000002</v>
      </c>
      <c r="I112" s="71">
        <v>26</v>
      </c>
      <c r="J112" s="71">
        <v>10.8</v>
      </c>
      <c r="K112" s="6">
        <f t="shared" si="3"/>
        <v>11.88</v>
      </c>
      <c r="L112" s="6">
        <f t="shared" si="4"/>
        <v>12.96</v>
      </c>
      <c r="M112" s="10">
        <v>126</v>
      </c>
      <c r="N112" s="3" t="str">
        <f t="shared" si="5"/>
        <v>ESE</v>
      </c>
      <c r="O112" s="11">
        <v>0</v>
      </c>
      <c r="P112" s="12">
        <v>0</v>
      </c>
      <c r="Q112" s="3">
        <v>1</v>
      </c>
      <c r="R112" s="13">
        <v>14832</v>
      </c>
      <c r="S112" s="14">
        <v>117.17280000000001</v>
      </c>
      <c r="T112" s="15">
        <v>3.3</v>
      </c>
      <c r="U112" s="15">
        <v>3.6</v>
      </c>
    </row>
    <row r="113" spans="1:21" x14ac:dyDescent="0.25">
      <c r="A113" s="1">
        <v>45315</v>
      </c>
      <c r="B113" s="2">
        <v>0.38541666666666669</v>
      </c>
      <c r="C113" s="7">
        <v>1026</v>
      </c>
      <c r="D113" s="7">
        <v>1030</v>
      </c>
      <c r="E113" s="71">
        <v>12.1</v>
      </c>
      <c r="F113" s="9">
        <v>51</v>
      </c>
      <c r="G113" s="71">
        <v>12.1</v>
      </c>
      <c r="H113" s="71">
        <v>2.2000000000000002</v>
      </c>
      <c r="I113" s="71">
        <v>26</v>
      </c>
      <c r="J113" s="71">
        <v>12.1</v>
      </c>
      <c r="K113" s="6">
        <f t="shared" si="3"/>
        <v>3.6</v>
      </c>
      <c r="L113" s="6">
        <f t="shared" si="4"/>
        <v>3.6</v>
      </c>
      <c r="M113" s="10">
        <v>334</v>
      </c>
      <c r="N113" s="3" t="str">
        <f t="shared" si="5"/>
        <v>NNW</v>
      </c>
      <c r="O113" s="11">
        <v>0</v>
      </c>
      <c r="P113" s="12">
        <v>0</v>
      </c>
      <c r="Q113" s="3">
        <v>1</v>
      </c>
      <c r="R113" s="13">
        <v>15946</v>
      </c>
      <c r="S113" s="14">
        <v>125.97340000000001</v>
      </c>
      <c r="T113" s="15">
        <v>1</v>
      </c>
      <c r="U113" s="15">
        <v>1</v>
      </c>
    </row>
    <row r="114" spans="1:21" x14ac:dyDescent="0.25">
      <c r="A114" s="1">
        <v>45315</v>
      </c>
      <c r="B114" s="2">
        <v>0.3888888888888889</v>
      </c>
      <c r="C114" s="7">
        <v>1026</v>
      </c>
      <c r="D114" s="7">
        <v>1030</v>
      </c>
      <c r="E114" s="71">
        <v>12.3</v>
      </c>
      <c r="F114" s="9">
        <v>49</v>
      </c>
      <c r="G114" s="71">
        <v>12.3</v>
      </c>
      <c r="H114" s="71">
        <v>1.8</v>
      </c>
      <c r="I114" s="71">
        <v>26</v>
      </c>
      <c r="J114" s="71">
        <v>12.3</v>
      </c>
      <c r="K114" s="6">
        <f t="shared" si="3"/>
        <v>4.68</v>
      </c>
      <c r="L114" s="6">
        <f t="shared" si="4"/>
        <v>4.68</v>
      </c>
      <c r="M114" s="10">
        <v>63</v>
      </c>
      <c r="N114" s="3" t="str">
        <f t="shared" si="5"/>
        <v>ENE</v>
      </c>
      <c r="O114" s="11">
        <v>0</v>
      </c>
      <c r="P114" s="12">
        <v>0</v>
      </c>
      <c r="Q114" s="3">
        <v>1</v>
      </c>
      <c r="R114" s="13">
        <v>17264</v>
      </c>
      <c r="S114" s="14">
        <v>136.38560000000001</v>
      </c>
      <c r="T114" s="15">
        <v>1.3</v>
      </c>
      <c r="U114" s="15">
        <v>1.3</v>
      </c>
    </row>
    <row r="115" spans="1:21" x14ac:dyDescent="0.25">
      <c r="A115" s="1">
        <v>45315</v>
      </c>
      <c r="B115" s="2">
        <v>0.3923611111111111</v>
      </c>
      <c r="C115" s="7">
        <v>1026</v>
      </c>
      <c r="D115" s="7">
        <v>1030</v>
      </c>
      <c r="E115" s="71">
        <v>12.3</v>
      </c>
      <c r="F115" s="9">
        <v>49</v>
      </c>
      <c r="G115" s="71">
        <v>10.9</v>
      </c>
      <c r="H115" s="71">
        <v>1.8</v>
      </c>
      <c r="I115" s="71">
        <v>26</v>
      </c>
      <c r="J115" s="71">
        <v>10.9</v>
      </c>
      <c r="K115" s="6">
        <f t="shared" si="3"/>
        <v>12.96</v>
      </c>
      <c r="L115" s="6">
        <f t="shared" si="4"/>
        <v>13.68</v>
      </c>
      <c r="M115" s="10">
        <v>310</v>
      </c>
      <c r="N115" s="3" t="str">
        <f t="shared" si="5"/>
        <v>NW</v>
      </c>
      <c r="O115" s="11">
        <v>0</v>
      </c>
      <c r="P115" s="12">
        <v>0</v>
      </c>
      <c r="Q115" s="3">
        <v>1.4</v>
      </c>
      <c r="R115" s="13">
        <v>19093</v>
      </c>
      <c r="S115" s="14">
        <v>150.83470000000003</v>
      </c>
      <c r="T115" s="15">
        <v>3.6</v>
      </c>
      <c r="U115" s="15">
        <v>3.8</v>
      </c>
    </row>
    <row r="116" spans="1:21" x14ac:dyDescent="0.25">
      <c r="A116" s="1">
        <v>45315</v>
      </c>
      <c r="B116" s="2">
        <v>0.39583333333333331</v>
      </c>
      <c r="C116" s="7">
        <v>1026</v>
      </c>
      <c r="D116" s="7">
        <v>1030</v>
      </c>
      <c r="E116" s="71">
        <v>12.2</v>
      </c>
      <c r="F116" s="9">
        <v>50</v>
      </c>
      <c r="G116" s="71">
        <v>10.9</v>
      </c>
      <c r="H116" s="71">
        <v>2</v>
      </c>
      <c r="I116" s="71">
        <v>26</v>
      </c>
      <c r="J116" s="71">
        <v>10.9</v>
      </c>
      <c r="K116" s="6">
        <f t="shared" si="3"/>
        <v>11.88</v>
      </c>
      <c r="L116" s="6">
        <f t="shared" si="4"/>
        <v>13.32</v>
      </c>
      <c r="M116" s="10">
        <v>324</v>
      </c>
      <c r="N116" s="3" t="str">
        <f t="shared" si="5"/>
        <v>NW</v>
      </c>
      <c r="O116" s="11">
        <v>0</v>
      </c>
      <c r="P116" s="12">
        <v>0</v>
      </c>
      <c r="Q116" s="3">
        <v>1.2</v>
      </c>
      <c r="R116" s="13">
        <v>20637</v>
      </c>
      <c r="S116" s="14">
        <v>163.03230000000002</v>
      </c>
      <c r="T116" s="15">
        <v>3.3</v>
      </c>
      <c r="U116" s="15">
        <v>3.7</v>
      </c>
    </row>
    <row r="117" spans="1:21" x14ac:dyDescent="0.25">
      <c r="A117" s="1">
        <v>45315</v>
      </c>
      <c r="B117" s="2">
        <v>0.39930555555555558</v>
      </c>
      <c r="C117" s="7">
        <v>1026</v>
      </c>
      <c r="D117" s="7">
        <v>1030</v>
      </c>
      <c r="E117" s="71">
        <v>12.3</v>
      </c>
      <c r="F117" s="9">
        <v>50</v>
      </c>
      <c r="G117" s="71">
        <v>11.8</v>
      </c>
      <c r="H117" s="71">
        <v>2.1</v>
      </c>
      <c r="I117" s="71">
        <v>26</v>
      </c>
      <c r="J117" s="71">
        <v>11.8</v>
      </c>
      <c r="K117" s="6">
        <f t="shared" si="3"/>
        <v>7.9200000000000008</v>
      </c>
      <c r="L117" s="6">
        <f t="shared" si="4"/>
        <v>9.36</v>
      </c>
      <c r="M117" s="10">
        <v>348</v>
      </c>
      <c r="N117" s="3" t="str">
        <f t="shared" si="5"/>
        <v>NNW</v>
      </c>
      <c r="O117" s="11">
        <v>0</v>
      </c>
      <c r="P117" s="12">
        <v>0</v>
      </c>
      <c r="Q117" s="3">
        <v>1.4</v>
      </c>
      <c r="R117" s="13">
        <v>21936</v>
      </c>
      <c r="S117" s="14">
        <v>173.29440000000002</v>
      </c>
      <c r="T117" s="15">
        <v>2.2000000000000002</v>
      </c>
      <c r="U117" s="15">
        <v>2.6</v>
      </c>
    </row>
    <row r="118" spans="1:21" x14ac:dyDescent="0.25">
      <c r="A118" s="1">
        <v>45315</v>
      </c>
      <c r="B118" s="2">
        <v>0.40277777777777773</v>
      </c>
      <c r="C118" s="7">
        <v>1026</v>
      </c>
      <c r="D118" s="7">
        <v>1030</v>
      </c>
      <c r="E118" s="71">
        <v>12.4</v>
      </c>
      <c r="F118" s="9">
        <v>50</v>
      </c>
      <c r="G118" s="71">
        <v>10.3</v>
      </c>
      <c r="H118" s="71">
        <v>2.2000000000000002</v>
      </c>
      <c r="I118" s="71">
        <v>26</v>
      </c>
      <c r="J118" s="71">
        <v>10.3</v>
      </c>
      <c r="K118" s="6">
        <f t="shared" si="3"/>
        <v>19.080000000000002</v>
      </c>
      <c r="L118" s="6">
        <f t="shared" si="4"/>
        <v>21.6</v>
      </c>
      <c r="M118" s="10">
        <v>328</v>
      </c>
      <c r="N118" s="3" t="str">
        <f t="shared" si="5"/>
        <v>NW</v>
      </c>
      <c r="O118" s="11">
        <v>0</v>
      </c>
      <c r="P118" s="12">
        <v>0</v>
      </c>
      <c r="Q118" s="3">
        <v>1.3</v>
      </c>
      <c r="R118" s="13">
        <v>23445</v>
      </c>
      <c r="S118" s="14">
        <v>185.21550000000002</v>
      </c>
      <c r="T118" s="15">
        <v>5.3</v>
      </c>
      <c r="U118" s="15">
        <v>6</v>
      </c>
    </row>
    <row r="119" spans="1:21" x14ac:dyDescent="0.25">
      <c r="A119" s="1">
        <v>45315</v>
      </c>
      <c r="B119" s="2">
        <v>0.40625</v>
      </c>
      <c r="C119" s="7">
        <v>1026</v>
      </c>
      <c r="D119" s="7">
        <v>1030</v>
      </c>
      <c r="E119" s="71">
        <v>12.5</v>
      </c>
      <c r="F119" s="9">
        <v>50</v>
      </c>
      <c r="G119" s="71">
        <v>11.3</v>
      </c>
      <c r="H119" s="71">
        <v>2.2999999999999998</v>
      </c>
      <c r="I119" s="71">
        <v>26</v>
      </c>
      <c r="J119" s="71">
        <v>11.3</v>
      </c>
      <c r="K119" s="6">
        <f t="shared" si="3"/>
        <v>11.16</v>
      </c>
      <c r="L119" s="6">
        <f t="shared" si="4"/>
        <v>11.52</v>
      </c>
      <c r="M119" s="10">
        <v>42</v>
      </c>
      <c r="N119" s="3" t="str">
        <f t="shared" si="5"/>
        <v>NE</v>
      </c>
      <c r="O119" s="11">
        <v>0</v>
      </c>
      <c r="P119" s="12">
        <v>0</v>
      </c>
      <c r="Q119" s="3">
        <v>1.5</v>
      </c>
      <c r="R119" s="13">
        <v>25144</v>
      </c>
      <c r="S119" s="14">
        <v>198.63760000000002</v>
      </c>
      <c r="T119" s="15">
        <v>3.1</v>
      </c>
      <c r="U119" s="15">
        <v>3.2</v>
      </c>
    </row>
    <row r="120" spans="1:21" x14ac:dyDescent="0.25">
      <c r="A120" s="1">
        <v>45315</v>
      </c>
      <c r="B120" s="2">
        <v>0.40972222222222227</v>
      </c>
      <c r="C120" s="7">
        <v>1026</v>
      </c>
      <c r="D120" s="7">
        <v>1030</v>
      </c>
      <c r="E120" s="71">
        <v>12.5</v>
      </c>
      <c r="F120" s="9">
        <v>51</v>
      </c>
      <c r="G120" s="71">
        <v>11.8</v>
      </c>
      <c r="H120" s="71">
        <v>2.6</v>
      </c>
      <c r="I120" s="71">
        <v>26</v>
      </c>
      <c r="J120" s="71">
        <v>11.8</v>
      </c>
      <c r="K120" s="6">
        <f t="shared" si="3"/>
        <v>8.2799999999999994</v>
      </c>
      <c r="L120" s="6">
        <f t="shared" si="4"/>
        <v>9.36</v>
      </c>
      <c r="M120" s="10">
        <v>306</v>
      </c>
      <c r="N120" s="3" t="str">
        <f t="shared" si="5"/>
        <v>WNW</v>
      </c>
      <c r="O120" s="11">
        <v>0</v>
      </c>
      <c r="P120" s="12">
        <v>0</v>
      </c>
      <c r="Q120" s="3">
        <v>1.3</v>
      </c>
      <c r="R120" s="13">
        <v>26715</v>
      </c>
      <c r="S120" s="14">
        <v>211.04850000000002</v>
      </c>
      <c r="T120" s="15">
        <v>2.2999999999999998</v>
      </c>
      <c r="U120" s="15">
        <v>2.6</v>
      </c>
    </row>
    <row r="121" spans="1:21" x14ac:dyDescent="0.25">
      <c r="A121" s="1">
        <v>45315</v>
      </c>
      <c r="B121" s="2">
        <v>0.41319444444444442</v>
      </c>
      <c r="C121" s="7">
        <v>1026</v>
      </c>
      <c r="D121" s="7">
        <v>1030</v>
      </c>
      <c r="E121" s="71">
        <v>12.6</v>
      </c>
      <c r="F121" s="9">
        <v>51</v>
      </c>
      <c r="G121" s="71">
        <v>12.6</v>
      </c>
      <c r="H121" s="71">
        <v>2.6</v>
      </c>
      <c r="I121" s="71">
        <v>26</v>
      </c>
      <c r="J121" s="71">
        <v>12.6</v>
      </c>
      <c r="K121" s="6">
        <f t="shared" si="3"/>
        <v>5.76</v>
      </c>
      <c r="L121" s="6">
        <f t="shared" si="4"/>
        <v>5.76</v>
      </c>
      <c r="M121" s="10">
        <v>14</v>
      </c>
      <c r="N121" s="3" t="str">
        <f t="shared" si="5"/>
        <v>N</v>
      </c>
      <c r="O121" s="11">
        <v>0</v>
      </c>
      <c r="P121" s="12">
        <v>0</v>
      </c>
      <c r="Q121" s="3">
        <v>1.7</v>
      </c>
      <c r="R121" s="13">
        <v>28348</v>
      </c>
      <c r="S121" s="14">
        <v>223.94920000000002</v>
      </c>
      <c r="T121" s="15">
        <v>1.6</v>
      </c>
      <c r="U121" s="15">
        <v>1.6</v>
      </c>
    </row>
    <row r="122" spans="1:21" x14ac:dyDescent="0.25">
      <c r="A122" s="1">
        <v>45315</v>
      </c>
      <c r="B122" s="2">
        <v>0.41666666666666669</v>
      </c>
      <c r="C122" s="7">
        <v>1026</v>
      </c>
      <c r="D122" s="7">
        <v>1030</v>
      </c>
      <c r="E122" s="71">
        <v>12.6</v>
      </c>
      <c r="F122" s="9">
        <v>50</v>
      </c>
      <c r="G122" s="71">
        <v>11.7</v>
      </c>
      <c r="H122" s="71">
        <v>2.4</v>
      </c>
      <c r="I122" s="71">
        <v>26</v>
      </c>
      <c r="J122" s="71">
        <v>11.7</v>
      </c>
      <c r="K122" s="6">
        <f t="shared" si="3"/>
        <v>9.7200000000000006</v>
      </c>
      <c r="L122" s="6">
        <f t="shared" si="4"/>
        <v>11.16</v>
      </c>
      <c r="M122" s="10">
        <v>286</v>
      </c>
      <c r="N122" s="3" t="str">
        <f t="shared" si="5"/>
        <v>W</v>
      </c>
      <c r="O122" s="11">
        <v>0</v>
      </c>
      <c r="P122" s="12">
        <v>0</v>
      </c>
      <c r="Q122" s="3">
        <v>1.8</v>
      </c>
      <c r="R122" s="13">
        <v>29587</v>
      </c>
      <c r="S122" s="14">
        <v>233.73730000000003</v>
      </c>
      <c r="T122" s="15">
        <v>2.7</v>
      </c>
      <c r="U122" s="15">
        <v>3.1</v>
      </c>
    </row>
    <row r="123" spans="1:21" x14ac:dyDescent="0.25">
      <c r="A123" s="1">
        <v>45315</v>
      </c>
      <c r="B123" s="2">
        <v>0.4201388888888889</v>
      </c>
      <c r="C123" s="7">
        <v>1026</v>
      </c>
      <c r="D123" s="7">
        <v>1030</v>
      </c>
      <c r="E123" s="71">
        <v>12.7</v>
      </c>
      <c r="F123" s="9">
        <v>50</v>
      </c>
      <c r="G123" s="71">
        <v>11.5</v>
      </c>
      <c r="H123" s="71">
        <v>2.5</v>
      </c>
      <c r="I123" s="71">
        <v>26</v>
      </c>
      <c r="J123" s="71">
        <v>11.5</v>
      </c>
      <c r="K123" s="6">
        <f t="shared" si="3"/>
        <v>11.88</v>
      </c>
      <c r="L123" s="6">
        <f t="shared" si="4"/>
        <v>12.96</v>
      </c>
      <c r="M123" s="10">
        <v>270</v>
      </c>
      <c r="N123" s="3" t="str">
        <f t="shared" si="5"/>
        <v>W</v>
      </c>
      <c r="O123" s="11">
        <v>0</v>
      </c>
      <c r="P123" s="12">
        <v>0</v>
      </c>
      <c r="Q123" s="3">
        <v>1.6</v>
      </c>
      <c r="R123" s="13">
        <v>31053</v>
      </c>
      <c r="S123" s="14">
        <v>245.31870000000004</v>
      </c>
      <c r="T123" s="15">
        <v>3.3</v>
      </c>
      <c r="U123" s="15">
        <v>3.6</v>
      </c>
    </row>
    <row r="124" spans="1:21" x14ac:dyDescent="0.25">
      <c r="A124" s="1">
        <v>45315</v>
      </c>
      <c r="B124" s="2">
        <v>0.4236111111111111</v>
      </c>
      <c r="C124" s="7">
        <v>1026</v>
      </c>
      <c r="D124" s="7">
        <v>1030</v>
      </c>
      <c r="E124" s="71">
        <v>12.9</v>
      </c>
      <c r="F124" s="9">
        <v>49</v>
      </c>
      <c r="G124" s="71">
        <v>11.8</v>
      </c>
      <c r="H124" s="71">
        <v>2.4</v>
      </c>
      <c r="I124" s="71">
        <v>26</v>
      </c>
      <c r="J124" s="71">
        <v>11.8</v>
      </c>
      <c r="K124" s="6">
        <f t="shared" si="3"/>
        <v>11.16</v>
      </c>
      <c r="L124" s="6">
        <f t="shared" si="4"/>
        <v>11.88</v>
      </c>
      <c r="M124" s="10">
        <v>334</v>
      </c>
      <c r="N124" s="3" t="str">
        <f t="shared" si="5"/>
        <v>NNW</v>
      </c>
      <c r="O124" s="11">
        <v>0</v>
      </c>
      <c r="P124" s="12">
        <v>0</v>
      </c>
      <c r="Q124" s="3">
        <v>1.6</v>
      </c>
      <c r="R124" s="13">
        <v>32258</v>
      </c>
      <c r="S124" s="14">
        <v>254.83820000000003</v>
      </c>
      <c r="T124" s="15">
        <v>3.1</v>
      </c>
      <c r="U124" s="15">
        <v>3.3</v>
      </c>
    </row>
    <row r="125" spans="1:21" x14ac:dyDescent="0.25">
      <c r="A125" s="1">
        <v>45315</v>
      </c>
      <c r="B125" s="2">
        <v>0.42708333333333331</v>
      </c>
      <c r="C125" s="7">
        <v>1026</v>
      </c>
      <c r="D125" s="7">
        <v>1030</v>
      </c>
      <c r="E125" s="71">
        <v>13</v>
      </c>
      <c r="F125" s="9">
        <v>50</v>
      </c>
      <c r="G125" s="71">
        <v>12.2</v>
      </c>
      <c r="H125" s="71">
        <v>2.7</v>
      </c>
      <c r="I125" s="71">
        <v>26</v>
      </c>
      <c r="J125" s="71">
        <v>12.2</v>
      </c>
      <c r="K125" s="6">
        <f t="shared" si="3"/>
        <v>9</v>
      </c>
      <c r="L125" s="6">
        <f t="shared" si="4"/>
        <v>9.36</v>
      </c>
      <c r="M125" s="10">
        <v>124</v>
      </c>
      <c r="N125" s="3" t="str">
        <f t="shared" si="5"/>
        <v>ESE</v>
      </c>
      <c r="O125" s="11">
        <v>0</v>
      </c>
      <c r="P125" s="12">
        <v>0</v>
      </c>
      <c r="Q125" s="3">
        <v>1.6</v>
      </c>
      <c r="R125" s="13">
        <v>32920</v>
      </c>
      <c r="S125" s="14">
        <v>260.06800000000004</v>
      </c>
      <c r="T125" s="15">
        <v>2.5</v>
      </c>
      <c r="U125" s="15">
        <v>2.6</v>
      </c>
    </row>
    <row r="126" spans="1:21" x14ac:dyDescent="0.25">
      <c r="A126" s="1">
        <v>45315</v>
      </c>
      <c r="B126" s="2">
        <v>0.43055555555555558</v>
      </c>
      <c r="C126" s="7">
        <v>1026</v>
      </c>
      <c r="D126" s="7">
        <v>1030</v>
      </c>
      <c r="E126" s="71">
        <v>13.2</v>
      </c>
      <c r="F126" s="9">
        <v>50</v>
      </c>
      <c r="G126" s="71">
        <v>12.4</v>
      </c>
      <c r="H126" s="71">
        <v>2.9</v>
      </c>
      <c r="I126" s="71">
        <v>26</v>
      </c>
      <c r="J126" s="71">
        <v>12.4</v>
      </c>
      <c r="K126" s="6">
        <f t="shared" si="3"/>
        <v>9.36</v>
      </c>
      <c r="L126" s="6">
        <f t="shared" si="4"/>
        <v>9.7200000000000006</v>
      </c>
      <c r="M126" s="10">
        <v>92</v>
      </c>
      <c r="N126" s="3" t="str">
        <f t="shared" si="5"/>
        <v>E</v>
      </c>
      <c r="O126" s="11">
        <v>0</v>
      </c>
      <c r="P126" s="12">
        <v>0</v>
      </c>
      <c r="Q126" s="3">
        <v>1.6</v>
      </c>
      <c r="R126" s="13">
        <v>34177</v>
      </c>
      <c r="S126" s="14">
        <v>269.99830000000003</v>
      </c>
      <c r="T126" s="15">
        <v>2.6</v>
      </c>
      <c r="U126" s="15">
        <v>2.7</v>
      </c>
    </row>
    <row r="127" spans="1:21" x14ac:dyDescent="0.25">
      <c r="A127" s="1">
        <v>45315</v>
      </c>
      <c r="B127" s="2">
        <v>0.43402777777777773</v>
      </c>
      <c r="C127" s="7">
        <v>1026</v>
      </c>
      <c r="D127" s="7">
        <v>1030</v>
      </c>
      <c r="E127" s="71">
        <v>13.2</v>
      </c>
      <c r="F127" s="9">
        <v>50</v>
      </c>
      <c r="G127" s="71">
        <v>12.8</v>
      </c>
      <c r="H127" s="71">
        <v>2.9</v>
      </c>
      <c r="I127" s="71">
        <v>26</v>
      </c>
      <c r="J127" s="71">
        <v>12.8</v>
      </c>
      <c r="K127" s="6">
        <f t="shared" si="3"/>
        <v>7.5600000000000005</v>
      </c>
      <c r="L127" s="6">
        <f t="shared" si="4"/>
        <v>7.9200000000000008</v>
      </c>
      <c r="M127" s="10">
        <v>317</v>
      </c>
      <c r="N127" s="3" t="str">
        <f t="shared" si="5"/>
        <v>NW</v>
      </c>
      <c r="O127" s="11">
        <v>0</v>
      </c>
      <c r="P127" s="12">
        <v>0</v>
      </c>
      <c r="Q127" s="3">
        <v>1.8</v>
      </c>
      <c r="R127" s="13">
        <v>35635</v>
      </c>
      <c r="S127" s="14">
        <v>281.51650000000001</v>
      </c>
      <c r="T127" s="15">
        <v>2.1</v>
      </c>
      <c r="U127" s="15">
        <v>2.2000000000000002</v>
      </c>
    </row>
    <row r="128" spans="1:21" x14ac:dyDescent="0.25">
      <c r="A128" s="1">
        <v>45315</v>
      </c>
      <c r="B128" s="2">
        <v>0.4375</v>
      </c>
      <c r="C128" s="7">
        <v>1026</v>
      </c>
      <c r="D128" s="7">
        <v>1030</v>
      </c>
      <c r="E128" s="71">
        <v>12.9</v>
      </c>
      <c r="F128" s="9">
        <v>49</v>
      </c>
      <c r="G128" s="71">
        <v>10.9</v>
      </c>
      <c r="H128" s="71">
        <v>2.4</v>
      </c>
      <c r="I128" s="71">
        <v>26</v>
      </c>
      <c r="J128" s="71">
        <v>10.9</v>
      </c>
      <c r="K128" s="6">
        <f t="shared" si="3"/>
        <v>19.080000000000002</v>
      </c>
      <c r="L128" s="6">
        <f t="shared" si="4"/>
        <v>21.6</v>
      </c>
      <c r="M128" s="10">
        <v>354</v>
      </c>
      <c r="N128" s="3" t="str">
        <f t="shared" si="5"/>
        <v>N</v>
      </c>
      <c r="O128" s="11">
        <v>0</v>
      </c>
      <c r="P128" s="12">
        <v>0</v>
      </c>
      <c r="Q128" s="3">
        <v>2.1</v>
      </c>
      <c r="R128" s="13">
        <v>36555</v>
      </c>
      <c r="S128" s="14">
        <v>288.78450000000004</v>
      </c>
      <c r="T128" s="15">
        <v>5.3</v>
      </c>
      <c r="U128" s="15">
        <v>6</v>
      </c>
    </row>
    <row r="129" spans="1:21" x14ac:dyDescent="0.25">
      <c r="A129" s="1">
        <v>45315</v>
      </c>
      <c r="B129" s="2">
        <v>0.44097222222222227</v>
      </c>
      <c r="C129" s="7">
        <v>1026</v>
      </c>
      <c r="D129" s="7">
        <v>1030</v>
      </c>
      <c r="E129" s="71">
        <v>13</v>
      </c>
      <c r="F129" s="9">
        <v>48</v>
      </c>
      <c r="G129" s="71">
        <v>12.2</v>
      </c>
      <c r="H129" s="71">
        <v>2.2000000000000002</v>
      </c>
      <c r="I129" s="71">
        <v>26</v>
      </c>
      <c r="J129" s="71">
        <v>12.2</v>
      </c>
      <c r="K129" s="6">
        <f t="shared" si="3"/>
        <v>9.7200000000000006</v>
      </c>
      <c r="L129" s="6">
        <f t="shared" si="4"/>
        <v>10.08</v>
      </c>
      <c r="M129" s="10">
        <v>150</v>
      </c>
      <c r="N129" s="3" t="str">
        <f t="shared" si="5"/>
        <v>SSE</v>
      </c>
      <c r="O129" s="11">
        <v>0</v>
      </c>
      <c r="P129" s="12">
        <v>0</v>
      </c>
      <c r="Q129" s="3">
        <v>1.9</v>
      </c>
      <c r="R129" s="13">
        <v>37998</v>
      </c>
      <c r="S129" s="14">
        <v>300.18420000000003</v>
      </c>
      <c r="T129" s="15">
        <v>2.7</v>
      </c>
      <c r="U129" s="15">
        <v>2.8</v>
      </c>
    </row>
    <row r="130" spans="1:21" x14ac:dyDescent="0.25">
      <c r="A130" s="1">
        <v>45315</v>
      </c>
      <c r="B130" s="2">
        <v>0.44444444444444442</v>
      </c>
      <c r="C130" s="7">
        <v>1026</v>
      </c>
      <c r="D130" s="7">
        <v>1030</v>
      </c>
      <c r="E130" s="71">
        <v>13.2</v>
      </c>
      <c r="F130" s="9">
        <v>49</v>
      </c>
      <c r="G130" s="71">
        <v>11.9</v>
      </c>
      <c r="H130" s="71">
        <v>2.6</v>
      </c>
      <c r="I130" s="71">
        <v>26</v>
      </c>
      <c r="J130" s="71">
        <v>11.9</v>
      </c>
      <c r="K130" s="6">
        <f t="shared" si="3"/>
        <v>13.32</v>
      </c>
      <c r="L130" s="6">
        <f t="shared" si="4"/>
        <v>14.759999999999998</v>
      </c>
      <c r="M130" s="10">
        <v>356</v>
      </c>
      <c r="N130" s="3" t="str">
        <f t="shared" si="5"/>
        <v>N</v>
      </c>
      <c r="O130" s="11">
        <v>0</v>
      </c>
      <c r="P130" s="12">
        <v>0</v>
      </c>
      <c r="Q130" s="3">
        <v>1.8</v>
      </c>
      <c r="R130" s="13">
        <v>38949</v>
      </c>
      <c r="S130" s="14">
        <v>307.69710000000003</v>
      </c>
      <c r="T130" s="15">
        <v>3.7</v>
      </c>
      <c r="U130" s="15">
        <v>4.0999999999999996</v>
      </c>
    </row>
    <row r="131" spans="1:21" x14ac:dyDescent="0.25">
      <c r="A131" s="1">
        <v>45315</v>
      </c>
      <c r="B131" s="2">
        <v>0.44791666666666669</v>
      </c>
      <c r="C131" s="7">
        <v>1026</v>
      </c>
      <c r="D131" s="7">
        <v>1030</v>
      </c>
      <c r="E131" s="71">
        <v>13.1</v>
      </c>
      <c r="F131" s="9">
        <v>52</v>
      </c>
      <c r="G131" s="71">
        <v>12.7</v>
      </c>
      <c r="H131" s="71">
        <v>3.4</v>
      </c>
      <c r="I131" s="71">
        <v>26</v>
      </c>
      <c r="J131" s="71">
        <v>12.7</v>
      </c>
      <c r="K131" s="6">
        <f t="shared" ref="K131:K194" si="6">CONVERT(T131,"m/s","km/h")</f>
        <v>7.2</v>
      </c>
      <c r="L131" s="6">
        <f t="shared" ref="L131:L194" si="7">CONVERT(U131,"m/s","km/h")</f>
        <v>7.9200000000000008</v>
      </c>
      <c r="M131" s="10">
        <v>293</v>
      </c>
      <c r="N131" s="3" t="str">
        <f t="shared" ref="N131:N194" si="8">LOOKUP(M131,$V$4:$V$40,$W$4:$W$40)</f>
        <v>WNW</v>
      </c>
      <c r="O131" s="11">
        <v>0</v>
      </c>
      <c r="P131" s="12">
        <v>0</v>
      </c>
      <c r="Q131" s="3">
        <v>2.2999999999999998</v>
      </c>
      <c r="R131" s="13">
        <v>39520</v>
      </c>
      <c r="S131" s="14">
        <v>312.20800000000003</v>
      </c>
      <c r="T131" s="15">
        <v>2</v>
      </c>
      <c r="U131" s="15">
        <v>2.2000000000000002</v>
      </c>
    </row>
    <row r="132" spans="1:21" x14ac:dyDescent="0.25">
      <c r="A132" s="1">
        <v>45315</v>
      </c>
      <c r="B132" s="2">
        <v>0.4513888888888889</v>
      </c>
      <c r="C132" s="7">
        <v>1026</v>
      </c>
      <c r="D132" s="7">
        <v>1030</v>
      </c>
      <c r="E132" s="71">
        <v>13</v>
      </c>
      <c r="F132" s="9">
        <v>51</v>
      </c>
      <c r="G132" s="71">
        <v>11.8</v>
      </c>
      <c r="H132" s="71">
        <v>3</v>
      </c>
      <c r="I132" s="71">
        <v>26</v>
      </c>
      <c r="J132" s="71">
        <v>11.8</v>
      </c>
      <c r="K132" s="6">
        <f t="shared" si="6"/>
        <v>12.96</v>
      </c>
      <c r="L132" s="6">
        <f t="shared" si="7"/>
        <v>13.68</v>
      </c>
      <c r="M132" s="10">
        <v>84</v>
      </c>
      <c r="N132" s="3" t="str">
        <f t="shared" si="8"/>
        <v>E</v>
      </c>
      <c r="O132" s="11">
        <v>0</v>
      </c>
      <c r="P132" s="12">
        <v>0</v>
      </c>
      <c r="Q132" s="3">
        <v>2.5</v>
      </c>
      <c r="R132" s="13">
        <v>40459</v>
      </c>
      <c r="S132" s="14">
        <v>319.62610000000001</v>
      </c>
      <c r="T132" s="15">
        <v>3.6</v>
      </c>
      <c r="U132" s="15">
        <v>3.8</v>
      </c>
    </row>
    <row r="133" spans="1:21" x14ac:dyDescent="0.25">
      <c r="A133" s="1">
        <v>45315</v>
      </c>
      <c r="B133" s="2">
        <v>0.4548611111111111</v>
      </c>
      <c r="C133" s="7">
        <v>1026</v>
      </c>
      <c r="D133" s="7">
        <v>1030</v>
      </c>
      <c r="E133" s="71">
        <v>13</v>
      </c>
      <c r="F133" s="9">
        <v>52</v>
      </c>
      <c r="G133" s="71">
        <v>12</v>
      </c>
      <c r="H133" s="71">
        <v>3.3</v>
      </c>
      <c r="I133" s="71">
        <v>26</v>
      </c>
      <c r="J133" s="71">
        <v>12</v>
      </c>
      <c r="K133" s="6">
        <f t="shared" si="6"/>
        <v>10.08</v>
      </c>
      <c r="L133" s="6">
        <f t="shared" si="7"/>
        <v>11.16</v>
      </c>
      <c r="M133" s="10">
        <v>30</v>
      </c>
      <c r="N133" s="3" t="str">
        <f t="shared" si="8"/>
        <v>NNE</v>
      </c>
      <c r="O133" s="11">
        <v>0</v>
      </c>
      <c r="P133" s="12">
        <v>0</v>
      </c>
      <c r="Q133" s="3">
        <v>2.2999999999999998</v>
      </c>
      <c r="R133" s="13">
        <v>41379</v>
      </c>
      <c r="S133" s="14">
        <v>326.89410000000004</v>
      </c>
      <c r="T133" s="15">
        <v>2.8</v>
      </c>
      <c r="U133" s="15">
        <v>3.1</v>
      </c>
    </row>
    <row r="134" spans="1:21" x14ac:dyDescent="0.25">
      <c r="A134" s="1">
        <v>45315</v>
      </c>
      <c r="B134" s="2">
        <v>0.45833333333333331</v>
      </c>
      <c r="C134" s="7">
        <v>1026</v>
      </c>
      <c r="D134" s="7">
        <v>1030</v>
      </c>
      <c r="E134" s="71">
        <v>12.9</v>
      </c>
      <c r="F134" s="9">
        <v>52</v>
      </c>
      <c r="G134" s="71">
        <v>12.5</v>
      </c>
      <c r="H134" s="71">
        <v>3.2</v>
      </c>
      <c r="I134" s="71">
        <v>26</v>
      </c>
      <c r="J134" s="71">
        <v>12.5</v>
      </c>
      <c r="K134" s="6">
        <f t="shared" si="6"/>
        <v>7.9200000000000008</v>
      </c>
      <c r="L134" s="6">
        <f t="shared" si="7"/>
        <v>8.2799999999999994</v>
      </c>
      <c r="M134" s="10">
        <v>107</v>
      </c>
      <c r="N134" s="3" t="str">
        <f t="shared" si="8"/>
        <v>E</v>
      </c>
      <c r="O134" s="11">
        <v>0</v>
      </c>
      <c r="P134" s="12">
        <v>0</v>
      </c>
      <c r="Q134" s="3">
        <v>2.2999999999999998</v>
      </c>
      <c r="R134" s="13">
        <v>41734</v>
      </c>
      <c r="S134" s="14">
        <v>329.69860000000006</v>
      </c>
      <c r="T134" s="15">
        <v>2.2000000000000002</v>
      </c>
      <c r="U134" s="15">
        <v>2.2999999999999998</v>
      </c>
    </row>
    <row r="135" spans="1:21" x14ac:dyDescent="0.25">
      <c r="A135" s="1">
        <v>45315</v>
      </c>
      <c r="B135" s="2">
        <v>0.46180555555555558</v>
      </c>
      <c r="C135" s="7">
        <v>1026</v>
      </c>
      <c r="D135" s="7">
        <v>1030</v>
      </c>
      <c r="E135" s="71">
        <v>13</v>
      </c>
      <c r="F135" s="9">
        <v>51</v>
      </c>
      <c r="G135" s="71">
        <v>12.2</v>
      </c>
      <c r="H135" s="71">
        <v>3</v>
      </c>
      <c r="I135" s="71">
        <v>26</v>
      </c>
      <c r="J135" s="71">
        <v>12.2</v>
      </c>
      <c r="K135" s="6">
        <f t="shared" si="6"/>
        <v>9.36</v>
      </c>
      <c r="L135" s="6">
        <f t="shared" si="7"/>
        <v>9.7200000000000006</v>
      </c>
      <c r="M135" s="10">
        <v>1</v>
      </c>
      <c r="N135" s="3" t="str">
        <f t="shared" si="8"/>
        <v>N</v>
      </c>
      <c r="O135" s="11">
        <v>0</v>
      </c>
      <c r="P135" s="12">
        <v>0</v>
      </c>
      <c r="Q135" s="3">
        <v>2.2000000000000002</v>
      </c>
      <c r="R135" s="13">
        <v>43056</v>
      </c>
      <c r="S135" s="14">
        <v>340.14240000000001</v>
      </c>
      <c r="T135" s="15">
        <v>2.6</v>
      </c>
      <c r="U135" s="15">
        <v>2.7</v>
      </c>
    </row>
    <row r="136" spans="1:21" x14ac:dyDescent="0.25">
      <c r="A136" s="1">
        <v>45315</v>
      </c>
      <c r="B136" s="2">
        <v>0.46527777777777773</v>
      </c>
      <c r="C136" s="7">
        <v>1026</v>
      </c>
      <c r="D136" s="7">
        <v>1030</v>
      </c>
      <c r="E136" s="71">
        <v>13.2</v>
      </c>
      <c r="F136" s="9">
        <v>50</v>
      </c>
      <c r="G136" s="71">
        <v>11.3</v>
      </c>
      <c r="H136" s="71">
        <v>2.9</v>
      </c>
      <c r="I136" s="71">
        <v>26</v>
      </c>
      <c r="J136" s="71">
        <v>11.3</v>
      </c>
      <c r="K136" s="6">
        <f t="shared" si="6"/>
        <v>18</v>
      </c>
      <c r="L136" s="6">
        <f t="shared" si="7"/>
        <v>20.52</v>
      </c>
      <c r="M136" s="10">
        <v>6</v>
      </c>
      <c r="N136" s="3" t="str">
        <f t="shared" si="8"/>
        <v>N</v>
      </c>
      <c r="O136" s="11">
        <v>0</v>
      </c>
      <c r="P136" s="12">
        <v>0</v>
      </c>
      <c r="Q136" s="3">
        <v>2.2000000000000002</v>
      </c>
      <c r="R136" s="13">
        <v>43724</v>
      </c>
      <c r="S136" s="14">
        <v>345.41960000000006</v>
      </c>
      <c r="T136" s="15">
        <v>5</v>
      </c>
      <c r="U136" s="15">
        <v>5.7</v>
      </c>
    </row>
    <row r="137" spans="1:21" x14ac:dyDescent="0.25">
      <c r="A137" s="1">
        <v>45315</v>
      </c>
      <c r="B137" s="2">
        <v>0.46875</v>
      </c>
      <c r="C137" s="7">
        <v>1026</v>
      </c>
      <c r="D137" s="7">
        <v>1030</v>
      </c>
      <c r="E137" s="71">
        <v>12.9</v>
      </c>
      <c r="F137" s="9">
        <v>49</v>
      </c>
      <c r="G137" s="71">
        <v>11.1</v>
      </c>
      <c r="H137" s="71">
        <v>2.4</v>
      </c>
      <c r="I137" s="71">
        <v>26</v>
      </c>
      <c r="J137" s="71">
        <v>11.1</v>
      </c>
      <c r="K137" s="6">
        <f t="shared" si="6"/>
        <v>17.28</v>
      </c>
      <c r="L137" s="6">
        <f t="shared" si="7"/>
        <v>20.52</v>
      </c>
      <c r="M137" s="10">
        <v>317</v>
      </c>
      <c r="N137" s="3" t="str">
        <f t="shared" si="8"/>
        <v>NW</v>
      </c>
      <c r="O137" s="11">
        <v>0</v>
      </c>
      <c r="P137" s="12">
        <v>0</v>
      </c>
      <c r="Q137" s="3">
        <v>2.1</v>
      </c>
      <c r="R137" s="13">
        <v>44600</v>
      </c>
      <c r="S137" s="14">
        <v>352.34000000000003</v>
      </c>
      <c r="T137" s="15">
        <v>4.8</v>
      </c>
      <c r="U137" s="15">
        <v>5.7</v>
      </c>
    </row>
    <row r="138" spans="1:21" x14ac:dyDescent="0.25">
      <c r="A138" s="1">
        <v>45315</v>
      </c>
      <c r="B138" s="2">
        <v>0.47222222222222227</v>
      </c>
      <c r="C138" s="7">
        <v>1026</v>
      </c>
      <c r="D138" s="7">
        <v>1030</v>
      </c>
      <c r="E138" s="71">
        <v>13</v>
      </c>
      <c r="F138" s="9">
        <v>49</v>
      </c>
      <c r="G138" s="71">
        <v>11.6</v>
      </c>
      <c r="H138" s="71">
        <v>2.4</v>
      </c>
      <c r="I138" s="71">
        <v>26</v>
      </c>
      <c r="J138" s="71">
        <v>11.6</v>
      </c>
      <c r="K138" s="6">
        <f t="shared" si="6"/>
        <v>13.68</v>
      </c>
      <c r="L138" s="6">
        <f t="shared" si="7"/>
        <v>17.28</v>
      </c>
      <c r="M138" s="10">
        <v>102</v>
      </c>
      <c r="N138" s="3" t="str">
        <f t="shared" si="8"/>
        <v>E</v>
      </c>
      <c r="O138" s="11">
        <v>0</v>
      </c>
      <c r="P138" s="12">
        <v>0</v>
      </c>
      <c r="Q138" s="3">
        <v>2.4</v>
      </c>
      <c r="R138" s="13">
        <v>45326</v>
      </c>
      <c r="S138" s="14">
        <v>358.07540000000006</v>
      </c>
      <c r="T138" s="15">
        <v>3.8</v>
      </c>
      <c r="U138" s="15">
        <v>4.8</v>
      </c>
    </row>
    <row r="139" spans="1:21" x14ac:dyDescent="0.25">
      <c r="A139" s="1">
        <v>45315</v>
      </c>
      <c r="B139" s="2">
        <v>0.47569444444444442</v>
      </c>
      <c r="C139" s="7">
        <v>1026</v>
      </c>
      <c r="D139" s="7">
        <v>1030</v>
      </c>
      <c r="E139" s="71">
        <v>13</v>
      </c>
      <c r="F139" s="9">
        <v>51</v>
      </c>
      <c r="G139" s="71">
        <v>11.6</v>
      </c>
      <c r="H139" s="71">
        <v>3</v>
      </c>
      <c r="I139" s="71">
        <v>26</v>
      </c>
      <c r="J139" s="71">
        <v>11.6</v>
      </c>
      <c r="K139" s="6">
        <f t="shared" si="6"/>
        <v>13.32</v>
      </c>
      <c r="L139" s="6">
        <f t="shared" si="7"/>
        <v>14.4</v>
      </c>
      <c r="M139" s="10">
        <v>303</v>
      </c>
      <c r="N139" s="3" t="str">
        <f t="shared" si="8"/>
        <v>WNW</v>
      </c>
      <c r="O139" s="11">
        <v>0</v>
      </c>
      <c r="P139" s="12">
        <v>0</v>
      </c>
      <c r="Q139" s="3">
        <v>2.4</v>
      </c>
      <c r="R139" s="13">
        <v>45539</v>
      </c>
      <c r="S139" s="14">
        <v>359.75810000000001</v>
      </c>
      <c r="T139" s="15">
        <v>3.7</v>
      </c>
      <c r="U139" s="15">
        <v>4</v>
      </c>
    </row>
    <row r="140" spans="1:21" x14ac:dyDescent="0.25">
      <c r="A140" s="1">
        <v>45315</v>
      </c>
      <c r="B140" s="2">
        <v>0.47916666666666669</v>
      </c>
      <c r="C140" s="7">
        <v>1026</v>
      </c>
      <c r="D140" s="7">
        <v>1030</v>
      </c>
      <c r="E140" s="71">
        <v>13</v>
      </c>
      <c r="F140" s="9">
        <v>52</v>
      </c>
      <c r="G140" s="71">
        <v>11</v>
      </c>
      <c r="H140" s="71">
        <v>3.3</v>
      </c>
      <c r="I140" s="71">
        <v>26</v>
      </c>
      <c r="J140" s="71">
        <v>11</v>
      </c>
      <c r="K140" s="6">
        <f t="shared" si="6"/>
        <v>19.8</v>
      </c>
      <c r="L140" s="6">
        <f t="shared" si="7"/>
        <v>22.68</v>
      </c>
      <c r="M140" s="10">
        <v>12</v>
      </c>
      <c r="N140" s="3" t="str">
        <f t="shared" si="8"/>
        <v>N</v>
      </c>
      <c r="O140" s="11">
        <v>0</v>
      </c>
      <c r="P140" s="12">
        <v>0</v>
      </c>
      <c r="Q140" s="3">
        <v>2.7</v>
      </c>
      <c r="R140" s="13">
        <v>45972</v>
      </c>
      <c r="S140" s="14">
        <v>363.17880000000002</v>
      </c>
      <c r="T140" s="15">
        <v>5.5</v>
      </c>
      <c r="U140" s="15">
        <v>6.3</v>
      </c>
    </row>
    <row r="141" spans="1:21" x14ac:dyDescent="0.25">
      <c r="A141" s="1">
        <v>45315</v>
      </c>
      <c r="B141" s="2">
        <v>0.4826388888888889</v>
      </c>
      <c r="C141" s="7">
        <v>1026</v>
      </c>
      <c r="D141" s="7">
        <v>1030</v>
      </c>
      <c r="E141" s="71">
        <v>13.1</v>
      </c>
      <c r="F141" s="9">
        <v>50</v>
      </c>
      <c r="G141" s="71">
        <v>12.3</v>
      </c>
      <c r="H141" s="71">
        <v>2.8</v>
      </c>
      <c r="I141" s="71">
        <v>26</v>
      </c>
      <c r="J141" s="71">
        <v>12.3</v>
      </c>
      <c r="K141" s="6">
        <f t="shared" si="6"/>
        <v>9.7200000000000006</v>
      </c>
      <c r="L141" s="6">
        <f t="shared" si="7"/>
        <v>11.16</v>
      </c>
      <c r="M141" s="10">
        <v>78</v>
      </c>
      <c r="N141" s="3" t="str">
        <f t="shared" si="8"/>
        <v>ENE</v>
      </c>
      <c r="O141" s="11">
        <v>0</v>
      </c>
      <c r="P141" s="12">
        <v>0</v>
      </c>
      <c r="Q141" s="3">
        <v>2.2999999999999998</v>
      </c>
      <c r="R141" s="13">
        <v>46576</v>
      </c>
      <c r="S141" s="14">
        <v>367.95040000000006</v>
      </c>
      <c r="T141" s="15">
        <v>2.7</v>
      </c>
      <c r="U141" s="15">
        <v>3.1</v>
      </c>
    </row>
    <row r="142" spans="1:21" x14ac:dyDescent="0.25">
      <c r="A142" s="1">
        <v>45315</v>
      </c>
      <c r="B142" s="2">
        <v>0.4861111111111111</v>
      </c>
      <c r="C142" s="7">
        <v>1026</v>
      </c>
      <c r="D142" s="7">
        <v>1030</v>
      </c>
      <c r="E142" s="71">
        <v>13</v>
      </c>
      <c r="F142" s="9">
        <v>51</v>
      </c>
      <c r="G142" s="71">
        <v>11.6</v>
      </c>
      <c r="H142" s="71">
        <v>3</v>
      </c>
      <c r="I142" s="71">
        <v>26</v>
      </c>
      <c r="J142" s="71">
        <v>11.6</v>
      </c>
      <c r="K142" s="6">
        <f t="shared" si="6"/>
        <v>13.32</v>
      </c>
      <c r="L142" s="6">
        <f t="shared" si="7"/>
        <v>14.759999999999998</v>
      </c>
      <c r="M142" s="10">
        <v>29</v>
      </c>
      <c r="N142" s="3" t="str">
        <f t="shared" si="8"/>
        <v>NNE</v>
      </c>
      <c r="O142" s="11">
        <v>0</v>
      </c>
      <c r="P142" s="12">
        <v>0</v>
      </c>
      <c r="Q142" s="3">
        <v>2.2999999999999998</v>
      </c>
      <c r="R142" s="13">
        <v>46871</v>
      </c>
      <c r="S142" s="14">
        <v>370.28090000000003</v>
      </c>
      <c r="T142" s="15">
        <v>3.7</v>
      </c>
      <c r="U142" s="15">
        <v>4.0999999999999996</v>
      </c>
    </row>
    <row r="143" spans="1:21" x14ac:dyDescent="0.25">
      <c r="A143" s="1">
        <v>45315</v>
      </c>
      <c r="B143" s="2">
        <v>0.48958333333333331</v>
      </c>
      <c r="C143" s="7">
        <v>1026</v>
      </c>
      <c r="D143" s="7">
        <v>1030</v>
      </c>
      <c r="E143" s="71">
        <v>13.1</v>
      </c>
      <c r="F143" s="9">
        <v>50</v>
      </c>
      <c r="G143" s="71">
        <v>11.4</v>
      </c>
      <c r="H143" s="71">
        <v>2.8</v>
      </c>
      <c r="I143" s="71">
        <v>26</v>
      </c>
      <c r="J143" s="71">
        <v>11.4</v>
      </c>
      <c r="K143" s="6">
        <f t="shared" si="6"/>
        <v>16.920000000000002</v>
      </c>
      <c r="L143" s="6">
        <f t="shared" si="7"/>
        <v>20.16</v>
      </c>
      <c r="M143" s="10">
        <v>30</v>
      </c>
      <c r="N143" s="3" t="str">
        <f t="shared" si="8"/>
        <v>NNE</v>
      </c>
      <c r="O143" s="11">
        <v>0</v>
      </c>
      <c r="P143" s="12">
        <v>0</v>
      </c>
      <c r="Q143" s="3">
        <v>2.7</v>
      </c>
      <c r="R143" s="13">
        <v>46447</v>
      </c>
      <c r="S143" s="14">
        <v>366.93130000000002</v>
      </c>
      <c r="T143" s="15">
        <v>4.7</v>
      </c>
      <c r="U143" s="15">
        <v>5.6</v>
      </c>
    </row>
    <row r="144" spans="1:21" x14ac:dyDescent="0.25">
      <c r="A144" s="1">
        <v>45315</v>
      </c>
      <c r="B144" s="2">
        <v>0.49305555555555558</v>
      </c>
      <c r="C144" s="7">
        <v>1026</v>
      </c>
      <c r="D144" s="7">
        <v>1030</v>
      </c>
      <c r="E144" s="71">
        <v>13.3</v>
      </c>
      <c r="F144" s="9">
        <v>51</v>
      </c>
      <c r="G144" s="71">
        <v>13.4</v>
      </c>
      <c r="H144" s="71">
        <v>3.3</v>
      </c>
      <c r="I144" s="71">
        <v>26</v>
      </c>
      <c r="J144" s="71">
        <v>13.4</v>
      </c>
      <c r="K144" s="6">
        <f t="shared" si="6"/>
        <v>5.76</v>
      </c>
      <c r="L144" s="6">
        <f t="shared" si="7"/>
        <v>5.76</v>
      </c>
      <c r="M144" s="10">
        <v>316</v>
      </c>
      <c r="N144" s="3" t="str">
        <f t="shared" si="8"/>
        <v>NW</v>
      </c>
      <c r="O144" s="11">
        <v>0</v>
      </c>
      <c r="P144" s="12">
        <v>0</v>
      </c>
      <c r="Q144" s="3">
        <v>2.2000000000000002</v>
      </c>
      <c r="R144" s="13">
        <v>47277</v>
      </c>
      <c r="S144" s="14">
        <v>373.48830000000004</v>
      </c>
      <c r="T144" s="15">
        <v>1.6</v>
      </c>
      <c r="U144" s="15">
        <v>1.6</v>
      </c>
    </row>
    <row r="145" spans="1:21" x14ac:dyDescent="0.25">
      <c r="A145" s="1">
        <v>45315</v>
      </c>
      <c r="B145" s="2">
        <v>0.49652777777777773</v>
      </c>
      <c r="C145" s="7">
        <v>1026</v>
      </c>
      <c r="D145" s="7">
        <v>1030</v>
      </c>
      <c r="E145" s="71">
        <v>13.4</v>
      </c>
      <c r="F145" s="9">
        <v>51</v>
      </c>
      <c r="G145" s="71">
        <v>11.8</v>
      </c>
      <c r="H145" s="71">
        <v>3.4</v>
      </c>
      <c r="I145" s="71">
        <v>26</v>
      </c>
      <c r="J145" s="71">
        <v>11.8</v>
      </c>
      <c r="K145" s="6">
        <f t="shared" si="6"/>
        <v>16.920000000000002</v>
      </c>
      <c r="L145" s="6">
        <f t="shared" si="7"/>
        <v>19.8</v>
      </c>
      <c r="M145" s="10">
        <v>6</v>
      </c>
      <c r="N145" s="3" t="str">
        <f t="shared" si="8"/>
        <v>N</v>
      </c>
      <c r="O145" s="11">
        <v>0</v>
      </c>
      <c r="P145" s="12">
        <v>0</v>
      </c>
      <c r="Q145" s="3">
        <v>2.2999999999999998</v>
      </c>
      <c r="R145" s="13">
        <v>47296</v>
      </c>
      <c r="S145" s="14">
        <v>373.63840000000005</v>
      </c>
      <c r="T145" s="15">
        <v>4.7</v>
      </c>
      <c r="U145" s="15">
        <v>5.5</v>
      </c>
    </row>
    <row r="146" spans="1:21" x14ac:dyDescent="0.25">
      <c r="A146" s="1">
        <v>45315</v>
      </c>
      <c r="B146" s="2">
        <v>0.5</v>
      </c>
      <c r="C146" s="7">
        <v>1025</v>
      </c>
      <c r="D146" s="7">
        <v>1029</v>
      </c>
      <c r="E146" s="71">
        <v>13.2</v>
      </c>
      <c r="F146" s="9">
        <v>52</v>
      </c>
      <c r="G146" s="71">
        <v>13.2</v>
      </c>
      <c r="H146" s="71">
        <v>3.5</v>
      </c>
      <c r="I146" s="71">
        <v>26</v>
      </c>
      <c r="J146" s="71">
        <v>13.2</v>
      </c>
      <c r="K146" s="6">
        <f t="shared" si="6"/>
        <v>4.32</v>
      </c>
      <c r="L146" s="6">
        <f t="shared" si="7"/>
        <v>4.32</v>
      </c>
      <c r="M146" s="10">
        <v>96</v>
      </c>
      <c r="N146" s="3" t="str">
        <f t="shared" si="8"/>
        <v>E</v>
      </c>
      <c r="O146" s="11">
        <v>0</v>
      </c>
      <c r="P146" s="12">
        <v>0</v>
      </c>
      <c r="Q146" s="3">
        <v>2.5</v>
      </c>
      <c r="R146" s="13">
        <v>47208</v>
      </c>
      <c r="S146" s="14">
        <v>372.94320000000005</v>
      </c>
      <c r="T146" s="15">
        <v>1.2</v>
      </c>
      <c r="U146" s="15">
        <v>1.2</v>
      </c>
    </row>
    <row r="147" spans="1:21" x14ac:dyDescent="0.25">
      <c r="A147" s="1">
        <v>45315</v>
      </c>
      <c r="B147" s="2">
        <v>0.50347222222222221</v>
      </c>
      <c r="C147" s="7">
        <v>1025</v>
      </c>
      <c r="D147" s="7">
        <v>1029</v>
      </c>
      <c r="E147" s="71">
        <v>13.5</v>
      </c>
      <c r="F147" s="9">
        <v>52</v>
      </c>
      <c r="G147" s="71">
        <v>12.6</v>
      </c>
      <c r="H147" s="71">
        <v>3.8</v>
      </c>
      <c r="I147" s="71">
        <v>26</v>
      </c>
      <c r="J147" s="71">
        <v>12.6</v>
      </c>
      <c r="K147" s="6">
        <f t="shared" si="6"/>
        <v>10.08</v>
      </c>
      <c r="L147" s="6">
        <f t="shared" si="7"/>
        <v>10.8</v>
      </c>
      <c r="M147" s="10">
        <v>80</v>
      </c>
      <c r="N147" s="3" t="str">
        <f t="shared" si="8"/>
        <v>E</v>
      </c>
      <c r="O147" s="11">
        <v>0</v>
      </c>
      <c r="P147" s="12">
        <v>0</v>
      </c>
      <c r="Q147" s="3">
        <v>2.7</v>
      </c>
      <c r="R147" s="13">
        <v>47192</v>
      </c>
      <c r="S147" s="14">
        <v>372.81680000000006</v>
      </c>
      <c r="T147" s="15">
        <v>2.8</v>
      </c>
      <c r="U147" s="15">
        <v>3</v>
      </c>
    </row>
    <row r="148" spans="1:21" x14ac:dyDescent="0.25">
      <c r="A148" s="1">
        <v>45315</v>
      </c>
      <c r="B148" s="2">
        <v>0.50694444444444442</v>
      </c>
      <c r="C148" s="7">
        <v>1026</v>
      </c>
      <c r="D148" s="7">
        <v>1030</v>
      </c>
      <c r="E148" s="71">
        <v>13.6</v>
      </c>
      <c r="F148" s="9">
        <v>53</v>
      </c>
      <c r="G148" s="71">
        <v>12.8</v>
      </c>
      <c r="H148" s="71">
        <v>4.0999999999999996</v>
      </c>
      <c r="I148" s="71">
        <v>26</v>
      </c>
      <c r="J148" s="71">
        <v>12.8</v>
      </c>
      <c r="K148" s="6">
        <f t="shared" si="6"/>
        <v>10.08</v>
      </c>
      <c r="L148" s="6">
        <f t="shared" si="7"/>
        <v>10.8</v>
      </c>
      <c r="M148" s="10">
        <v>198</v>
      </c>
      <c r="N148" s="3" t="str">
        <f t="shared" si="8"/>
        <v>S</v>
      </c>
      <c r="O148" s="11">
        <v>0</v>
      </c>
      <c r="P148" s="12">
        <v>0</v>
      </c>
      <c r="Q148" s="3">
        <v>2.7</v>
      </c>
      <c r="R148" s="13">
        <v>47277</v>
      </c>
      <c r="S148" s="14">
        <v>373.48830000000004</v>
      </c>
      <c r="T148" s="15">
        <v>2.8</v>
      </c>
      <c r="U148" s="15">
        <v>3</v>
      </c>
    </row>
    <row r="149" spans="1:21" x14ac:dyDescent="0.25">
      <c r="A149" s="1">
        <v>45315</v>
      </c>
      <c r="B149" s="2">
        <v>0.51041666666666663</v>
      </c>
      <c r="C149" s="7">
        <v>1025</v>
      </c>
      <c r="D149" s="7">
        <v>1029</v>
      </c>
      <c r="E149" s="71">
        <v>13.5</v>
      </c>
      <c r="F149" s="9">
        <v>53</v>
      </c>
      <c r="G149" s="71">
        <v>13.4</v>
      </c>
      <c r="H149" s="71">
        <v>4</v>
      </c>
      <c r="I149" s="71">
        <v>26</v>
      </c>
      <c r="J149" s="71">
        <v>13.4</v>
      </c>
      <c r="K149" s="6">
        <f t="shared" si="6"/>
        <v>6.48</v>
      </c>
      <c r="L149" s="6">
        <f t="shared" si="7"/>
        <v>7.2</v>
      </c>
      <c r="M149" s="10">
        <v>192</v>
      </c>
      <c r="N149" s="3" t="str">
        <f t="shared" si="8"/>
        <v>S</v>
      </c>
      <c r="O149" s="11">
        <v>0</v>
      </c>
      <c r="P149" s="12">
        <v>0</v>
      </c>
      <c r="Q149" s="3">
        <v>2.7</v>
      </c>
      <c r="R149" s="13">
        <v>47004</v>
      </c>
      <c r="S149" s="14">
        <v>371.33160000000004</v>
      </c>
      <c r="T149" s="15">
        <v>1.8</v>
      </c>
      <c r="U149" s="15">
        <v>2</v>
      </c>
    </row>
    <row r="150" spans="1:21" x14ac:dyDescent="0.25">
      <c r="A150" s="1">
        <v>45315</v>
      </c>
      <c r="B150" s="2">
        <v>0.51388888888888895</v>
      </c>
      <c r="C150" s="7">
        <v>1025</v>
      </c>
      <c r="D150" s="7">
        <v>1029</v>
      </c>
      <c r="E150" s="71">
        <v>13.4</v>
      </c>
      <c r="F150" s="9">
        <v>53</v>
      </c>
      <c r="G150" s="71">
        <v>11.6</v>
      </c>
      <c r="H150" s="71">
        <v>3.9</v>
      </c>
      <c r="I150" s="71">
        <v>26</v>
      </c>
      <c r="J150" s="71">
        <v>11.6</v>
      </c>
      <c r="K150" s="6">
        <f t="shared" si="6"/>
        <v>18.72</v>
      </c>
      <c r="L150" s="6">
        <f t="shared" si="7"/>
        <v>19.8</v>
      </c>
      <c r="M150" s="10">
        <v>305</v>
      </c>
      <c r="N150" s="3" t="str">
        <f t="shared" si="8"/>
        <v>WNW</v>
      </c>
      <c r="O150" s="11">
        <v>0</v>
      </c>
      <c r="P150" s="12">
        <v>0</v>
      </c>
      <c r="Q150" s="3">
        <v>2.2999999999999998</v>
      </c>
      <c r="R150" s="13">
        <v>46853</v>
      </c>
      <c r="S150" s="14">
        <v>370.13870000000003</v>
      </c>
      <c r="T150" s="15">
        <v>5.2</v>
      </c>
      <c r="U150" s="15">
        <v>5.5</v>
      </c>
    </row>
    <row r="151" spans="1:21" x14ac:dyDescent="0.25">
      <c r="A151" s="1">
        <v>45315</v>
      </c>
      <c r="B151" s="2">
        <v>0.51736111111111105</v>
      </c>
      <c r="C151" s="7">
        <v>1025</v>
      </c>
      <c r="D151" s="7">
        <v>1029</v>
      </c>
      <c r="E151" s="71">
        <v>13.5</v>
      </c>
      <c r="F151" s="9">
        <v>52</v>
      </c>
      <c r="G151" s="71">
        <v>12.8</v>
      </c>
      <c r="H151" s="71">
        <v>3.8</v>
      </c>
      <c r="I151" s="71">
        <v>26</v>
      </c>
      <c r="J151" s="71">
        <v>12.8</v>
      </c>
      <c r="K151" s="6">
        <f t="shared" si="6"/>
        <v>9</v>
      </c>
      <c r="L151" s="6">
        <f t="shared" si="7"/>
        <v>9.36</v>
      </c>
      <c r="M151" s="10">
        <v>288</v>
      </c>
      <c r="N151" s="3" t="str">
        <f t="shared" si="8"/>
        <v>W</v>
      </c>
      <c r="O151" s="11">
        <v>0</v>
      </c>
      <c r="P151" s="12">
        <v>0</v>
      </c>
      <c r="Q151" s="3">
        <v>2.4</v>
      </c>
      <c r="R151" s="13">
        <v>46480</v>
      </c>
      <c r="S151" s="14">
        <v>367.19200000000006</v>
      </c>
      <c r="T151" s="15">
        <v>2.5</v>
      </c>
      <c r="U151" s="15">
        <v>2.6</v>
      </c>
    </row>
    <row r="152" spans="1:21" x14ac:dyDescent="0.25">
      <c r="A152" s="1">
        <v>45315</v>
      </c>
      <c r="B152" s="2">
        <v>0.52083333333333337</v>
      </c>
      <c r="C152" s="7">
        <v>1025</v>
      </c>
      <c r="D152" s="7">
        <v>1029</v>
      </c>
      <c r="E152" s="71">
        <v>13.7</v>
      </c>
      <c r="F152" s="9">
        <v>52</v>
      </c>
      <c r="G152" s="71">
        <v>13.2</v>
      </c>
      <c r="H152" s="71">
        <v>3.9</v>
      </c>
      <c r="I152" s="71">
        <v>26</v>
      </c>
      <c r="J152" s="71">
        <v>13.2</v>
      </c>
      <c r="K152" s="6">
        <f t="shared" si="6"/>
        <v>8.2799999999999994</v>
      </c>
      <c r="L152" s="6">
        <f t="shared" si="7"/>
        <v>9</v>
      </c>
      <c r="M152" s="10">
        <v>97</v>
      </c>
      <c r="N152" s="3" t="str">
        <f t="shared" si="8"/>
        <v>E</v>
      </c>
      <c r="O152" s="11">
        <v>0</v>
      </c>
      <c r="P152" s="12">
        <v>0</v>
      </c>
      <c r="Q152" s="3">
        <v>1.2</v>
      </c>
      <c r="R152" s="13">
        <v>9200</v>
      </c>
      <c r="S152" s="14">
        <v>72.680000000000007</v>
      </c>
      <c r="T152" s="15">
        <v>2.2999999999999998</v>
      </c>
      <c r="U152" s="15">
        <v>2.5</v>
      </c>
    </row>
    <row r="153" spans="1:21" x14ac:dyDescent="0.25">
      <c r="A153" s="1">
        <v>45315</v>
      </c>
      <c r="B153" s="2">
        <v>0.52430555555555558</v>
      </c>
      <c r="C153" s="7">
        <v>1025</v>
      </c>
      <c r="D153" s="7">
        <v>1029</v>
      </c>
      <c r="E153" s="71">
        <v>13.9</v>
      </c>
      <c r="F153" s="9">
        <v>53</v>
      </c>
      <c r="G153" s="71">
        <v>12.6</v>
      </c>
      <c r="H153" s="71">
        <v>4.4000000000000004</v>
      </c>
      <c r="I153" s="71">
        <v>26</v>
      </c>
      <c r="J153" s="71">
        <v>12.6</v>
      </c>
      <c r="K153" s="6">
        <f t="shared" si="6"/>
        <v>14.759999999999998</v>
      </c>
      <c r="L153" s="6">
        <f t="shared" si="7"/>
        <v>18</v>
      </c>
      <c r="M153" s="10">
        <v>12</v>
      </c>
      <c r="N153" s="3" t="str">
        <f t="shared" si="8"/>
        <v>N</v>
      </c>
      <c r="O153" s="11">
        <v>0</v>
      </c>
      <c r="P153" s="12">
        <v>0</v>
      </c>
      <c r="Q153" s="3">
        <v>2.4</v>
      </c>
      <c r="R153" s="13">
        <v>45880</v>
      </c>
      <c r="S153" s="14">
        <v>362.45200000000006</v>
      </c>
      <c r="T153" s="15">
        <v>4.0999999999999996</v>
      </c>
      <c r="U153" s="15">
        <v>5</v>
      </c>
    </row>
    <row r="154" spans="1:21" x14ac:dyDescent="0.25">
      <c r="A154" s="1">
        <v>45315</v>
      </c>
      <c r="B154" s="2">
        <v>0.52777777777777779</v>
      </c>
      <c r="C154" s="7">
        <v>1025</v>
      </c>
      <c r="D154" s="7">
        <v>1029</v>
      </c>
      <c r="E154" s="71">
        <v>13.6</v>
      </c>
      <c r="F154" s="9">
        <v>52</v>
      </c>
      <c r="G154" s="71">
        <v>12.4</v>
      </c>
      <c r="H154" s="71">
        <v>3.8</v>
      </c>
      <c r="I154" s="71">
        <v>26</v>
      </c>
      <c r="J154" s="71">
        <v>12.4</v>
      </c>
      <c r="K154" s="6">
        <f t="shared" si="6"/>
        <v>13.68</v>
      </c>
      <c r="L154" s="6">
        <f t="shared" si="7"/>
        <v>20.16</v>
      </c>
      <c r="M154" s="10">
        <v>149</v>
      </c>
      <c r="N154" s="3" t="str">
        <f t="shared" si="8"/>
        <v>SE</v>
      </c>
      <c r="O154" s="11">
        <v>0</v>
      </c>
      <c r="P154" s="12">
        <v>0</v>
      </c>
      <c r="Q154" s="3">
        <v>2.5</v>
      </c>
      <c r="R154" s="13">
        <v>45924</v>
      </c>
      <c r="S154" s="14">
        <v>362.79960000000005</v>
      </c>
      <c r="T154" s="15">
        <v>3.8</v>
      </c>
      <c r="U154" s="15">
        <v>5.6</v>
      </c>
    </row>
    <row r="155" spans="1:21" x14ac:dyDescent="0.25">
      <c r="A155" s="1">
        <v>45315</v>
      </c>
      <c r="B155" s="2">
        <v>0.53125</v>
      </c>
      <c r="C155" s="7">
        <v>1025</v>
      </c>
      <c r="D155" s="7">
        <v>1029</v>
      </c>
      <c r="E155" s="71">
        <v>13.7</v>
      </c>
      <c r="F155" s="9">
        <v>53</v>
      </c>
      <c r="G155" s="71">
        <v>13.6</v>
      </c>
      <c r="H155" s="71">
        <v>4.2</v>
      </c>
      <c r="I155" s="71">
        <v>26</v>
      </c>
      <c r="J155" s="71">
        <v>13.6</v>
      </c>
      <c r="K155" s="6">
        <f t="shared" si="6"/>
        <v>6.12</v>
      </c>
      <c r="L155" s="6">
        <f t="shared" si="7"/>
        <v>6.48</v>
      </c>
      <c r="M155" s="10">
        <v>119</v>
      </c>
      <c r="N155" s="3" t="str">
        <f t="shared" si="8"/>
        <v>ESE</v>
      </c>
      <c r="O155" s="11">
        <v>0</v>
      </c>
      <c r="P155" s="12">
        <v>0</v>
      </c>
      <c r="Q155" s="3">
        <v>1.6</v>
      </c>
      <c r="R155" s="13">
        <v>23618</v>
      </c>
      <c r="S155" s="14">
        <v>186.58220000000003</v>
      </c>
      <c r="T155" s="15">
        <v>1.7</v>
      </c>
      <c r="U155" s="15">
        <v>1.8</v>
      </c>
    </row>
    <row r="156" spans="1:21" x14ac:dyDescent="0.25">
      <c r="A156" s="1">
        <v>45315</v>
      </c>
      <c r="B156" s="2">
        <v>0.53472222222222221</v>
      </c>
      <c r="C156" s="7">
        <v>1025</v>
      </c>
      <c r="D156" s="7">
        <v>1029</v>
      </c>
      <c r="E156" s="71">
        <v>13.5</v>
      </c>
      <c r="F156" s="9">
        <v>54</v>
      </c>
      <c r="G156" s="71">
        <v>11.7</v>
      </c>
      <c r="H156" s="71">
        <v>4.3</v>
      </c>
      <c r="I156" s="71">
        <v>26</v>
      </c>
      <c r="J156" s="71">
        <v>11.7</v>
      </c>
      <c r="K156" s="6">
        <f t="shared" si="6"/>
        <v>18.36</v>
      </c>
      <c r="L156" s="6">
        <f t="shared" si="7"/>
        <v>19.080000000000002</v>
      </c>
      <c r="M156" s="10">
        <v>350</v>
      </c>
      <c r="N156" s="3" t="str">
        <f t="shared" si="8"/>
        <v>N</v>
      </c>
      <c r="O156" s="11">
        <v>0</v>
      </c>
      <c r="P156" s="12">
        <v>0</v>
      </c>
      <c r="Q156" s="3">
        <v>2</v>
      </c>
      <c r="R156" s="13">
        <v>32459</v>
      </c>
      <c r="S156" s="14">
        <v>256.42610000000002</v>
      </c>
      <c r="T156" s="15">
        <v>5.0999999999999996</v>
      </c>
      <c r="U156" s="15">
        <v>5.3</v>
      </c>
    </row>
    <row r="157" spans="1:21" x14ac:dyDescent="0.25">
      <c r="A157" s="1">
        <v>45315</v>
      </c>
      <c r="B157" s="2">
        <v>0.53819444444444442</v>
      </c>
      <c r="C157" s="7">
        <v>1025</v>
      </c>
      <c r="D157" s="7">
        <v>1029</v>
      </c>
      <c r="E157" s="71">
        <v>13.4</v>
      </c>
      <c r="F157" s="9">
        <v>55</v>
      </c>
      <c r="G157" s="71">
        <v>12.4</v>
      </c>
      <c r="H157" s="71">
        <v>4.5</v>
      </c>
      <c r="I157" s="71">
        <v>26</v>
      </c>
      <c r="J157" s="71">
        <v>12.4</v>
      </c>
      <c r="K157" s="6">
        <f t="shared" si="6"/>
        <v>11.52</v>
      </c>
      <c r="L157" s="6">
        <f t="shared" si="7"/>
        <v>12.96</v>
      </c>
      <c r="M157" s="10">
        <v>292</v>
      </c>
      <c r="N157" s="3" t="str">
        <f t="shared" si="8"/>
        <v>WNW</v>
      </c>
      <c r="O157" s="11">
        <v>0</v>
      </c>
      <c r="P157" s="12">
        <v>0</v>
      </c>
      <c r="Q157" s="3">
        <v>2</v>
      </c>
      <c r="R157" s="13">
        <v>35143</v>
      </c>
      <c r="S157" s="14">
        <v>277.62970000000001</v>
      </c>
      <c r="T157" s="15">
        <v>3.2</v>
      </c>
      <c r="U157" s="15">
        <v>3.6</v>
      </c>
    </row>
    <row r="158" spans="1:21" x14ac:dyDescent="0.25">
      <c r="A158" s="1">
        <v>45315</v>
      </c>
      <c r="B158" s="2">
        <v>0.54166666666666663</v>
      </c>
      <c r="C158" s="7">
        <v>1025</v>
      </c>
      <c r="D158" s="7">
        <v>1029</v>
      </c>
      <c r="E158" s="71">
        <v>13.5</v>
      </c>
      <c r="F158" s="9">
        <v>56</v>
      </c>
      <c r="G158" s="71">
        <v>13.4</v>
      </c>
      <c r="H158" s="71">
        <v>4.8</v>
      </c>
      <c r="I158" s="71">
        <v>26</v>
      </c>
      <c r="J158" s="71">
        <v>13.4</v>
      </c>
      <c r="K158" s="6">
        <f t="shared" si="6"/>
        <v>6.48</v>
      </c>
      <c r="L158" s="6">
        <f t="shared" si="7"/>
        <v>7.2</v>
      </c>
      <c r="M158" s="10">
        <v>198</v>
      </c>
      <c r="N158" s="3" t="str">
        <f t="shared" si="8"/>
        <v>S</v>
      </c>
      <c r="O158" s="11">
        <v>0</v>
      </c>
      <c r="P158" s="12">
        <v>0</v>
      </c>
      <c r="Q158" s="3">
        <v>2.2000000000000002</v>
      </c>
      <c r="R158" s="13">
        <v>44476</v>
      </c>
      <c r="S158" s="14">
        <v>351.36040000000003</v>
      </c>
      <c r="T158" s="15">
        <v>1.8</v>
      </c>
      <c r="U158" s="15">
        <v>2</v>
      </c>
    </row>
    <row r="159" spans="1:21" x14ac:dyDescent="0.25">
      <c r="A159" s="1">
        <v>45315</v>
      </c>
      <c r="B159" s="2">
        <v>0.54513888888888895</v>
      </c>
      <c r="C159" s="7">
        <v>1025</v>
      </c>
      <c r="D159" s="7">
        <v>1029</v>
      </c>
      <c r="E159" s="71">
        <v>13.8</v>
      </c>
      <c r="F159" s="9">
        <v>55</v>
      </c>
      <c r="G159" s="71">
        <v>14</v>
      </c>
      <c r="H159" s="71">
        <v>4.8</v>
      </c>
      <c r="I159" s="71">
        <v>26</v>
      </c>
      <c r="J159" s="71">
        <v>14</v>
      </c>
      <c r="K159" s="6">
        <f t="shared" si="6"/>
        <v>5.4</v>
      </c>
      <c r="L159" s="6">
        <f t="shared" si="7"/>
        <v>5.4</v>
      </c>
      <c r="M159" s="10">
        <v>156</v>
      </c>
      <c r="N159" s="3" t="str">
        <f t="shared" si="8"/>
        <v>SSE</v>
      </c>
      <c r="O159" s="11">
        <v>0</v>
      </c>
      <c r="P159" s="12">
        <v>0</v>
      </c>
      <c r="Q159" s="3">
        <v>1.9</v>
      </c>
      <c r="R159" s="13">
        <v>45140</v>
      </c>
      <c r="S159" s="14">
        <v>356.60600000000005</v>
      </c>
      <c r="T159" s="15">
        <v>1.5</v>
      </c>
      <c r="U159" s="15">
        <v>1.5</v>
      </c>
    </row>
    <row r="160" spans="1:21" x14ac:dyDescent="0.25">
      <c r="A160" s="1">
        <v>45315</v>
      </c>
      <c r="B160" s="2">
        <v>0.54861111111111105</v>
      </c>
      <c r="C160" s="7">
        <v>1025</v>
      </c>
      <c r="D160" s="7">
        <v>1029</v>
      </c>
      <c r="E160" s="71">
        <v>13.7</v>
      </c>
      <c r="F160" s="9">
        <v>56</v>
      </c>
      <c r="G160" s="71">
        <v>12.9</v>
      </c>
      <c r="H160" s="71">
        <v>5</v>
      </c>
      <c r="I160" s="71">
        <v>26</v>
      </c>
      <c r="J160" s="71">
        <v>12.9</v>
      </c>
      <c r="K160" s="6">
        <f t="shared" si="6"/>
        <v>10.8</v>
      </c>
      <c r="L160" s="6">
        <f t="shared" si="7"/>
        <v>11.16</v>
      </c>
      <c r="M160" s="10">
        <v>97</v>
      </c>
      <c r="N160" s="3" t="str">
        <f t="shared" si="8"/>
        <v>E</v>
      </c>
      <c r="O160" s="11">
        <v>0</v>
      </c>
      <c r="P160" s="12">
        <v>0</v>
      </c>
      <c r="Q160" s="3">
        <v>1</v>
      </c>
      <c r="R160" s="13">
        <v>15680</v>
      </c>
      <c r="S160" s="14">
        <v>123.87200000000001</v>
      </c>
      <c r="T160" s="15">
        <v>3</v>
      </c>
      <c r="U160" s="15">
        <v>3.1</v>
      </c>
    </row>
    <row r="161" spans="1:21" x14ac:dyDescent="0.25">
      <c r="A161" s="1">
        <v>45315</v>
      </c>
      <c r="B161" s="2">
        <v>0.55208333333333337</v>
      </c>
      <c r="C161" s="7">
        <v>1025</v>
      </c>
      <c r="D161" s="7">
        <v>1029</v>
      </c>
      <c r="E161" s="71">
        <v>13.3</v>
      </c>
      <c r="F161" s="9">
        <v>57</v>
      </c>
      <c r="G161" s="71">
        <v>11.8</v>
      </c>
      <c r="H161" s="71">
        <v>4.9000000000000004</v>
      </c>
      <c r="I161" s="71">
        <v>26</v>
      </c>
      <c r="J161" s="71">
        <v>11.8</v>
      </c>
      <c r="K161" s="6">
        <f t="shared" si="6"/>
        <v>15.48</v>
      </c>
      <c r="L161" s="6">
        <f t="shared" si="7"/>
        <v>19.8</v>
      </c>
      <c r="M161" s="10">
        <v>18</v>
      </c>
      <c r="N161" s="3" t="str">
        <f t="shared" si="8"/>
        <v>N</v>
      </c>
      <c r="O161" s="11">
        <v>0</v>
      </c>
      <c r="P161" s="12">
        <v>0</v>
      </c>
      <c r="Q161" s="3">
        <v>1.3</v>
      </c>
      <c r="R161" s="13">
        <v>16693</v>
      </c>
      <c r="S161" s="14">
        <v>131.87470000000002</v>
      </c>
      <c r="T161" s="15">
        <v>4.3</v>
      </c>
      <c r="U161" s="15">
        <v>5.5</v>
      </c>
    </row>
    <row r="162" spans="1:21" x14ac:dyDescent="0.25">
      <c r="A162" s="1">
        <v>45315</v>
      </c>
      <c r="B162" s="2">
        <v>0.55555555555555558</v>
      </c>
      <c r="C162" s="7">
        <v>1025</v>
      </c>
      <c r="D162" s="7">
        <v>1029</v>
      </c>
      <c r="E162" s="71">
        <v>13.1</v>
      </c>
      <c r="F162" s="9">
        <v>58</v>
      </c>
      <c r="G162" s="71">
        <v>12</v>
      </c>
      <c r="H162" s="71">
        <v>5</v>
      </c>
      <c r="I162" s="71">
        <v>26</v>
      </c>
      <c r="J162" s="71">
        <v>12</v>
      </c>
      <c r="K162" s="6">
        <f t="shared" si="6"/>
        <v>11.16</v>
      </c>
      <c r="L162" s="6">
        <f t="shared" si="7"/>
        <v>11.88</v>
      </c>
      <c r="M162" s="10">
        <v>42</v>
      </c>
      <c r="N162" s="3" t="str">
        <f t="shared" si="8"/>
        <v>NE</v>
      </c>
      <c r="O162" s="11">
        <v>0</v>
      </c>
      <c r="P162" s="12">
        <v>0</v>
      </c>
      <c r="Q162" s="3">
        <v>1</v>
      </c>
      <c r="R162" s="13">
        <v>12568</v>
      </c>
      <c r="S162" s="14">
        <v>99.287200000000013</v>
      </c>
      <c r="T162" s="15">
        <v>3.1</v>
      </c>
      <c r="U162" s="15">
        <v>3.3</v>
      </c>
    </row>
    <row r="163" spans="1:21" x14ac:dyDescent="0.25">
      <c r="A163" s="1">
        <v>45315</v>
      </c>
      <c r="B163" s="2">
        <v>0.55902777777777779</v>
      </c>
      <c r="C163" s="7">
        <v>1024</v>
      </c>
      <c r="D163" s="7">
        <v>1028</v>
      </c>
      <c r="E163" s="71">
        <v>13</v>
      </c>
      <c r="F163" s="9">
        <v>59</v>
      </c>
      <c r="G163" s="71">
        <v>13</v>
      </c>
      <c r="H163" s="71">
        <v>5.0999999999999996</v>
      </c>
      <c r="I163" s="71">
        <v>26</v>
      </c>
      <c r="J163" s="71">
        <v>13</v>
      </c>
      <c r="K163" s="6">
        <f t="shared" si="6"/>
        <v>4.68</v>
      </c>
      <c r="L163" s="6">
        <f t="shared" si="7"/>
        <v>4.68</v>
      </c>
      <c r="M163" s="10">
        <v>54</v>
      </c>
      <c r="N163" s="3" t="str">
        <f t="shared" si="8"/>
        <v>NE</v>
      </c>
      <c r="O163" s="11">
        <v>0</v>
      </c>
      <c r="P163" s="12">
        <v>0</v>
      </c>
      <c r="Q163" s="3">
        <v>1.3</v>
      </c>
      <c r="R163" s="13">
        <v>17393</v>
      </c>
      <c r="S163" s="14">
        <v>137.40470000000002</v>
      </c>
      <c r="T163" s="15">
        <v>1.3</v>
      </c>
      <c r="U163" s="15">
        <v>1.3</v>
      </c>
    </row>
    <row r="164" spans="1:21" x14ac:dyDescent="0.25">
      <c r="A164" s="1">
        <v>45315</v>
      </c>
      <c r="B164" s="2">
        <v>0.5625</v>
      </c>
      <c r="C164" s="7">
        <v>1025</v>
      </c>
      <c r="D164" s="7">
        <v>1029</v>
      </c>
      <c r="E164" s="71">
        <v>13.1</v>
      </c>
      <c r="F164" s="9">
        <v>57</v>
      </c>
      <c r="G164" s="71">
        <v>11.8</v>
      </c>
      <c r="H164" s="71">
        <v>4.7</v>
      </c>
      <c r="I164" s="71">
        <v>26</v>
      </c>
      <c r="J164" s="71">
        <v>11.8</v>
      </c>
      <c r="K164" s="6">
        <f t="shared" si="6"/>
        <v>13.32</v>
      </c>
      <c r="L164" s="6">
        <f t="shared" si="7"/>
        <v>19.080000000000002</v>
      </c>
      <c r="M164" s="10">
        <v>36</v>
      </c>
      <c r="N164" s="3" t="str">
        <f t="shared" si="8"/>
        <v>NNE</v>
      </c>
      <c r="O164" s="11">
        <v>0</v>
      </c>
      <c r="P164" s="12">
        <v>0</v>
      </c>
      <c r="Q164" s="3">
        <v>1.7</v>
      </c>
      <c r="R164" s="13">
        <v>29276</v>
      </c>
      <c r="S164" s="14">
        <v>231.28040000000001</v>
      </c>
      <c r="T164" s="15">
        <v>3.7</v>
      </c>
      <c r="U164" s="15">
        <v>5.3</v>
      </c>
    </row>
    <row r="165" spans="1:21" x14ac:dyDescent="0.25">
      <c r="A165" s="1">
        <v>45315</v>
      </c>
      <c r="B165" s="2">
        <v>0.56597222222222221</v>
      </c>
      <c r="C165" s="7">
        <v>1024</v>
      </c>
      <c r="D165" s="7">
        <v>1028</v>
      </c>
      <c r="E165" s="71">
        <v>13.2</v>
      </c>
      <c r="F165" s="9">
        <v>54</v>
      </c>
      <c r="G165" s="71">
        <v>11.3</v>
      </c>
      <c r="H165" s="71">
        <v>4</v>
      </c>
      <c r="I165" s="71">
        <v>26</v>
      </c>
      <c r="J165" s="71">
        <v>11.3</v>
      </c>
      <c r="K165" s="6">
        <f t="shared" si="6"/>
        <v>18.72</v>
      </c>
      <c r="L165" s="6">
        <f t="shared" si="7"/>
        <v>20.52</v>
      </c>
      <c r="M165" s="10">
        <v>335</v>
      </c>
      <c r="N165" s="3" t="str">
        <f t="shared" si="8"/>
        <v>NNW</v>
      </c>
      <c r="O165" s="11">
        <v>0</v>
      </c>
      <c r="P165" s="12">
        <v>0</v>
      </c>
      <c r="Q165" s="3">
        <v>1.7</v>
      </c>
      <c r="R165" s="13">
        <v>38516</v>
      </c>
      <c r="S165" s="14">
        <v>304.27640000000002</v>
      </c>
      <c r="T165" s="15">
        <v>5.2</v>
      </c>
      <c r="U165" s="15">
        <v>5.7</v>
      </c>
    </row>
    <row r="166" spans="1:21" x14ac:dyDescent="0.25">
      <c r="A166" s="1">
        <v>45315</v>
      </c>
      <c r="B166" s="2">
        <v>0.56944444444444442</v>
      </c>
      <c r="C166" s="7">
        <v>1025</v>
      </c>
      <c r="D166" s="7">
        <v>1029</v>
      </c>
      <c r="E166" s="71">
        <v>13.4</v>
      </c>
      <c r="F166" s="9">
        <v>53</v>
      </c>
      <c r="G166" s="71">
        <v>12.2</v>
      </c>
      <c r="H166" s="71">
        <v>3.9</v>
      </c>
      <c r="I166" s="71">
        <v>26</v>
      </c>
      <c r="J166" s="71">
        <v>12.2</v>
      </c>
      <c r="K166" s="6">
        <f t="shared" si="6"/>
        <v>12.6</v>
      </c>
      <c r="L166" s="6">
        <f t="shared" si="7"/>
        <v>12.6</v>
      </c>
      <c r="M166" s="10">
        <v>343</v>
      </c>
      <c r="N166" s="3" t="str">
        <f t="shared" si="8"/>
        <v>NNW</v>
      </c>
      <c r="O166" s="11">
        <v>0</v>
      </c>
      <c r="P166" s="12">
        <v>0</v>
      </c>
      <c r="Q166" s="3">
        <v>1.4</v>
      </c>
      <c r="R166" s="13">
        <v>22436</v>
      </c>
      <c r="S166" s="14">
        <v>177.24440000000001</v>
      </c>
      <c r="T166" s="15">
        <v>3.5</v>
      </c>
      <c r="U166" s="15">
        <v>3.5</v>
      </c>
    </row>
    <row r="167" spans="1:21" x14ac:dyDescent="0.25">
      <c r="A167" s="1">
        <v>45315</v>
      </c>
      <c r="B167" s="2">
        <v>0.57291666666666663</v>
      </c>
      <c r="C167" s="7">
        <v>1024</v>
      </c>
      <c r="D167" s="7">
        <v>1028</v>
      </c>
      <c r="E167" s="71">
        <v>13.4</v>
      </c>
      <c r="F167" s="9">
        <v>51</v>
      </c>
      <c r="G167" s="71">
        <v>11.4</v>
      </c>
      <c r="H167" s="71">
        <v>3.4</v>
      </c>
      <c r="I167" s="71">
        <v>26</v>
      </c>
      <c r="J167" s="71">
        <v>11.4</v>
      </c>
      <c r="K167" s="6">
        <f t="shared" si="6"/>
        <v>20.52</v>
      </c>
      <c r="L167" s="6">
        <f t="shared" si="7"/>
        <v>23.76</v>
      </c>
      <c r="M167" s="10">
        <v>327</v>
      </c>
      <c r="N167" s="3" t="str">
        <f t="shared" si="8"/>
        <v>NW</v>
      </c>
      <c r="O167" s="11">
        <v>0</v>
      </c>
      <c r="P167" s="12">
        <v>0</v>
      </c>
      <c r="Q167" s="3">
        <v>2.1</v>
      </c>
      <c r="R167" s="13">
        <v>35104</v>
      </c>
      <c r="S167" s="14">
        <v>277.32160000000005</v>
      </c>
      <c r="T167" s="15">
        <v>5.7</v>
      </c>
      <c r="U167" s="15">
        <v>6.6</v>
      </c>
    </row>
    <row r="168" spans="1:21" x14ac:dyDescent="0.25">
      <c r="A168" s="1">
        <v>45315</v>
      </c>
      <c r="B168" s="2">
        <v>0.57638888888888895</v>
      </c>
      <c r="C168" s="7">
        <v>1024</v>
      </c>
      <c r="D168" s="7">
        <v>1028</v>
      </c>
      <c r="E168" s="71">
        <v>13.3</v>
      </c>
      <c r="F168" s="9">
        <v>53</v>
      </c>
      <c r="G168" s="71">
        <v>12.6</v>
      </c>
      <c r="H168" s="71">
        <v>3.8</v>
      </c>
      <c r="I168" s="71">
        <v>26</v>
      </c>
      <c r="J168" s="71">
        <v>12.6</v>
      </c>
      <c r="K168" s="6">
        <f t="shared" si="6"/>
        <v>9</v>
      </c>
      <c r="L168" s="6">
        <f t="shared" si="7"/>
        <v>9.36</v>
      </c>
      <c r="M168" s="10">
        <v>312</v>
      </c>
      <c r="N168" s="3" t="str">
        <f t="shared" si="8"/>
        <v>NW</v>
      </c>
      <c r="O168" s="11">
        <v>0</v>
      </c>
      <c r="P168" s="12">
        <v>0</v>
      </c>
      <c r="Q168" s="3">
        <v>1.2</v>
      </c>
      <c r="R168" s="13">
        <v>21832</v>
      </c>
      <c r="S168" s="14">
        <v>172.47280000000001</v>
      </c>
      <c r="T168" s="15">
        <v>2.5</v>
      </c>
      <c r="U168" s="15">
        <v>2.6</v>
      </c>
    </row>
    <row r="169" spans="1:21" x14ac:dyDescent="0.25">
      <c r="A169" s="1">
        <v>45315</v>
      </c>
      <c r="B169" s="2">
        <v>0.57986111111111105</v>
      </c>
      <c r="C169" s="7">
        <v>1024</v>
      </c>
      <c r="D169" s="7">
        <v>1028</v>
      </c>
      <c r="E169" s="71">
        <v>13.3</v>
      </c>
      <c r="F169" s="9">
        <v>54</v>
      </c>
      <c r="G169" s="71">
        <v>12.3</v>
      </c>
      <c r="H169" s="71">
        <v>4.0999999999999996</v>
      </c>
      <c r="I169" s="71">
        <v>26</v>
      </c>
      <c r="J169" s="71">
        <v>12.3</v>
      </c>
      <c r="K169" s="6">
        <f t="shared" si="6"/>
        <v>11.52</v>
      </c>
      <c r="L169" s="6">
        <f t="shared" si="7"/>
        <v>12.96</v>
      </c>
      <c r="M169" s="10">
        <v>253</v>
      </c>
      <c r="N169" s="3" t="str">
        <f t="shared" si="8"/>
        <v>WSW</v>
      </c>
      <c r="O169" s="11">
        <v>0</v>
      </c>
      <c r="P169" s="12">
        <v>0</v>
      </c>
      <c r="Q169" s="3">
        <v>1.7</v>
      </c>
      <c r="R169" s="13">
        <v>30722</v>
      </c>
      <c r="S169" s="14">
        <v>242.70380000000003</v>
      </c>
      <c r="T169" s="15">
        <v>3.2</v>
      </c>
      <c r="U169" s="15">
        <v>3.6</v>
      </c>
    </row>
    <row r="170" spans="1:21" x14ac:dyDescent="0.25">
      <c r="A170" s="1">
        <v>45315</v>
      </c>
      <c r="B170" s="2">
        <v>0.58333333333333337</v>
      </c>
      <c r="C170" s="7">
        <v>1024</v>
      </c>
      <c r="D170" s="7">
        <v>1028</v>
      </c>
      <c r="E170" s="71">
        <v>13.2</v>
      </c>
      <c r="F170" s="9">
        <v>54</v>
      </c>
      <c r="G170" s="71">
        <v>12.4</v>
      </c>
      <c r="H170" s="71">
        <v>4</v>
      </c>
      <c r="I170" s="71">
        <v>26</v>
      </c>
      <c r="J170" s="71">
        <v>12.4</v>
      </c>
      <c r="K170" s="6">
        <f t="shared" si="6"/>
        <v>9.36</v>
      </c>
      <c r="L170" s="6">
        <f t="shared" si="7"/>
        <v>9.36</v>
      </c>
      <c r="M170" s="10">
        <v>24</v>
      </c>
      <c r="N170" s="3" t="str">
        <f t="shared" si="8"/>
        <v>NNE</v>
      </c>
      <c r="O170" s="11">
        <v>0</v>
      </c>
      <c r="P170" s="12">
        <v>0</v>
      </c>
      <c r="Q170" s="3">
        <v>1.7</v>
      </c>
      <c r="R170" s="13">
        <v>33014</v>
      </c>
      <c r="S170" s="14">
        <v>260.81060000000002</v>
      </c>
      <c r="T170" s="15">
        <v>2.6</v>
      </c>
      <c r="U170" s="15">
        <v>2.6</v>
      </c>
    </row>
    <row r="171" spans="1:21" x14ac:dyDescent="0.25">
      <c r="A171" s="1">
        <v>45315</v>
      </c>
      <c r="B171" s="2">
        <v>0.58680555555555558</v>
      </c>
      <c r="C171" s="7">
        <v>1024</v>
      </c>
      <c r="D171" s="7">
        <v>1028</v>
      </c>
      <c r="E171" s="71">
        <v>13.3</v>
      </c>
      <c r="F171" s="9">
        <v>53</v>
      </c>
      <c r="G171" s="71">
        <v>10.9</v>
      </c>
      <c r="H171" s="71">
        <v>3.8</v>
      </c>
      <c r="I171" s="71">
        <v>26</v>
      </c>
      <c r="J171" s="71">
        <v>10.9</v>
      </c>
      <c r="K171" s="6">
        <f t="shared" si="6"/>
        <v>25.92</v>
      </c>
      <c r="L171" s="6">
        <f t="shared" si="7"/>
        <v>30.6</v>
      </c>
      <c r="M171" s="10">
        <v>337</v>
      </c>
      <c r="N171" s="3" t="str">
        <f t="shared" si="8"/>
        <v>NNW</v>
      </c>
      <c r="O171" s="11">
        <v>0</v>
      </c>
      <c r="P171" s="12">
        <v>0</v>
      </c>
      <c r="Q171" s="3">
        <v>1.4</v>
      </c>
      <c r="R171" s="13">
        <v>25169</v>
      </c>
      <c r="S171" s="14">
        <v>198.83510000000001</v>
      </c>
      <c r="T171" s="15">
        <v>7.2</v>
      </c>
      <c r="U171" s="15">
        <v>8.5</v>
      </c>
    </row>
    <row r="172" spans="1:21" x14ac:dyDescent="0.25">
      <c r="A172" s="1">
        <v>45315</v>
      </c>
      <c r="B172" s="2">
        <v>0.59027777777777779</v>
      </c>
      <c r="C172" s="7">
        <v>1024</v>
      </c>
      <c r="D172" s="7">
        <v>1028</v>
      </c>
      <c r="E172" s="71">
        <v>13.3</v>
      </c>
      <c r="F172" s="9">
        <v>54</v>
      </c>
      <c r="G172" s="71">
        <v>11.4</v>
      </c>
      <c r="H172" s="71">
        <v>4.0999999999999996</v>
      </c>
      <c r="I172" s="71">
        <v>26</v>
      </c>
      <c r="J172" s="71">
        <v>11.4</v>
      </c>
      <c r="K172" s="6">
        <f t="shared" si="6"/>
        <v>19.8</v>
      </c>
      <c r="L172" s="6">
        <f t="shared" si="7"/>
        <v>20.16</v>
      </c>
      <c r="M172" s="10">
        <v>346</v>
      </c>
      <c r="N172" s="3" t="str">
        <f t="shared" si="8"/>
        <v>NNW</v>
      </c>
      <c r="O172" s="11">
        <v>0</v>
      </c>
      <c r="P172" s="12">
        <v>0</v>
      </c>
      <c r="Q172" s="3">
        <v>1.1000000000000001</v>
      </c>
      <c r="R172" s="13">
        <v>19908</v>
      </c>
      <c r="S172" s="14">
        <v>157.2732</v>
      </c>
      <c r="T172" s="15">
        <v>5.5</v>
      </c>
      <c r="U172" s="15">
        <v>5.6</v>
      </c>
    </row>
    <row r="173" spans="1:21" x14ac:dyDescent="0.25">
      <c r="A173" s="1">
        <v>45315</v>
      </c>
      <c r="B173" s="2">
        <v>0.59375</v>
      </c>
      <c r="C173" s="7">
        <v>1024</v>
      </c>
      <c r="D173" s="7">
        <v>1028</v>
      </c>
      <c r="E173" s="71">
        <v>13.4</v>
      </c>
      <c r="F173" s="9">
        <v>55</v>
      </c>
      <c r="G173" s="71">
        <v>12.1</v>
      </c>
      <c r="H173" s="71">
        <v>4.5</v>
      </c>
      <c r="I173" s="71">
        <v>26</v>
      </c>
      <c r="J173" s="71">
        <v>12.1</v>
      </c>
      <c r="K173" s="6">
        <f t="shared" si="6"/>
        <v>13.32</v>
      </c>
      <c r="L173" s="6">
        <f t="shared" si="7"/>
        <v>14.4</v>
      </c>
      <c r="M173" s="10">
        <v>111</v>
      </c>
      <c r="N173" s="3" t="str">
        <f t="shared" si="8"/>
        <v>ESE</v>
      </c>
      <c r="O173" s="11">
        <v>0</v>
      </c>
      <c r="P173" s="12">
        <v>0</v>
      </c>
      <c r="Q173" s="3">
        <v>1</v>
      </c>
      <c r="R173" s="13">
        <v>16204</v>
      </c>
      <c r="S173" s="14">
        <v>128.01160000000002</v>
      </c>
      <c r="T173" s="15">
        <v>3.7</v>
      </c>
      <c r="U173" s="15">
        <v>4</v>
      </c>
    </row>
    <row r="174" spans="1:21" x14ac:dyDescent="0.25">
      <c r="A174" s="1">
        <v>45315</v>
      </c>
      <c r="B174" s="2">
        <v>0.59722222222222221</v>
      </c>
      <c r="C174" s="7">
        <v>1024</v>
      </c>
      <c r="D174" s="7">
        <v>1028</v>
      </c>
      <c r="E174" s="71">
        <v>12.9</v>
      </c>
      <c r="F174" s="9">
        <v>55</v>
      </c>
      <c r="G174" s="71">
        <v>10.8</v>
      </c>
      <c r="H174" s="71">
        <v>4</v>
      </c>
      <c r="I174" s="71">
        <v>26</v>
      </c>
      <c r="J174" s="71">
        <v>10.8</v>
      </c>
      <c r="K174" s="6">
        <f t="shared" si="6"/>
        <v>20.16</v>
      </c>
      <c r="L174" s="6">
        <f t="shared" si="7"/>
        <v>22.32</v>
      </c>
      <c r="M174" s="10">
        <v>306</v>
      </c>
      <c r="N174" s="3" t="str">
        <f t="shared" si="8"/>
        <v>WNW</v>
      </c>
      <c r="O174" s="11">
        <v>0</v>
      </c>
      <c r="P174" s="12">
        <v>0</v>
      </c>
      <c r="Q174" s="3">
        <v>1</v>
      </c>
      <c r="R174" s="13">
        <v>20703</v>
      </c>
      <c r="S174" s="14">
        <v>163.55370000000002</v>
      </c>
      <c r="T174" s="15">
        <v>5.6</v>
      </c>
      <c r="U174" s="15">
        <v>6.2</v>
      </c>
    </row>
    <row r="175" spans="1:21" x14ac:dyDescent="0.25">
      <c r="A175" s="1">
        <v>45315</v>
      </c>
      <c r="B175" s="2">
        <v>0.60069444444444442</v>
      </c>
      <c r="C175" s="7">
        <v>1024</v>
      </c>
      <c r="D175" s="7">
        <v>1028</v>
      </c>
      <c r="E175" s="71">
        <v>12.8</v>
      </c>
      <c r="F175" s="9">
        <v>56</v>
      </c>
      <c r="G175" s="71">
        <v>11</v>
      </c>
      <c r="H175" s="71">
        <v>4.2</v>
      </c>
      <c r="I175" s="71">
        <v>26</v>
      </c>
      <c r="J175" s="71">
        <v>11</v>
      </c>
      <c r="K175" s="6">
        <f t="shared" si="6"/>
        <v>16.559999999999999</v>
      </c>
      <c r="L175" s="6">
        <f t="shared" si="7"/>
        <v>20.16</v>
      </c>
      <c r="M175" s="10">
        <v>294</v>
      </c>
      <c r="N175" s="3" t="str">
        <f t="shared" si="8"/>
        <v>WNW</v>
      </c>
      <c r="O175" s="11">
        <v>0</v>
      </c>
      <c r="P175" s="12">
        <v>0</v>
      </c>
      <c r="Q175" s="3">
        <v>1</v>
      </c>
      <c r="R175" s="13">
        <v>13273</v>
      </c>
      <c r="S175" s="14">
        <v>104.8567</v>
      </c>
      <c r="T175" s="15">
        <v>4.5999999999999996</v>
      </c>
      <c r="U175" s="15">
        <v>5.6</v>
      </c>
    </row>
    <row r="176" spans="1:21" x14ac:dyDescent="0.25">
      <c r="A176" s="1">
        <v>45315</v>
      </c>
      <c r="B176" s="2">
        <v>0.60416666666666663</v>
      </c>
      <c r="C176" s="7">
        <v>1024</v>
      </c>
      <c r="D176" s="7">
        <v>1028</v>
      </c>
      <c r="E176" s="71">
        <v>12.7</v>
      </c>
      <c r="F176" s="9">
        <v>57</v>
      </c>
      <c r="G176" s="71">
        <v>11.4</v>
      </c>
      <c r="H176" s="71">
        <v>4.3</v>
      </c>
      <c r="I176" s="71">
        <v>26</v>
      </c>
      <c r="J176" s="71">
        <v>11.4</v>
      </c>
      <c r="K176" s="6">
        <f t="shared" si="6"/>
        <v>12.96</v>
      </c>
      <c r="L176" s="6">
        <f t="shared" si="7"/>
        <v>13.68</v>
      </c>
      <c r="M176" s="10">
        <v>348</v>
      </c>
      <c r="N176" s="3" t="str">
        <f t="shared" si="8"/>
        <v>NNW</v>
      </c>
      <c r="O176" s="11">
        <v>0</v>
      </c>
      <c r="P176" s="12">
        <v>0</v>
      </c>
      <c r="Q176" s="3">
        <v>1</v>
      </c>
      <c r="R176" s="13">
        <v>13024</v>
      </c>
      <c r="S176" s="14">
        <v>102.88960000000002</v>
      </c>
      <c r="T176" s="15">
        <v>3.6</v>
      </c>
      <c r="U176" s="15">
        <v>3.8</v>
      </c>
    </row>
    <row r="177" spans="1:21" x14ac:dyDescent="0.25">
      <c r="A177" s="1">
        <v>45315</v>
      </c>
      <c r="B177" s="2">
        <v>0.60763888888888895</v>
      </c>
      <c r="C177" s="7">
        <v>1025</v>
      </c>
      <c r="D177" s="7">
        <v>1029</v>
      </c>
      <c r="E177" s="71">
        <v>12.6</v>
      </c>
      <c r="F177" s="9">
        <v>57</v>
      </c>
      <c r="G177" s="71">
        <v>10.5</v>
      </c>
      <c r="H177" s="71">
        <v>4.2</v>
      </c>
      <c r="I177" s="71">
        <v>26</v>
      </c>
      <c r="J177" s="71">
        <v>10.5</v>
      </c>
      <c r="K177" s="6">
        <f t="shared" si="6"/>
        <v>19.080000000000002</v>
      </c>
      <c r="L177" s="6">
        <f t="shared" si="7"/>
        <v>20.52</v>
      </c>
      <c r="M177" s="10">
        <v>202</v>
      </c>
      <c r="N177" s="3" t="str">
        <f t="shared" si="8"/>
        <v>SSW</v>
      </c>
      <c r="O177" s="11">
        <v>0</v>
      </c>
      <c r="P177" s="12">
        <v>0</v>
      </c>
      <c r="Q177" s="3">
        <v>1</v>
      </c>
      <c r="R177" s="13">
        <v>11808</v>
      </c>
      <c r="S177" s="14">
        <v>93.283200000000008</v>
      </c>
      <c r="T177" s="15">
        <v>5.3</v>
      </c>
      <c r="U177" s="15">
        <v>5.7</v>
      </c>
    </row>
    <row r="178" spans="1:21" x14ac:dyDescent="0.25">
      <c r="A178" s="1">
        <v>45315</v>
      </c>
      <c r="B178" s="2">
        <v>0.61111111111111105</v>
      </c>
      <c r="C178" s="7">
        <v>1025</v>
      </c>
      <c r="D178" s="7">
        <v>1029</v>
      </c>
      <c r="E178" s="71">
        <v>12.6</v>
      </c>
      <c r="F178" s="9">
        <v>55</v>
      </c>
      <c r="G178" s="71">
        <v>11.2</v>
      </c>
      <c r="H178" s="71">
        <v>3.7</v>
      </c>
      <c r="I178" s="71">
        <v>26</v>
      </c>
      <c r="J178" s="71">
        <v>11.2</v>
      </c>
      <c r="K178" s="6">
        <f t="shared" si="6"/>
        <v>13.32</v>
      </c>
      <c r="L178" s="6">
        <f t="shared" si="7"/>
        <v>16.920000000000002</v>
      </c>
      <c r="M178" s="10">
        <v>354</v>
      </c>
      <c r="N178" s="3" t="str">
        <f t="shared" si="8"/>
        <v>N</v>
      </c>
      <c r="O178" s="11">
        <v>0</v>
      </c>
      <c r="P178" s="12">
        <v>0</v>
      </c>
      <c r="Q178" s="3">
        <v>1</v>
      </c>
      <c r="R178" s="13">
        <v>12507</v>
      </c>
      <c r="S178" s="14">
        <v>98.805300000000003</v>
      </c>
      <c r="T178" s="15">
        <v>3.7</v>
      </c>
      <c r="U178" s="15">
        <v>4.7</v>
      </c>
    </row>
    <row r="179" spans="1:21" x14ac:dyDescent="0.25">
      <c r="A179" s="1">
        <v>45315</v>
      </c>
      <c r="B179" s="2">
        <v>0.61458333333333337</v>
      </c>
      <c r="C179" s="7">
        <v>1024</v>
      </c>
      <c r="D179" s="7">
        <v>1028</v>
      </c>
      <c r="E179" s="71">
        <v>12.6</v>
      </c>
      <c r="F179" s="9">
        <v>54</v>
      </c>
      <c r="G179" s="71">
        <v>11.3</v>
      </c>
      <c r="H179" s="71">
        <v>3.5</v>
      </c>
      <c r="I179" s="71">
        <v>26</v>
      </c>
      <c r="J179" s="71">
        <v>11.3</v>
      </c>
      <c r="K179" s="6">
        <f t="shared" si="6"/>
        <v>12.96</v>
      </c>
      <c r="L179" s="6">
        <f t="shared" si="7"/>
        <v>14.4</v>
      </c>
      <c r="M179" s="10">
        <v>328</v>
      </c>
      <c r="N179" s="3" t="str">
        <f t="shared" si="8"/>
        <v>NW</v>
      </c>
      <c r="O179" s="11">
        <v>0</v>
      </c>
      <c r="P179" s="12">
        <v>0</v>
      </c>
      <c r="Q179" s="3">
        <v>1</v>
      </c>
      <c r="R179" s="13">
        <v>13785</v>
      </c>
      <c r="S179" s="14">
        <v>108.90150000000001</v>
      </c>
      <c r="T179" s="15">
        <v>3.6</v>
      </c>
      <c r="U179" s="15">
        <v>4</v>
      </c>
    </row>
    <row r="180" spans="1:21" x14ac:dyDescent="0.25">
      <c r="A180" s="1">
        <v>45315</v>
      </c>
      <c r="B180" s="2">
        <v>0.61805555555555558</v>
      </c>
      <c r="C180" s="7">
        <v>1024</v>
      </c>
      <c r="D180" s="7">
        <v>1028</v>
      </c>
      <c r="E180" s="71">
        <v>12.7</v>
      </c>
      <c r="F180" s="9">
        <v>55</v>
      </c>
      <c r="G180" s="71">
        <v>12.7</v>
      </c>
      <c r="H180" s="71">
        <v>3.8</v>
      </c>
      <c r="I180" s="71">
        <v>26</v>
      </c>
      <c r="J180" s="71">
        <v>12.7</v>
      </c>
      <c r="K180" s="6">
        <f t="shared" si="6"/>
        <v>3.9600000000000004</v>
      </c>
      <c r="L180" s="6">
        <f t="shared" si="7"/>
        <v>3.9600000000000004</v>
      </c>
      <c r="M180" s="10">
        <v>0</v>
      </c>
      <c r="N180" s="3" t="str">
        <f t="shared" si="8"/>
        <v>N</v>
      </c>
      <c r="O180" s="11">
        <v>0</v>
      </c>
      <c r="P180" s="12">
        <v>0</v>
      </c>
      <c r="Q180" s="3">
        <v>0.9</v>
      </c>
      <c r="R180" s="13">
        <v>14939</v>
      </c>
      <c r="S180" s="14">
        <v>118.01810000000002</v>
      </c>
      <c r="T180" s="15">
        <v>1.1000000000000001</v>
      </c>
      <c r="U180" s="15">
        <v>1.1000000000000001</v>
      </c>
    </row>
    <row r="181" spans="1:21" x14ac:dyDescent="0.25">
      <c r="A181" s="1">
        <v>45315</v>
      </c>
      <c r="B181" s="2">
        <v>0.62152777777777779</v>
      </c>
      <c r="C181" s="7">
        <v>1024</v>
      </c>
      <c r="D181" s="7">
        <v>1028</v>
      </c>
      <c r="E181" s="71">
        <v>12.7</v>
      </c>
      <c r="F181" s="9">
        <v>55</v>
      </c>
      <c r="G181" s="71">
        <v>11.9</v>
      </c>
      <c r="H181" s="71">
        <v>3.8</v>
      </c>
      <c r="I181" s="71">
        <v>26</v>
      </c>
      <c r="J181" s="71">
        <v>11.9</v>
      </c>
      <c r="K181" s="6">
        <f t="shared" si="6"/>
        <v>9.7200000000000006</v>
      </c>
      <c r="L181" s="6">
        <f t="shared" si="7"/>
        <v>10.08</v>
      </c>
      <c r="M181" s="10">
        <v>60</v>
      </c>
      <c r="N181" s="3" t="str">
        <f t="shared" si="8"/>
        <v>ENE</v>
      </c>
      <c r="O181" s="11">
        <v>0</v>
      </c>
      <c r="P181" s="12">
        <v>0</v>
      </c>
      <c r="Q181" s="3">
        <v>1</v>
      </c>
      <c r="R181" s="13">
        <v>17557</v>
      </c>
      <c r="S181" s="14">
        <v>138.70030000000003</v>
      </c>
      <c r="T181" s="15">
        <v>2.7</v>
      </c>
      <c r="U181" s="15">
        <v>2.8</v>
      </c>
    </row>
    <row r="182" spans="1:21" x14ac:dyDescent="0.25">
      <c r="A182" s="1">
        <v>45315</v>
      </c>
      <c r="B182" s="2">
        <v>0.625</v>
      </c>
      <c r="C182" s="7">
        <v>1024</v>
      </c>
      <c r="D182" s="7">
        <v>1028</v>
      </c>
      <c r="E182" s="71">
        <v>12.8</v>
      </c>
      <c r="F182" s="9">
        <v>54</v>
      </c>
      <c r="G182" s="71">
        <v>11.7</v>
      </c>
      <c r="H182" s="71">
        <v>3.6</v>
      </c>
      <c r="I182" s="71">
        <v>26</v>
      </c>
      <c r="J182" s="71">
        <v>11.7</v>
      </c>
      <c r="K182" s="6">
        <f t="shared" si="6"/>
        <v>11.52</v>
      </c>
      <c r="L182" s="6">
        <f t="shared" si="7"/>
        <v>12.96</v>
      </c>
      <c r="M182" s="10">
        <v>0</v>
      </c>
      <c r="N182" s="3" t="str">
        <f t="shared" si="8"/>
        <v>N</v>
      </c>
      <c r="O182" s="11">
        <v>0</v>
      </c>
      <c r="P182" s="12">
        <v>0</v>
      </c>
      <c r="Q182" s="3">
        <v>1</v>
      </c>
      <c r="R182" s="13">
        <v>17989</v>
      </c>
      <c r="S182" s="14">
        <v>142.1131</v>
      </c>
      <c r="T182" s="15">
        <v>3.2</v>
      </c>
      <c r="U182" s="15">
        <v>3.6</v>
      </c>
    </row>
    <row r="183" spans="1:21" x14ac:dyDescent="0.25">
      <c r="A183" s="1">
        <v>45315</v>
      </c>
      <c r="B183" s="2">
        <v>0.62847222222222221</v>
      </c>
      <c r="C183" s="7">
        <v>1024</v>
      </c>
      <c r="D183" s="7">
        <v>1028</v>
      </c>
      <c r="E183" s="71">
        <v>12.9</v>
      </c>
      <c r="F183" s="9">
        <v>54</v>
      </c>
      <c r="G183" s="71">
        <v>11.3</v>
      </c>
      <c r="H183" s="71">
        <v>3.7</v>
      </c>
      <c r="I183" s="71">
        <v>26</v>
      </c>
      <c r="J183" s="71">
        <v>11.3</v>
      </c>
      <c r="K183" s="6">
        <f t="shared" si="6"/>
        <v>15.48</v>
      </c>
      <c r="L183" s="6">
        <f t="shared" si="7"/>
        <v>19.8</v>
      </c>
      <c r="M183" s="10">
        <v>97</v>
      </c>
      <c r="N183" s="3" t="str">
        <f t="shared" si="8"/>
        <v>E</v>
      </c>
      <c r="O183" s="11">
        <v>0</v>
      </c>
      <c r="P183" s="12">
        <v>0</v>
      </c>
      <c r="Q183" s="3">
        <v>1.2</v>
      </c>
      <c r="R183" s="13">
        <v>19502</v>
      </c>
      <c r="S183" s="14">
        <v>154.06580000000002</v>
      </c>
      <c r="T183" s="15">
        <v>4.3</v>
      </c>
      <c r="U183" s="15">
        <v>5.5</v>
      </c>
    </row>
    <row r="184" spans="1:21" x14ac:dyDescent="0.25">
      <c r="A184" s="1">
        <v>45315</v>
      </c>
      <c r="B184" s="2">
        <v>0.63194444444444442</v>
      </c>
      <c r="C184" s="7">
        <v>1024</v>
      </c>
      <c r="D184" s="7">
        <v>1028</v>
      </c>
      <c r="E184" s="71">
        <v>13.1</v>
      </c>
      <c r="F184" s="9">
        <v>55</v>
      </c>
      <c r="G184" s="71">
        <v>12.9</v>
      </c>
      <c r="H184" s="71">
        <v>4.2</v>
      </c>
      <c r="I184" s="71">
        <v>26</v>
      </c>
      <c r="J184" s="71">
        <v>12.9</v>
      </c>
      <c r="K184" s="6">
        <f t="shared" si="6"/>
        <v>6.48</v>
      </c>
      <c r="L184" s="6">
        <f t="shared" si="7"/>
        <v>7.2</v>
      </c>
      <c r="M184" s="10">
        <v>30</v>
      </c>
      <c r="N184" s="3" t="str">
        <f t="shared" si="8"/>
        <v>NNE</v>
      </c>
      <c r="O184" s="11">
        <v>0</v>
      </c>
      <c r="P184" s="12">
        <v>0</v>
      </c>
      <c r="Q184" s="3">
        <v>1</v>
      </c>
      <c r="R184" s="13">
        <v>14637</v>
      </c>
      <c r="S184" s="14">
        <v>115.63230000000001</v>
      </c>
      <c r="T184" s="15">
        <v>1.8</v>
      </c>
      <c r="U184" s="15">
        <v>2</v>
      </c>
    </row>
    <row r="185" spans="1:21" x14ac:dyDescent="0.25">
      <c r="A185" s="1">
        <v>45315</v>
      </c>
      <c r="B185" s="2">
        <v>0.63541666666666663</v>
      </c>
      <c r="C185" s="7">
        <v>1024</v>
      </c>
      <c r="D185" s="7">
        <v>1028</v>
      </c>
      <c r="E185" s="71">
        <v>13.2</v>
      </c>
      <c r="F185" s="9">
        <v>54</v>
      </c>
      <c r="G185" s="71">
        <v>11.3</v>
      </c>
      <c r="H185" s="71">
        <v>4</v>
      </c>
      <c r="I185" s="71">
        <v>26</v>
      </c>
      <c r="J185" s="71">
        <v>11.3</v>
      </c>
      <c r="K185" s="6">
        <f t="shared" si="6"/>
        <v>19.8</v>
      </c>
      <c r="L185" s="6">
        <f t="shared" si="7"/>
        <v>22.68</v>
      </c>
      <c r="M185" s="10">
        <v>291</v>
      </c>
      <c r="N185" s="3" t="str">
        <f t="shared" si="8"/>
        <v>WNW</v>
      </c>
      <c r="O185" s="11">
        <v>0</v>
      </c>
      <c r="P185" s="12">
        <v>0</v>
      </c>
      <c r="Q185" s="3">
        <v>0.8</v>
      </c>
      <c r="R185" s="13">
        <v>11657</v>
      </c>
      <c r="S185" s="14">
        <v>92.090300000000013</v>
      </c>
      <c r="T185" s="15">
        <v>5.5</v>
      </c>
      <c r="U185" s="15">
        <v>6.3</v>
      </c>
    </row>
    <row r="186" spans="1:21" x14ac:dyDescent="0.25">
      <c r="A186" s="1">
        <v>45315</v>
      </c>
      <c r="B186" s="2">
        <v>0.63888888888888895</v>
      </c>
      <c r="C186" s="7">
        <v>1024</v>
      </c>
      <c r="D186" s="7">
        <v>1028</v>
      </c>
      <c r="E186" s="71">
        <v>13</v>
      </c>
      <c r="F186" s="9">
        <v>56</v>
      </c>
      <c r="G186" s="71">
        <v>11.1</v>
      </c>
      <c r="H186" s="71">
        <v>4.4000000000000004</v>
      </c>
      <c r="I186" s="71">
        <v>26</v>
      </c>
      <c r="J186" s="71">
        <v>11.1</v>
      </c>
      <c r="K186" s="6">
        <f t="shared" si="6"/>
        <v>18.36</v>
      </c>
      <c r="L186" s="6">
        <f t="shared" si="7"/>
        <v>22.32</v>
      </c>
      <c r="M186" s="10">
        <v>322</v>
      </c>
      <c r="N186" s="3" t="str">
        <f t="shared" si="8"/>
        <v>NW</v>
      </c>
      <c r="O186" s="11">
        <v>0</v>
      </c>
      <c r="P186" s="12">
        <v>0</v>
      </c>
      <c r="Q186" s="3">
        <v>0.8</v>
      </c>
      <c r="R186" s="13">
        <v>9977</v>
      </c>
      <c r="S186" s="14">
        <v>78.818300000000008</v>
      </c>
      <c r="T186" s="15">
        <v>5.0999999999999996</v>
      </c>
      <c r="U186" s="15">
        <v>6.2</v>
      </c>
    </row>
    <row r="187" spans="1:21" x14ac:dyDescent="0.25">
      <c r="A187" s="1">
        <v>45315</v>
      </c>
      <c r="B187" s="2">
        <v>0.64236111111111105</v>
      </c>
      <c r="C187" s="7">
        <v>1024</v>
      </c>
      <c r="D187" s="7">
        <v>1028</v>
      </c>
      <c r="E187" s="71">
        <v>13</v>
      </c>
      <c r="F187" s="9">
        <v>57</v>
      </c>
      <c r="G187" s="71">
        <v>11.9</v>
      </c>
      <c r="H187" s="71">
        <v>4.5999999999999996</v>
      </c>
      <c r="I187" s="71">
        <v>26</v>
      </c>
      <c r="J187" s="71">
        <v>11.9</v>
      </c>
      <c r="K187" s="6">
        <f t="shared" si="6"/>
        <v>11.16</v>
      </c>
      <c r="L187" s="6">
        <f t="shared" si="7"/>
        <v>12.6</v>
      </c>
      <c r="M187" s="10">
        <v>80</v>
      </c>
      <c r="N187" s="3" t="str">
        <f t="shared" si="8"/>
        <v>E</v>
      </c>
      <c r="O187" s="11">
        <v>0</v>
      </c>
      <c r="P187" s="12">
        <v>0</v>
      </c>
      <c r="Q187" s="3">
        <v>0.7</v>
      </c>
      <c r="R187" s="13">
        <v>8800</v>
      </c>
      <c r="S187" s="14">
        <v>69.52000000000001</v>
      </c>
      <c r="T187" s="15">
        <v>3.1</v>
      </c>
      <c r="U187" s="15">
        <v>3.5</v>
      </c>
    </row>
    <row r="188" spans="1:21" x14ac:dyDescent="0.25">
      <c r="A188" s="1">
        <v>45315</v>
      </c>
      <c r="B188" s="2">
        <v>0.64583333333333337</v>
      </c>
      <c r="C188" s="7">
        <v>1024</v>
      </c>
      <c r="D188" s="7">
        <v>1028</v>
      </c>
      <c r="E188" s="71">
        <v>13</v>
      </c>
      <c r="F188" s="9">
        <v>57</v>
      </c>
      <c r="G188" s="71">
        <v>13.1</v>
      </c>
      <c r="H188" s="71">
        <v>4.5999999999999996</v>
      </c>
      <c r="I188" s="71">
        <v>26</v>
      </c>
      <c r="J188" s="71">
        <v>13.1</v>
      </c>
      <c r="K188" s="6">
        <f t="shared" si="6"/>
        <v>5.76</v>
      </c>
      <c r="L188" s="6">
        <f t="shared" si="7"/>
        <v>5.76</v>
      </c>
      <c r="M188" s="10">
        <v>336</v>
      </c>
      <c r="N188" s="3" t="str">
        <f t="shared" si="8"/>
        <v>NNW</v>
      </c>
      <c r="O188" s="11">
        <v>0</v>
      </c>
      <c r="P188" s="12">
        <v>0</v>
      </c>
      <c r="Q188" s="3">
        <v>0</v>
      </c>
      <c r="R188" s="13">
        <v>7915</v>
      </c>
      <c r="S188" s="14">
        <v>62.528500000000008</v>
      </c>
      <c r="T188" s="15">
        <v>1.6</v>
      </c>
      <c r="U188" s="15">
        <v>1.6</v>
      </c>
    </row>
    <row r="189" spans="1:21" x14ac:dyDescent="0.25">
      <c r="A189" s="1">
        <v>45315</v>
      </c>
      <c r="B189" s="2">
        <v>0.64930555555555558</v>
      </c>
      <c r="C189" s="7">
        <v>1024</v>
      </c>
      <c r="D189" s="7">
        <v>1028</v>
      </c>
      <c r="E189" s="71">
        <v>13.1</v>
      </c>
      <c r="F189" s="9">
        <v>58</v>
      </c>
      <c r="G189" s="71">
        <v>11.8</v>
      </c>
      <c r="H189" s="71">
        <v>5</v>
      </c>
      <c r="I189" s="71">
        <v>26</v>
      </c>
      <c r="J189" s="71">
        <v>11.8</v>
      </c>
      <c r="K189" s="6">
        <f t="shared" si="6"/>
        <v>13.68</v>
      </c>
      <c r="L189" s="6">
        <f t="shared" si="7"/>
        <v>16.2</v>
      </c>
      <c r="M189" s="10">
        <v>324</v>
      </c>
      <c r="N189" s="3" t="str">
        <f t="shared" si="8"/>
        <v>NW</v>
      </c>
      <c r="O189" s="11">
        <v>0</v>
      </c>
      <c r="P189" s="12">
        <v>0</v>
      </c>
      <c r="Q189" s="3">
        <v>0</v>
      </c>
      <c r="R189" s="13">
        <v>7234</v>
      </c>
      <c r="S189" s="14">
        <v>57.148600000000009</v>
      </c>
      <c r="T189" s="15">
        <v>3.8</v>
      </c>
      <c r="U189" s="15">
        <v>4.5</v>
      </c>
    </row>
    <row r="190" spans="1:21" x14ac:dyDescent="0.25">
      <c r="A190" s="1">
        <v>45315</v>
      </c>
      <c r="B190" s="2">
        <v>0.65277777777777779</v>
      </c>
      <c r="C190" s="7">
        <v>1024</v>
      </c>
      <c r="D190" s="7">
        <v>1028</v>
      </c>
      <c r="E190" s="71">
        <v>13.2</v>
      </c>
      <c r="F190" s="9">
        <v>59</v>
      </c>
      <c r="G190" s="71">
        <v>12.8</v>
      </c>
      <c r="H190" s="71">
        <v>5.3</v>
      </c>
      <c r="I190" s="71">
        <v>26</v>
      </c>
      <c r="J190" s="71">
        <v>12.8</v>
      </c>
      <c r="K190" s="6">
        <f t="shared" si="6"/>
        <v>7.5600000000000005</v>
      </c>
      <c r="L190" s="6">
        <f t="shared" si="7"/>
        <v>8.2799999999999994</v>
      </c>
      <c r="M190" s="10">
        <v>1</v>
      </c>
      <c r="N190" s="3" t="str">
        <f t="shared" si="8"/>
        <v>N</v>
      </c>
      <c r="O190" s="11">
        <v>0</v>
      </c>
      <c r="P190" s="12">
        <v>0</v>
      </c>
      <c r="Q190" s="3">
        <v>0</v>
      </c>
      <c r="R190" s="13">
        <v>6461</v>
      </c>
      <c r="S190" s="14">
        <v>51.041900000000005</v>
      </c>
      <c r="T190" s="15">
        <v>2.1</v>
      </c>
      <c r="U190" s="15">
        <v>2.2999999999999998</v>
      </c>
    </row>
    <row r="191" spans="1:21" x14ac:dyDescent="0.25">
      <c r="A191" s="1">
        <v>45315</v>
      </c>
      <c r="B191" s="2">
        <v>0.65625</v>
      </c>
      <c r="C191" s="7">
        <v>1024</v>
      </c>
      <c r="D191" s="7">
        <v>1028</v>
      </c>
      <c r="E191" s="71">
        <v>13.1</v>
      </c>
      <c r="F191" s="9">
        <v>61</v>
      </c>
      <c r="G191" s="71">
        <v>11.9</v>
      </c>
      <c r="H191" s="71">
        <v>5.7</v>
      </c>
      <c r="I191" s="71">
        <v>26</v>
      </c>
      <c r="J191" s="71">
        <v>11.9</v>
      </c>
      <c r="K191" s="6">
        <f t="shared" si="6"/>
        <v>12.96</v>
      </c>
      <c r="L191" s="6">
        <f t="shared" si="7"/>
        <v>13.32</v>
      </c>
      <c r="M191" s="10">
        <v>46</v>
      </c>
      <c r="N191" s="3" t="str">
        <f t="shared" si="8"/>
        <v>NE</v>
      </c>
      <c r="O191" s="11">
        <v>0</v>
      </c>
      <c r="P191" s="12">
        <v>0</v>
      </c>
      <c r="Q191" s="3">
        <v>0</v>
      </c>
      <c r="R191" s="13">
        <v>6098</v>
      </c>
      <c r="S191" s="14">
        <v>48.174200000000006</v>
      </c>
      <c r="T191" s="15">
        <v>3.6</v>
      </c>
      <c r="U191" s="15">
        <v>3.7</v>
      </c>
    </row>
    <row r="192" spans="1:21" x14ac:dyDescent="0.25">
      <c r="A192" s="1">
        <v>45315</v>
      </c>
      <c r="B192" s="2">
        <v>0.65972222222222221</v>
      </c>
      <c r="C192" s="7">
        <v>1024</v>
      </c>
      <c r="D192" s="7">
        <v>1028</v>
      </c>
      <c r="E192" s="71">
        <v>13</v>
      </c>
      <c r="F192" s="9">
        <v>60</v>
      </c>
      <c r="G192" s="71">
        <v>12.6</v>
      </c>
      <c r="H192" s="71">
        <v>5.3</v>
      </c>
      <c r="I192" s="71">
        <v>26</v>
      </c>
      <c r="J192" s="71">
        <v>12.6</v>
      </c>
      <c r="K192" s="6">
        <f t="shared" si="6"/>
        <v>7.5600000000000005</v>
      </c>
      <c r="L192" s="6">
        <f t="shared" si="7"/>
        <v>8.2799999999999994</v>
      </c>
      <c r="M192" s="10">
        <v>330</v>
      </c>
      <c r="N192" s="3" t="str">
        <f t="shared" si="8"/>
        <v>NNW</v>
      </c>
      <c r="O192" s="11">
        <v>0</v>
      </c>
      <c r="P192" s="12">
        <v>0</v>
      </c>
      <c r="Q192" s="3">
        <v>0</v>
      </c>
      <c r="R192" s="13">
        <v>5755</v>
      </c>
      <c r="S192" s="14">
        <v>45.464500000000001</v>
      </c>
      <c r="T192" s="15">
        <v>2.1</v>
      </c>
      <c r="U192" s="15">
        <v>2.2999999999999998</v>
      </c>
    </row>
    <row r="193" spans="1:21" x14ac:dyDescent="0.25">
      <c r="A193" s="1">
        <v>45315</v>
      </c>
      <c r="B193" s="2">
        <v>0.66319444444444442</v>
      </c>
      <c r="C193" s="7">
        <v>1024</v>
      </c>
      <c r="D193" s="7">
        <v>1028</v>
      </c>
      <c r="E193" s="71">
        <v>13</v>
      </c>
      <c r="F193" s="9">
        <v>60</v>
      </c>
      <c r="G193" s="71">
        <v>11.6</v>
      </c>
      <c r="H193" s="71">
        <v>5.3</v>
      </c>
      <c r="I193" s="71">
        <v>26</v>
      </c>
      <c r="J193" s="71">
        <v>11.6</v>
      </c>
      <c r="K193" s="6">
        <f t="shared" si="6"/>
        <v>13.32</v>
      </c>
      <c r="L193" s="6">
        <f t="shared" si="7"/>
        <v>14.4</v>
      </c>
      <c r="M193" s="10">
        <v>329</v>
      </c>
      <c r="N193" s="3" t="str">
        <f t="shared" si="8"/>
        <v>NW</v>
      </c>
      <c r="O193" s="11">
        <v>0</v>
      </c>
      <c r="P193" s="12">
        <v>0</v>
      </c>
      <c r="Q193" s="3">
        <v>0</v>
      </c>
      <c r="R193" s="13">
        <v>5359</v>
      </c>
      <c r="S193" s="14">
        <v>42.336100000000002</v>
      </c>
      <c r="T193" s="15">
        <v>3.7</v>
      </c>
      <c r="U193" s="15">
        <v>4</v>
      </c>
    </row>
    <row r="194" spans="1:21" x14ac:dyDescent="0.25">
      <c r="A194" s="1">
        <v>45315</v>
      </c>
      <c r="B194" s="2">
        <v>0.66666666666666663</v>
      </c>
      <c r="C194" s="7">
        <v>1024</v>
      </c>
      <c r="D194" s="7">
        <v>1028</v>
      </c>
      <c r="E194" s="71">
        <v>13.1</v>
      </c>
      <c r="F194" s="9">
        <v>61</v>
      </c>
      <c r="G194" s="71">
        <v>12.7</v>
      </c>
      <c r="H194" s="71">
        <v>5.7</v>
      </c>
      <c r="I194" s="71">
        <v>26</v>
      </c>
      <c r="J194" s="71">
        <v>12.7</v>
      </c>
      <c r="K194" s="6">
        <f t="shared" si="6"/>
        <v>7.5600000000000005</v>
      </c>
      <c r="L194" s="6">
        <f t="shared" si="7"/>
        <v>7.9200000000000008</v>
      </c>
      <c r="M194" s="10">
        <v>126</v>
      </c>
      <c r="N194" s="3" t="str">
        <f t="shared" si="8"/>
        <v>ESE</v>
      </c>
      <c r="O194" s="11">
        <v>0</v>
      </c>
      <c r="P194" s="12">
        <v>0</v>
      </c>
      <c r="Q194" s="3">
        <v>0</v>
      </c>
      <c r="R194" s="13">
        <v>5075</v>
      </c>
      <c r="S194" s="14">
        <v>40.092500000000001</v>
      </c>
      <c r="T194" s="15">
        <v>2.1</v>
      </c>
      <c r="U194" s="15">
        <v>2.2000000000000002</v>
      </c>
    </row>
    <row r="195" spans="1:21" x14ac:dyDescent="0.25">
      <c r="A195" s="1">
        <v>45315</v>
      </c>
      <c r="B195" s="2">
        <v>0.67013888888888884</v>
      </c>
      <c r="C195" s="7">
        <v>1024</v>
      </c>
      <c r="D195" s="7">
        <v>1028</v>
      </c>
      <c r="E195" s="71">
        <v>13</v>
      </c>
      <c r="F195" s="9">
        <v>61</v>
      </c>
      <c r="G195" s="71">
        <v>13.1</v>
      </c>
      <c r="H195" s="71">
        <v>5.6</v>
      </c>
      <c r="I195" s="71">
        <v>26</v>
      </c>
      <c r="J195" s="71">
        <v>13.1</v>
      </c>
      <c r="K195" s="6">
        <f t="shared" ref="K195:K258" si="9">CONVERT(T195,"m/s","km/h")</f>
        <v>5.4</v>
      </c>
      <c r="L195" s="6">
        <f t="shared" ref="L195:L258" si="10">CONVERT(U195,"m/s","km/h")</f>
        <v>5.4</v>
      </c>
      <c r="M195" s="10">
        <v>324</v>
      </c>
      <c r="N195" s="3" t="str">
        <f t="shared" ref="N195:N258" si="11">LOOKUP(M195,$V$4:$V$40,$W$4:$W$40)</f>
        <v>NW</v>
      </c>
      <c r="O195" s="11">
        <v>0</v>
      </c>
      <c r="P195" s="12">
        <v>0</v>
      </c>
      <c r="Q195" s="3">
        <v>0</v>
      </c>
      <c r="R195" s="13">
        <v>4816</v>
      </c>
      <c r="S195" s="14">
        <v>38.046400000000006</v>
      </c>
      <c r="T195" s="15">
        <v>1.5</v>
      </c>
      <c r="U195" s="15">
        <v>1.5</v>
      </c>
    </row>
    <row r="196" spans="1:21" x14ac:dyDescent="0.25">
      <c r="A196" s="1">
        <v>45315</v>
      </c>
      <c r="B196" s="2">
        <v>0.67361111111111116</v>
      </c>
      <c r="C196" s="7">
        <v>1023</v>
      </c>
      <c r="D196" s="7">
        <v>1027</v>
      </c>
      <c r="E196" s="71">
        <v>13</v>
      </c>
      <c r="F196" s="9">
        <v>62</v>
      </c>
      <c r="G196" s="71">
        <v>12.8</v>
      </c>
      <c r="H196" s="71">
        <v>5.8</v>
      </c>
      <c r="I196" s="71">
        <v>26</v>
      </c>
      <c r="J196" s="71">
        <v>12.8</v>
      </c>
      <c r="K196" s="6">
        <f t="shared" si="9"/>
        <v>6.12</v>
      </c>
      <c r="L196" s="6">
        <f t="shared" si="10"/>
        <v>6.48</v>
      </c>
      <c r="M196" s="10">
        <v>258</v>
      </c>
      <c r="N196" s="3" t="str">
        <f t="shared" si="11"/>
        <v>WSW</v>
      </c>
      <c r="O196" s="11">
        <v>0</v>
      </c>
      <c r="P196" s="12">
        <v>0</v>
      </c>
      <c r="Q196" s="3">
        <v>0</v>
      </c>
      <c r="R196" s="13">
        <v>4794</v>
      </c>
      <c r="S196" s="14">
        <v>37.872600000000006</v>
      </c>
      <c r="T196" s="15">
        <v>1.7</v>
      </c>
      <c r="U196" s="15">
        <v>1.8</v>
      </c>
    </row>
    <row r="197" spans="1:21" x14ac:dyDescent="0.25">
      <c r="A197" s="1">
        <v>45315</v>
      </c>
      <c r="B197" s="2">
        <v>0.67708333333333337</v>
      </c>
      <c r="C197" s="7">
        <v>1023</v>
      </c>
      <c r="D197" s="7">
        <v>1027</v>
      </c>
      <c r="E197" s="71">
        <v>12.9</v>
      </c>
      <c r="F197" s="9">
        <v>62</v>
      </c>
      <c r="G197" s="71">
        <v>12.9</v>
      </c>
      <c r="H197" s="71">
        <v>5.7</v>
      </c>
      <c r="I197" s="71">
        <v>26</v>
      </c>
      <c r="J197" s="71">
        <v>12.9</v>
      </c>
      <c r="K197" s="6">
        <f t="shared" si="9"/>
        <v>5.4</v>
      </c>
      <c r="L197" s="6">
        <f t="shared" si="10"/>
        <v>5.4</v>
      </c>
      <c r="M197" s="10">
        <v>36</v>
      </c>
      <c r="N197" s="3" t="str">
        <f t="shared" si="11"/>
        <v>NNE</v>
      </c>
      <c r="O197" s="11">
        <v>0</v>
      </c>
      <c r="P197" s="12">
        <v>0</v>
      </c>
      <c r="Q197" s="3">
        <v>0</v>
      </c>
      <c r="R197" s="13">
        <v>4560</v>
      </c>
      <c r="S197" s="14">
        <v>36.024000000000001</v>
      </c>
      <c r="T197" s="15">
        <v>1.5</v>
      </c>
      <c r="U197" s="15">
        <v>1.5</v>
      </c>
    </row>
    <row r="198" spans="1:21" x14ac:dyDescent="0.25">
      <c r="A198" s="1">
        <v>45315</v>
      </c>
      <c r="B198" s="2">
        <v>0.68055555555555547</v>
      </c>
      <c r="C198" s="7">
        <v>1023</v>
      </c>
      <c r="D198" s="7">
        <v>1027</v>
      </c>
      <c r="E198" s="71">
        <v>12.9</v>
      </c>
      <c r="F198" s="9">
        <v>62</v>
      </c>
      <c r="G198" s="71">
        <v>11.9</v>
      </c>
      <c r="H198" s="71">
        <v>5.7</v>
      </c>
      <c r="I198" s="71">
        <v>26</v>
      </c>
      <c r="J198" s="71">
        <v>11.9</v>
      </c>
      <c r="K198" s="6">
        <f t="shared" si="9"/>
        <v>10.08</v>
      </c>
      <c r="L198" s="6">
        <f t="shared" si="10"/>
        <v>11.16</v>
      </c>
      <c r="M198" s="10">
        <v>42</v>
      </c>
      <c r="N198" s="3" t="str">
        <f t="shared" si="11"/>
        <v>NE</v>
      </c>
      <c r="O198" s="11">
        <v>0</v>
      </c>
      <c r="P198" s="12">
        <v>0</v>
      </c>
      <c r="Q198" s="3">
        <v>0</v>
      </c>
      <c r="R198" s="13">
        <v>4220</v>
      </c>
      <c r="S198" s="14">
        <v>33.338000000000001</v>
      </c>
      <c r="T198" s="15">
        <v>2.8</v>
      </c>
      <c r="U198" s="15">
        <v>3.1</v>
      </c>
    </row>
    <row r="199" spans="1:21" x14ac:dyDescent="0.25">
      <c r="A199" s="1">
        <v>45315</v>
      </c>
      <c r="B199" s="2">
        <v>0.68402777777777779</v>
      </c>
      <c r="C199" s="7">
        <v>1024</v>
      </c>
      <c r="D199" s="7">
        <v>1028</v>
      </c>
      <c r="E199" s="71">
        <v>12.8</v>
      </c>
      <c r="F199" s="9">
        <v>63</v>
      </c>
      <c r="G199" s="71">
        <v>12.8</v>
      </c>
      <c r="H199" s="71">
        <v>5.9</v>
      </c>
      <c r="I199" s="71">
        <v>26</v>
      </c>
      <c r="J199" s="71">
        <v>12.8</v>
      </c>
      <c r="K199" s="6">
        <f t="shared" si="9"/>
        <v>3.9600000000000004</v>
      </c>
      <c r="L199" s="6">
        <f t="shared" si="10"/>
        <v>3.9600000000000004</v>
      </c>
      <c r="M199" s="10">
        <v>160</v>
      </c>
      <c r="N199" s="3" t="str">
        <f t="shared" si="11"/>
        <v>SSE</v>
      </c>
      <c r="O199" s="11">
        <v>0</v>
      </c>
      <c r="P199" s="12">
        <v>0</v>
      </c>
      <c r="Q199" s="3">
        <v>0</v>
      </c>
      <c r="R199" s="13">
        <v>3862</v>
      </c>
      <c r="S199" s="14">
        <v>30.509800000000002</v>
      </c>
      <c r="T199" s="15">
        <v>1.1000000000000001</v>
      </c>
      <c r="U199" s="15">
        <v>1.1000000000000001</v>
      </c>
    </row>
    <row r="200" spans="1:21" x14ac:dyDescent="0.25">
      <c r="A200" s="1">
        <v>45315</v>
      </c>
      <c r="B200" s="2">
        <v>0.6875</v>
      </c>
      <c r="C200" s="7">
        <v>1023</v>
      </c>
      <c r="D200" s="7">
        <v>1027</v>
      </c>
      <c r="E200" s="71">
        <v>12.6</v>
      </c>
      <c r="F200" s="9">
        <v>69</v>
      </c>
      <c r="G200" s="71">
        <v>12.6</v>
      </c>
      <c r="H200" s="71">
        <v>7</v>
      </c>
      <c r="I200" s="71">
        <v>26</v>
      </c>
      <c r="J200" s="71">
        <v>12.6</v>
      </c>
      <c r="K200" s="6">
        <f t="shared" si="9"/>
        <v>4.32</v>
      </c>
      <c r="L200" s="6">
        <f t="shared" si="10"/>
        <v>4.32</v>
      </c>
      <c r="M200" s="10">
        <v>75</v>
      </c>
      <c r="N200" s="3" t="str">
        <f t="shared" si="11"/>
        <v>ENE</v>
      </c>
      <c r="O200" s="11">
        <v>0</v>
      </c>
      <c r="P200" s="12">
        <v>0</v>
      </c>
      <c r="Q200" s="3">
        <v>0</v>
      </c>
      <c r="R200" s="13">
        <v>3304</v>
      </c>
      <c r="S200" s="14">
        <v>26.101600000000001</v>
      </c>
      <c r="T200" s="15">
        <v>1.2</v>
      </c>
      <c r="U200" s="15">
        <v>1.2</v>
      </c>
    </row>
    <row r="201" spans="1:21" x14ac:dyDescent="0.25">
      <c r="A201" s="1">
        <v>45315</v>
      </c>
      <c r="B201" s="2">
        <v>0.69097222222222221</v>
      </c>
      <c r="C201" s="7">
        <v>1024</v>
      </c>
      <c r="D201" s="7">
        <v>1028</v>
      </c>
      <c r="E201" s="71">
        <v>12.5</v>
      </c>
      <c r="F201" s="9">
        <v>70</v>
      </c>
      <c r="G201" s="71">
        <v>12.5</v>
      </c>
      <c r="H201" s="71">
        <v>7.1</v>
      </c>
      <c r="I201" s="71">
        <v>26</v>
      </c>
      <c r="J201" s="71">
        <v>12.5</v>
      </c>
      <c r="K201" s="6">
        <f t="shared" si="9"/>
        <v>4.32</v>
      </c>
      <c r="L201" s="6">
        <f t="shared" si="10"/>
        <v>4.32</v>
      </c>
      <c r="M201" s="10">
        <v>282</v>
      </c>
      <c r="N201" s="3" t="str">
        <f t="shared" si="11"/>
        <v>W</v>
      </c>
      <c r="O201" s="11">
        <v>0</v>
      </c>
      <c r="P201" s="12">
        <v>0</v>
      </c>
      <c r="Q201" s="3">
        <v>0</v>
      </c>
      <c r="R201" s="13">
        <v>2818</v>
      </c>
      <c r="S201" s="14">
        <v>22.262200000000004</v>
      </c>
      <c r="T201" s="15">
        <v>1.2</v>
      </c>
      <c r="U201" s="15">
        <v>1.2</v>
      </c>
    </row>
    <row r="202" spans="1:21" x14ac:dyDescent="0.25">
      <c r="A202" s="1">
        <v>45315</v>
      </c>
      <c r="B202" s="2">
        <v>0.69444444444444453</v>
      </c>
      <c r="C202" s="7">
        <v>1024</v>
      </c>
      <c r="D202" s="7">
        <v>1028</v>
      </c>
      <c r="E202" s="71">
        <v>12.4</v>
      </c>
      <c r="F202" s="9">
        <v>72</v>
      </c>
      <c r="G202" s="71">
        <v>12.4</v>
      </c>
      <c r="H202" s="71">
        <v>7.4</v>
      </c>
      <c r="I202" s="71">
        <v>26</v>
      </c>
      <c r="J202" s="71">
        <v>12.4</v>
      </c>
      <c r="K202" s="6">
        <f t="shared" si="9"/>
        <v>3.6</v>
      </c>
      <c r="L202" s="6">
        <f t="shared" si="10"/>
        <v>3.6</v>
      </c>
      <c r="M202" s="10">
        <v>72</v>
      </c>
      <c r="N202" s="3" t="str">
        <f t="shared" si="11"/>
        <v>ENE</v>
      </c>
      <c r="O202" s="11">
        <v>0</v>
      </c>
      <c r="P202" s="12">
        <v>0</v>
      </c>
      <c r="Q202" s="3">
        <v>0</v>
      </c>
      <c r="R202" s="13">
        <v>2112</v>
      </c>
      <c r="S202" s="14">
        <v>16.684800000000003</v>
      </c>
      <c r="T202" s="15">
        <v>1</v>
      </c>
      <c r="U202" s="15">
        <v>1</v>
      </c>
    </row>
    <row r="203" spans="1:21" x14ac:dyDescent="0.25">
      <c r="A203" s="1">
        <v>45315</v>
      </c>
      <c r="B203" s="2">
        <v>0.69791666666666663</v>
      </c>
      <c r="C203" s="7">
        <v>1023</v>
      </c>
      <c r="D203" s="7">
        <v>1027</v>
      </c>
      <c r="E203" s="71">
        <v>12.1</v>
      </c>
      <c r="F203" s="9">
        <v>73</v>
      </c>
      <c r="G203" s="71">
        <v>12</v>
      </c>
      <c r="H203" s="71">
        <v>7.4</v>
      </c>
      <c r="I203" s="71">
        <v>26</v>
      </c>
      <c r="J203" s="71">
        <v>12</v>
      </c>
      <c r="K203" s="6">
        <f t="shared" si="9"/>
        <v>5.4</v>
      </c>
      <c r="L203" s="6">
        <f t="shared" si="10"/>
        <v>5.4</v>
      </c>
      <c r="M203" s="10">
        <v>114</v>
      </c>
      <c r="N203" s="3" t="str">
        <f t="shared" si="11"/>
        <v>ESE</v>
      </c>
      <c r="O203" s="11">
        <v>0</v>
      </c>
      <c r="P203" s="12">
        <v>0</v>
      </c>
      <c r="Q203" s="3">
        <v>0</v>
      </c>
      <c r="R203" s="13">
        <v>1379</v>
      </c>
      <c r="S203" s="14">
        <v>10.894100000000002</v>
      </c>
      <c r="T203" s="15">
        <v>1.5</v>
      </c>
      <c r="U203" s="15">
        <v>1.5</v>
      </c>
    </row>
    <row r="204" spans="1:21" x14ac:dyDescent="0.25">
      <c r="A204" s="1">
        <v>45315</v>
      </c>
      <c r="B204" s="2">
        <v>0.70138888888888884</v>
      </c>
      <c r="C204" s="7">
        <v>1024</v>
      </c>
      <c r="D204" s="7">
        <v>1028</v>
      </c>
      <c r="E204" s="71">
        <v>12</v>
      </c>
      <c r="F204" s="9">
        <v>73</v>
      </c>
      <c r="G204" s="71">
        <v>11.9</v>
      </c>
      <c r="H204" s="71">
        <v>7.3</v>
      </c>
      <c r="I204" s="71">
        <v>26</v>
      </c>
      <c r="J204" s="71">
        <v>11.9</v>
      </c>
      <c r="K204" s="6">
        <f t="shared" si="9"/>
        <v>5.4</v>
      </c>
      <c r="L204" s="6">
        <f t="shared" si="10"/>
        <v>5.4</v>
      </c>
      <c r="M204" s="10">
        <v>208</v>
      </c>
      <c r="N204" s="3" t="str">
        <f t="shared" si="11"/>
        <v>SSW</v>
      </c>
      <c r="O204" s="11">
        <v>0</v>
      </c>
      <c r="P204" s="12">
        <v>0</v>
      </c>
      <c r="Q204" s="3">
        <v>0</v>
      </c>
      <c r="R204" s="13">
        <v>0.73699999999999999</v>
      </c>
      <c r="S204" s="14">
        <v>5.8223000000000007E-3</v>
      </c>
      <c r="T204" s="15">
        <v>1.5</v>
      </c>
      <c r="U204" s="15">
        <v>1.5</v>
      </c>
    </row>
    <row r="205" spans="1:21" x14ac:dyDescent="0.25">
      <c r="A205" s="1">
        <v>45315</v>
      </c>
      <c r="B205" s="2">
        <v>0.70486111111111116</v>
      </c>
      <c r="C205" s="7">
        <v>1023</v>
      </c>
      <c r="D205" s="7">
        <v>1027</v>
      </c>
      <c r="E205" s="71">
        <v>11.9</v>
      </c>
      <c r="F205" s="9">
        <v>74</v>
      </c>
      <c r="G205" s="71">
        <v>11.8</v>
      </c>
      <c r="H205" s="71">
        <v>7.4</v>
      </c>
      <c r="I205" s="71">
        <v>26</v>
      </c>
      <c r="J205" s="71">
        <v>11.8</v>
      </c>
      <c r="K205" s="6">
        <f t="shared" si="9"/>
        <v>5.4</v>
      </c>
      <c r="L205" s="6">
        <f t="shared" si="10"/>
        <v>5.4</v>
      </c>
      <c r="M205" s="10">
        <v>192</v>
      </c>
      <c r="N205" s="3" t="str">
        <f t="shared" si="11"/>
        <v>S</v>
      </c>
      <c r="O205" s="11">
        <v>0</v>
      </c>
      <c r="P205" s="12">
        <v>0</v>
      </c>
      <c r="Q205" s="3">
        <v>0</v>
      </c>
      <c r="R205" s="13">
        <v>0.47399999999999998</v>
      </c>
      <c r="S205" s="14">
        <v>3.7446000000000003E-3</v>
      </c>
      <c r="T205" s="15">
        <v>1.5</v>
      </c>
      <c r="U205" s="15">
        <v>1.5</v>
      </c>
    </row>
    <row r="206" spans="1:21" x14ac:dyDescent="0.25">
      <c r="A206" s="1">
        <v>45315</v>
      </c>
      <c r="B206" s="2">
        <v>0.70833333333333337</v>
      </c>
      <c r="C206" s="7">
        <v>1023</v>
      </c>
      <c r="D206" s="7">
        <v>1027</v>
      </c>
      <c r="E206" s="71">
        <v>11.7</v>
      </c>
      <c r="F206" s="9">
        <v>74</v>
      </c>
      <c r="G206" s="71">
        <v>10.7</v>
      </c>
      <c r="H206" s="71">
        <v>7.2</v>
      </c>
      <c r="I206" s="71">
        <v>26</v>
      </c>
      <c r="J206" s="71">
        <v>10.7</v>
      </c>
      <c r="K206" s="6">
        <f t="shared" si="9"/>
        <v>9</v>
      </c>
      <c r="L206" s="6">
        <f t="shared" si="10"/>
        <v>9.36</v>
      </c>
      <c r="M206" s="10">
        <v>252</v>
      </c>
      <c r="N206" s="3" t="str">
        <f t="shared" si="11"/>
        <v>WSW</v>
      </c>
      <c r="O206" s="11">
        <v>0</v>
      </c>
      <c r="P206" s="12">
        <v>0</v>
      </c>
      <c r="Q206" s="3">
        <v>0</v>
      </c>
      <c r="R206" s="13">
        <v>0.32300000000000001</v>
      </c>
      <c r="S206" s="14">
        <v>2.5517000000000005E-3</v>
      </c>
      <c r="T206" s="15">
        <v>2.5</v>
      </c>
      <c r="U206" s="15">
        <v>2.6</v>
      </c>
    </row>
    <row r="207" spans="1:21" x14ac:dyDescent="0.25">
      <c r="A207" s="1">
        <v>45315</v>
      </c>
      <c r="B207" s="2">
        <v>0.71180555555555547</v>
      </c>
      <c r="C207" s="7">
        <v>1024</v>
      </c>
      <c r="D207" s="7">
        <v>1028</v>
      </c>
      <c r="E207" s="71">
        <v>11.5</v>
      </c>
      <c r="F207" s="9">
        <v>75</v>
      </c>
      <c r="G207" s="71">
        <v>11.4</v>
      </c>
      <c r="H207" s="71">
        <v>7.2</v>
      </c>
      <c r="I207" s="71">
        <v>26</v>
      </c>
      <c r="J207" s="71">
        <v>11.4</v>
      </c>
      <c r="K207" s="6">
        <f t="shared" si="9"/>
        <v>5.76</v>
      </c>
      <c r="L207" s="6">
        <f t="shared" si="10"/>
        <v>5.76</v>
      </c>
      <c r="M207" s="10">
        <v>305</v>
      </c>
      <c r="N207" s="3" t="str">
        <f t="shared" si="11"/>
        <v>WNW</v>
      </c>
      <c r="O207" s="11">
        <v>0</v>
      </c>
      <c r="P207" s="12">
        <v>0</v>
      </c>
      <c r="Q207" s="3">
        <v>0</v>
      </c>
      <c r="R207" s="13">
        <v>0.193</v>
      </c>
      <c r="S207" s="14">
        <v>1.5247000000000001E-3</v>
      </c>
      <c r="T207" s="15">
        <v>1.6</v>
      </c>
      <c r="U207" s="15">
        <v>1.6</v>
      </c>
    </row>
    <row r="208" spans="1:21" x14ac:dyDescent="0.25">
      <c r="A208" s="1">
        <v>45315</v>
      </c>
      <c r="B208" s="2">
        <v>0.71527777777777779</v>
      </c>
      <c r="C208" s="7">
        <v>1024</v>
      </c>
      <c r="D208" s="7">
        <v>1028</v>
      </c>
      <c r="E208" s="71">
        <v>11.3</v>
      </c>
      <c r="F208" s="9">
        <v>76</v>
      </c>
      <c r="G208" s="71">
        <v>10.9</v>
      </c>
      <c r="H208" s="71">
        <v>7.2</v>
      </c>
      <c r="I208" s="71">
        <v>26</v>
      </c>
      <c r="J208" s="71">
        <v>10.9</v>
      </c>
      <c r="K208" s="6">
        <f t="shared" si="9"/>
        <v>6.12</v>
      </c>
      <c r="L208" s="6">
        <f t="shared" si="10"/>
        <v>6.48</v>
      </c>
      <c r="M208" s="10">
        <v>270</v>
      </c>
      <c r="N208" s="3" t="str">
        <f t="shared" si="11"/>
        <v>W</v>
      </c>
      <c r="O208" s="11">
        <v>0</v>
      </c>
      <c r="P208" s="12">
        <v>0</v>
      </c>
      <c r="Q208" s="3">
        <v>0</v>
      </c>
      <c r="R208" s="13">
        <v>6.0999999999999999E-2</v>
      </c>
      <c r="S208" s="14">
        <v>4.8190000000000006E-4</v>
      </c>
      <c r="T208" s="15">
        <v>1.7</v>
      </c>
      <c r="U208" s="15">
        <v>1.8</v>
      </c>
    </row>
    <row r="209" spans="1:21" x14ac:dyDescent="0.25">
      <c r="A209" s="1">
        <v>45315</v>
      </c>
      <c r="B209" s="2">
        <v>0.71875</v>
      </c>
      <c r="C209" s="7">
        <v>1024</v>
      </c>
      <c r="D209" s="7">
        <v>1028</v>
      </c>
      <c r="E209" s="71">
        <v>11.2</v>
      </c>
      <c r="F209" s="9">
        <v>76</v>
      </c>
      <c r="G209" s="71">
        <v>9.8000000000000007</v>
      </c>
      <c r="H209" s="71">
        <v>7.1</v>
      </c>
      <c r="I209" s="71">
        <v>26</v>
      </c>
      <c r="J209" s="71">
        <v>9.8000000000000007</v>
      </c>
      <c r="K209" s="6">
        <f t="shared" si="9"/>
        <v>11.16</v>
      </c>
      <c r="L209" s="6">
        <f t="shared" si="10"/>
        <v>11.16</v>
      </c>
      <c r="M209" s="10">
        <v>315</v>
      </c>
      <c r="N209" s="3" t="str">
        <f t="shared" si="11"/>
        <v>NW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3.1</v>
      </c>
      <c r="U209" s="15">
        <v>3.1</v>
      </c>
    </row>
    <row r="210" spans="1:21" x14ac:dyDescent="0.25">
      <c r="A210" s="1">
        <v>45315</v>
      </c>
      <c r="B210" s="2">
        <v>0.72222222222222221</v>
      </c>
      <c r="C210" s="7">
        <v>1024</v>
      </c>
      <c r="D210" s="7">
        <v>1028</v>
      </c>
      <c r="E210" s="71">
        <v>11.2</v>
      </c>
      <c r="F210" s="9">
        <v>76</v>
      </c>
      <c r="G210" s="71">
        <v>10.7</v>
      </c>
      <c r="H210" s="71">
        <v>7.1</v>
      </c>
      <c r="I210" s="71">
        <v>26</v>
      </c>
      <c r="J210" s="71">
        <v>10.7</v>
      </c>
      <c r="K210" s="6">
        <f t="shared" si="9"/>
        <v>6.12</v>
      </c>
      <c r="L210" s="6">
        <f t="shared" si="10"/>
        <v>6.48</v>
      </c>
      <c r="M210" s="10">
        <v>306</v>
      </c>
      <c r="N210" s="3" t="str">
        <f t="shared" si="11"/>
        <v>WNW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1.7</v>
      </c>
      <c r="U210" s="15">
        <v>1.8</v>
      </c>
    </row>
    <row r="211" spans="1:21" x14ac:dyDescent="0.25">
      <c r="A211" s="1">
        <v>45315</v>
      </c>
      <c r="B211" s="2">
        <v>0.72569444444444453</v>
      </c>
      <c r="C211" s="7">
        <v>1023</v>
      </c>
      <c r="D211" s="7">
        <v>1027</v>
      </c>
      <c r="E211" s="71">
        <v>11.1</v>
      </c>
      <c r="F211" s="9">
        <v>76</v>
      </c>
      <c r="G211" s="71">
        <v>11.1</v>
      </c>
      <c r="H211" s="71">
        <v>7</v>
      </c>
      <c r="I211" s="71">
        <v>26</v>
      </c>
      <c r="J211" s="71">
        <v>11.1</v>
      </c>
      <c r="K211" s="6">
        <f t="shared" si="9"/>
        <v>0</v>
      </c>
      <c r="L211" s="6">
        <f t="shared" si="10"/>
        <v>0</v>
      </c>
      <c r="M211" s="10">
        <v>342</v>
      </c>
      <c r="N211" s="3" t="str">
        <f t="shared" si="11"/>
        <v>NNW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0</v>
      </c>
      <c r="U211" s="15">
        <v>0</v>
      </c>
    </row>
    <row r="212" spans="1:21" x14ac:dyDescent="0.25">
      <c r="A212" s="1">
        <v>45315</v>
      </c>
      <c r="B212" s="2">
        <v>0.72916666666666663</v>
      </c>
      <c r="C212" s="7">
        <v>1023</v>
      </c>
      <c r="D212" s="7">
        <v>1027</v>
      </c>
      <c r="E212" s="71">
        <v>10.9</v>
      </c>
      <c r="F212" s="9">
        <v>77</v>
      </c>
      <c r="G212" s="71">
        <v>10.9</v>
      </c>
      <c r="H212" s="71">
        <v>7</v>
      </c>
      <c r="I212" s="71">
        <v>26</v>
      </c>
      <c r="J212" s="71">
        <v>10.9</v>
      </c>
      <c r="K212" s="6">
        <f t="shared" si="9"/>
        <v>0</v>
      </c>
      <c r="L212" s="6">
        <f t="shared" si="10"/>
        <v>0</v>
      </c>
      <c r="M212" s="10">
        <v>216</v>
      </c>
      <c r="N212" s="3" t="str">
        <f t="shared" si="11"/>
        <v>SSW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0</v>
      </c>
      <c r="U212" s="15">
        <v>0</v>
      </c>
    </row>
    <row r="213" spans="1:21" x14ac:dyDescent="0.25">
      <c r="A213" s="1">
        <v>45315</v>
      </c>
      <c r="B213" s="2">
        <v>0.73263888888888884</v>
      </c>
      <c r="C213" s="7">
        <v>1023</v>
      </c>
      <c r="D213" s="7">
        <v>1027</v>
      </c>
      <c r="E213" s="71">
        <v>10.9</v>
      </c>
      <c r="F213" s="9">
        <v>77</v>
      </c>
      <c r="G213" s="71">
        <v>10.9</v>
      </c>
      <c r="H213" s="71">
        <v>7</v>
      </c>
      <c r="I213" s="71">
        <v>26</v>
      </c>
      <c r="J213" s="71">
        <v>10.9</v>
      </c>
      <c r="K213" s="6">
        <f t="shared" si="9"/>
        <v>0</v>
      </c>
      <c r="L213" s="6">
        <f t="shared" si="10"/>
        <v>0</v>
      </c>
      <c r="M213" s="10">
        <v>294</v>
      </c>
      <c r="N213" s="3" t="str">
        <f t="shared" si="11"/>
        <v>WNW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0</v>
      </c>
      <c r="U213" s="15">
        <v>0</v>
      </c>
    </row>
    <row r="214" spans="1:21" x14ac:dyDescent="0.25">
      <c r="A214" s="1">
        <v>45315</v>
      </c>
      <c r="B214" s="2">
        <v>0.73611111111111116</v>
      </c>
      <c r="C214" s="7">
        <v>1023</v>
      </c>
      <c r="D214" s="7">
        <v>1027</v>
      </c>
      <c r="E214" s="71">
        <v>10.9</v>
      </c>
      <c r="F214" s="9">
        <v>77</v>
      </c>
      <c r="G214" s="71">
        <v>10.9</v>
      </c>
      <c r="H214" s="71">
        <v>7</v>
      </c>
      <c r="I214" s="71">
        <v>26</v>
      </c>
      <c r="J214" s="71">
        <v>10.9</v>
      </c>
      <c r="K214" s="6">
        <f t="shared" si="9"/>
        <v>0</v>
      </c>
      <c r="L214" s="6">
        <f t="shared" si="10"/>
        <v>0</v>
      </c>
      <c r="M214" s="10">
        <v>258</v>
      </c>
      <c r="N214" s="3" t="str">
        <f t="shared" si="11"/>
        <v>WSW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0</v>
      </c>
      <c r="U214" s="15">
        <v>0</v>
      </c>
    </row>
    <row r="215" spans="1:21" x14ac:dyDescent="0.25">
      <c r="A215" s="1">
        <v>45315</v>
      </c>
      <c r="B215" s="2">
        <v>0.73958333333333337</v>
      </c>
      <c r="C215" s="7">
        <v>1023</v>
      </c>
      <c r="D215" s="7">
        <v>1027</v>
      </c>
      <c r="E215" s="71">
        <v>11</v>
      </c>
      <c r="F215" s="9">
        <v>76</v>
      </c>
      <c r="G215" s="71">
        <v>11</v>
      </c>
      <c r="H215" s="71">
        <v>6.9</v>
      </c>
      <c r="I215" s="71">
        <v>26</v>
      </c>
      <c r="J215" s="71">
        <v>11</v>
      </c>
      <c r="K215" s="6">
        <f t="shared" si="9"/>
        <v>4.32</v>
      </c>
      <c r="L215" s="6">
        <f t="shared" si="10"/>
        <v>4.32</v>
      </c>
      <c r="M215" s="10">
        <v>270</v>
      </c>
      <c r="N215" s="3" t="str">
        <f t="shared" si="11"/>
        <v>W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1.2</v>
      </c>
      <c r="U215" s="15">
        <v>1.2</v>
      </c>
    </row>
    <row r="216" spans="1:21" x14ac:dyDescent="0.25">
      <c r="A216" s="1">
        <v>45315</v>
      </c>
      <c r="B216" s="2">
        <v>0.74305555555555547</v>
      </c>
      <c r="C216" s="7">
        <v>1023</v>
      </c>
      <c r="D216" s="7">
        <v>1027</v>
      </c>
      <c r="E216" s="71">
        <v>10.8</v>
      </c>
      <c r="F216" s="9">
        <v>77</v>
      </c>
      <c r="G216" s="71">
        <v>10.8</v>
      </c>
      <c r="H216" s="71">
        <v>6.9</v>
      </c>
      <c r="I216" s="71">
        <v>26</v>
      </c>
      <c r="J216" s="71">
        <v>10.8</v>
      </c>
      <c r="K216" s="6">
        <f t="shared" si="9"/>
        <v>0</v>
      </c>
      <c r="L216" s="6">
        <f t="shared" si="10"/>
        <v>0</v>
      </c>
      <c r="M216" s="10">
        <v>318</v>
      </c>
      <c r="N216" s="3" t="str">
        <f t="shared" si="11"/>
        <v>NW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45315</v>
      </c>
      <c r="B217" s="2">
        <v>0.74652777777777779</v>
      </c>
      <c r="C217" s="7">
        <v>1023</v>
      </c>
      <c r="D217" s="7">
        <v>1027</v>
      </c>
      <c r="E217" s="71">
        <v>10.7</v>
      </c>
      <c r="F217" s="9">
        <v>77</v>
      </c>
      <c r="G217" s="71">
        <v>10.7</v>
      </c>
      <c r="H217" s="71">
        <v>6.8</v>
      </c>
      <c r="I217" s="71">
        <v>26</v>
      </c>
      <c r="J217" s="71">
        <v>10.7</v>
      </c>
      <c r="K217" s="6">
        <f t="shared" si="9"/>
        <v>0</v>
      </c>
      <c r="L217" s="6">
        <f t="shared" si="10"/>
        <v>0</v>
      </c>
      <c r="M217" s="10">
        <v>192</v>
      </c>
      <c r="N217" s="3" t="str">
        <f t="shared" si="11"/>
        <v>S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</v>
      </c>
      <c r="U217" s="15">
        <v>0</v>
      </c>
    </row>
    <row r="218" spans="1:21" x14ac:dyDescent="0.25">
      <c r="A218" s="1">
        <v>45315</v>
      </c>
      <c r="B218" s="2">
        <v>0.75</v>
      </c>
      <c r="C218" s="7">
        <v>1023</v>
      </c>
      <c r="D218" s="7">
        <v>1027</v>
      </c>
      <c r="E218" s="71">
        <v>10.6</v>
      </c>
      <c r="F218" s="9">
        <v>76</v>
      </c>
      <c r="G218" s="71">
        <v>10.6</v>
      </c>
      <c r="H218" s="71">
        <v>6.5</v>
      </c>
      <c r="I218" s="71">
        <v>26</v>
      </c>
      <c r="J218" s="71">
        <v>10.6</v>
      </c>
      <c r="K218" s="6">
        <f t="shared" si="9"/>
        <v>2.52</v>
      </c>
      <c r="L218" s="6">
        <f t="shared" si="10"/>
        <v>2.52</v>
      </c>
      <c r="M218" s="10">
        <v>247</v>
      </c>
      <c r="N218" s="3" t="str">
        <f t="shared" si="11"/>
        <v>WSW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0.7</v>
      </c>
      <c r="U218" s="15">
        <v>0.7</v>
      </c>
    </row>
    <row r="219" spans="1:21" x14ac:dyDescent="0.25">
      <c r="A219" s="1">
        <v>45315</v>
      </c>
      <c r="B219" s="2">
        <v>0.75347222222222221</v>
      </c>
      <c r="C219" s="7">
        <v>1024</v>
      </c>
      <c r="D219" s="7">
        <v>1028</v>
      </c>
      <c r="E219" s="71">
        <v>10.6</v>
      </c>
      <c r="F219" s="9">
        <v>77</v>
      </c>
      <c r="G219" s="71">
        <v>10.6</v>
      </c>
      <c r="H219" s="71">
        <v>6.7</v>
      </c>
      <c r="I219" s="71">
        <v>26</v>
      </c>
      <c r="J219" s="71">
        <v>10.6</v>
      </c>
      <c r="K219" s="6">
        <f t="shared" si="9"/>
        <v>0</v>
      </c>
      <c r="L219" s="6">
        <f t="shared" si="10"/>
        <v>0</v>
      </c>
      <c r="M219" s="10">
        <v>324</v>
      </c>
      <c r="N219" s="3" t="str">
        <f t="shared" si="11"/>
        <v>NW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</v>
      </c>
      <c r="U219" s="15">
        <v>0</v>
      </c>
    </row>
    <row r="220" spans="1:21" x14ac:dyDescent="0.25">
      <c r="A220" s="1">
        <v>45315</v>
      </c>
      <c r="B220" s="2">
        <v>0.75694444444444453</v>
      </c>
      <c r="C220" s="7">
        <v>1024</v>
      </c>
      <c r="D220" s="7">
        <v>1028</v>
      </c>
      <c r="E220" s="71">
        <v>10.5</v>
      </c>
      <c r="F220" s="9">
        <v>77</v>
      </c>
      <c r="G220" s="71">
        <v>10.5</v>
      </c>
      <c r="H220" s="71">
        <v>6.6</v>
      </c>
      <c r="I220" s="71">
        <v>26</v>
      </c>
      <c r="J220" s="71">
        <v>10.5</v>
      </c>
      <c r="K220" s="6">
        <f t="shared" si="9"/>
        <v>0</v>
      </c>
      <c r="L220" s="6">
        <f t="shared" si="10"/>
        <v>0</v>
      </c>
      <c r="M220" s="10">
        <v>226</v>
      </c>
      <c r="N220" s="3" t="str">
        <f t="shared" si="11"/>
        <v>SW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45315</v>
      </c>
      <c r="B221" s="2">
        <v>0.76041666666666663</v>
      </c>
      <c r="C221" s="7">
        <v>1024</v>
      </c>
      <c r="D221" s="7">
        <v>1028</v>
      </c>
      <c r="E221" s="71">
        <v>10.5</v>
      </c>
      <c r="F221" s="9">
        <v>77</v>
      </c>
      <c r="G221" s="71">
        <v>10.5</v>
      </c>
      <c r="H221" s="71">
        <v>6.6</v>
      </c>
      <c r="I221" s="71">
        <v>26</v>
      </c>
      <c r="J221" s="71">
        <v>10.5</v>
      </c>
      <c r="K221" s="6">
        <f t="shared" si="9"/>
        <v>3.6</v>
      </c>
      <c r="L221" s="6">
        <f t="shared" si="10"/>
        <v>3.6</v>
      </c>
      <c r="M221" s="10">
        <v>261</v>
      </c>
      <c r="N221" s="3" t="str">
        <f t="shared" si="11"/>
        <v>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</v>
      </c>
      <c r="U221" s="15">
        <v>1</v>
      </c>
    </row>
    <row r="222" spans="1:21" x14ac:dyDescent="0.25">
      <c r="A222" s="1">
        <v>45315</v>
      </c>
      <c r="B222" s="2">
        <v>0.76388888888888884</v>
      </c>
      <c r="C222" s="7">
        <v>1024</v>
      </c>
      <c r="D222" s="7">
        <v>1028</v>
      </c>
      <c r="E222" s="71">
        <v>10.5</v>
      </c>
      <c r="F222" s="9">
        <v>76</v>
      </c>
      <c r="G222" s="71">
        <v>10.5</v>
      </c>
      <c r="H222" s="71">
        <v>6.4</v>
      </c>
      <c r="I222" s="71">
        <v>26</v>
      </c>
      <c r="J222" s="71">
        <v>10.5</v>
      </c>
      <c r="K222" s="6">
        <f t="shared" si="9"/>
        <v>3.9600000000000004</v>
      </c>
      <c r="L222" s="6">
        <f t="shared" si="10"/>
        <v>3.9600000000000004</v>
      </c>
      <c r="M222" s="10">
        <v>306</v>
      </c>
      <c r="N222" s="3" t="str">
        <f t="shared" si="11"/>
        <v>WNW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1.1000000000000001</v>
      </c>
      <c r="U222" s="15">
        <v>1.1000000000000001</v>
      </c>
    </row>
    <row r="223" spans="1:21" x14ac:dyDescent="0.25">
      <c r="A223" s="1">
        <v>45315</v>
      </c>
      <c r="B223" s="2">
        <v>0.76736111111111116</v>
      </c>
      <c r="C223" s="7">
        <v>1024</v>
      </c>
      <c r="D223" s="7">
        <v>1028</v>
      </c>
      <c r="E223" s="71">
        <v>10.4</v>
      </c>
      <c r="F223" s="9">
        <v>76</v>
      </c>
      <c r="G223" s="71">
        <v>10.4</v>
      </c>
      <c r="H223" s="71">
        <v>6.3</v>
      </c>
      <c r="I223" s="71">
        <v>26</v>
      </c>
      <c r="J223" s="71">
        <v>10.4</v>
      </c>
      <c r="K223" s="6">
        <f t="shared" si="9"/>
        <v>4.68</v>
      </c>
      <c r="L223" s="6">
        <f t="shared" si="10"/>
        <v>4.68</v>
      </c>
      <c r="M223" s="10">
        <v>12</v>
      </c>
      <c r="N223" s="3" t="str">
        <f t="shared" si="11"/>
        <v>N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1.3</v>
      </c>
      <c r="U223" s="15">
        <v>1.3</v>
      </c>
    </row>
    <row r="224" spans="1:21" x14ac:dyDescent="0.25">
      <c r="A224" s="1">
        <v>45315</v>
      </c>
      <c r="B224" s="2">
        <v>0.77083333333333337</v>
      </c>
      <c r="C224" s="7">
        <v>1023</v>
      </c>
      <c r="D224" s="7">
        <v>1027</v>
      </c>
      <c r="E224" s="71">
        <v>10.4</v>
      </c>
      <c r="F224" s="9">
        <v>76</v>
      </c>
      <c r="G224" s="71">
        <v>10.1</v>
      </c>
      <c r="H224" s="71">
        <v>6.3</v>
      </c>
      <c r="I224" s="71">
        <v>26</v>
      </c>
      <c r="J224" s="71">
        <v>10.1</v>
      </c>
      <c r="K224" s="6">
        <f t="shared" si="9"/>
        <v>5.76</v>
      </c>
      <c r="L224" s="6">
        <f t="shared" si="10"/>
        <v>5.76</v>
      </c>
      <c r="M224" s="10">
        <v>278</v>
      </c>
      <c r="N224" s="3" t="str">
        <f t="shared" si="11"/>
        <v>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1.6</v>
      </c>
      <c r="U224" s="15">
        <v>1.6</v>
      </c>
    </row>
    <row r="225" spans="1:21" x14ac:dyDescent="0.25">
      <c r="A225" s="1">
        <v>45315</v>
      </c>
      <c r="B225" s="2">
        <v>0.77430555555555547</v>
      </c>
      <c r="C225" s="7">
        <v>1024</v>
      </c>
      <c r="D225" s="7">
        <v>1028</v>
      </c>
      <c r="E225" s="71">
        <v>10.5</v>
      </c>
      <c r="F225" s="9">
        <v>76</v>
      </c>
      <c r="G225" s="71">
        <v>10.5</v>
      </c>
      <c r="H225" s="71">
        <v>6.4</v>
      </c>
      <c r="I225" s="71">
        <v>26</v>
      </c>
      <c r="J225" s="71">
        <v>10.5</v>
      </c>
      <c r="K225" s="6">
        <f t="shared" si="9"/>
        <v>2.52</v>
      </c>
      <c r="L225" s="6">
        <f t="shared" si="10"/>
        <v>2.52</v>
      </c>
      <c r="M225" s="10">
        <v>291</v>
      </c>
      <c r="N225" s="3" t="str">
        <f t="shared" si="11"/>
        <v>WNW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0.7</v>
      </c>
      <c r="U225" s="15">
        <v>0.7</v>
      </c>
    </row>
    <row r="226" spans="1:21" x14ac:dyDescent="0.25">
      <c r="A226" s="1">
        <v>45315</v>
      </c>
      <c r="B226" s="2">
        <v>0.77777777777777779</v>
      </c>
      <c r="C226" s="7">
        <v>1024</v>
      </c>
      <c r="D226" s="7">
        <v>1028</v>
      </c>
      <c r="E226" s="71">
        <v>10.5</v>
      </c>
      <c r="F226" s="9">
        <v>75</v>
      </c>
      <c r="G226" s="71">
        <v>10.5</v>
      </c>
      <c r="H226" s="71">
        <v>6.2</v>
      </c>
      <c r="I226" s="71">
        <v>26</v>
      </c>
      <c r="J226" s="71">
        <v>10.5</v>
      </c>
      <c r="K226" s="6">
        <f t="shared" si="9"/>
        <v>0</v>
      </c>
      <c r="L226" s="6">
        <f t="shared" si="10"/>
        <v>0</v>
      </c>
      <c r="M226" s="10">
        <v>12</v>
      </c>
      <c r="N226" s="3" t="str">
        <f t="shared" si="11"/>
        <v>N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45315</v>
      </c>
      <c r="B227" s="2">
        <v>0.78125</v>
      </c>
      <c r="C227" s="7">
        <v>1024</v>
      </c>
      <c r="D227" s="7">
        <v>1028</v>
      </c>
      <c r="E227" s="71">
        <v>10.5</v>
      </c>
      <c r="F227" s="9">
        <v>74</v>
      </c>
      <c r="G227" s="71">
        <v>10.5</v>
      </c>
      <c r="H227" s="71">
        <v>6</v>
      </c>
      <c r="I227" s="71">
        <v>26</v>
      </c>
      <c r="J227" s="71">
        <v>10.5</v>
      </c>
      <c r="K227" s="6">
        <f t="shared" si="9"/>
        <v>0</v>
      </c>
      <c r="L227" s="6">
        <f t="shared" si="10"/>
        <v>0</v>
      </c>
      <c r="M227" s="10">
        <v>125</v>
      </c>
      <c r="N227" s="3" t="str">
        <f t="shared" si="11"/>
        <v>ESE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45315</v>
      </c>
      <c r="B228" s="2">
        <v>0.78472222222222221</v>
      </c>
      <c r="C228" s="7">
        <v>1024</v>
      </c>
      <c r="D228" s="7">
        <v>1028</v>
      </c>
      <c r="E228" s="71">
        <v>10.3</v>
      </c>
      <c r="F228" s="9">
        <v>75</v>
      </c>
      <c r="G228" s="71">
        <v>10.3</v>
      </c>
      <c r="H228" s="71">
        <v>6</v>
      </c>
      <c r="I228" s="71">
        <v>26</v>
      </c>
      <c r="J228" s="71">
        <v>10.3</v>
      </c>
      <c r="K228" s="6">
        <f t="shared" si="9"/>
        <v>0</v>
      </c>
      <c r="L228" s="6">
        <f t="shared" si="10"/>
        <v>0</v>
      </c>
      <c r="M228" s="10">
        <v>247</v>
      </c>
      <c r="N228" s="3" t="str">
        <f t="shared" si="11"/>
        <v>WSW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45315</v>
      </c>
      <c r="B229" s="2">
        <v>0.78819444444444453</v>
      </c>
      <c r="C229" s="7">
        <v>1024</v>
      </c>
      <c r="D229" s="7">
        <v>1028</v>
      </c>
      <c r="E229" s="71">
        <v>10.199999999999999</v>
      </c>
      <c r="F229" s="9">
        <v>75</v>
      </c>
      <c r="G229" s="71">
        <v>10.199999999999999</v>
      </c>
      <c r="H229" s="71">
        <v>5.9</v>
      </c>
      <c r="I229" s="71">
        <v>26</v>
      </c>
      <c r="J229" s="71">
        <v>10.199999999999999</v>
      </c>
      <c r="K229" s="6">
        <f t="shared" si="9"/>
        <v>0</v>
      </c>
      <c r="L229" s="6">
        <f t="shared" si="10"/>
        <v>0</v>
      </c>
      <c r="M229" s="10">
        <v>299</v>
      </c>
      <c r="N229" s="3" t="str">
        <f t="shared" si="11"/>
        <v>WNW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45315</v>
      </c>
      <c r="B230" s="2">
        <v>0.79166666666666663</v>
      </c>
      <c r="C230" s="7">
        <v>1023</v>
      </c>
      <c r="D230" s="7">
        <v>1027</v>
      </c>
      <c r="E230" s="71">
        <v>10.3</v>
      </c>
      <c r="F230" s="9">
        <v>75</v>
      </c>
      <c r="G230" s="71">
        <v>10.3</v>
      </c>
      <c r="H230" s="71">
        <v>6</v>
      </c>
      <c r="I230" s="71">
        <v>26</v>
      </c>
      <c r="J230" s="71">
        <v>10.3</v>
      </c>
      <c r="K230" s="6">
        <f t="shared" si="9"/>
        <v>0</v>
      </c>
      <c r="L230" s="6">
        <f t="shared" si="10"/>
        <v>0</v>
      </c>
      <c r="M230" s="10">
        <v>234</v>
      </c>
      <c r="N230" s="3" t="str">
        <f t="shared" si="11"/>
        <v>SW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45315</v>
      </c>
      <c r="B231" s="2">
        <v>0.79513888888888884</v>
      </c>
      <c r="C231" s="7">
        <v>1023</v>
      </c>
      <c r="D231" s="7">
        <v>1027</v>
      </c>
      <c r="E231" s="71">
        <v>10.1</v>
      </c>
      <c r="F231" s="9">
        <v>75</v>
      </c>
      <c r="G231" s="71">
        <v>10.1</v>
      </c>
      <c r="H231" s="71">
        <v>5.8</v>
      </c>
      <c r="I231" s="71">
        <v>26</v>
      </c>
      <c r="J231" s="71">
        <v>10.1</v>
      </c>
      <c r="K231" s="6">
        <f t="shared" si="9"/>
        <v>0</v>
      </c>
      <c r="L231" s="6">
        <f t="shared" si="10"/>
        <v>0</v>
      </c>
      <c r="M231" s="10">
        <v>56</v>
      </c>
      <c r="N231" s="3" t="str">
        <f t="shared" si="11"/>
        <v>NE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45315</v>
      </c>
      <c r="B232" s="2">
        <v>0.79861111111111116</v>
      </c>
      <c r="C232" s="7">
        <v>1023</v>
      </c>
      <c r="D232" s="7">
        <v>1027</v>
      </c>
      <c r="E232" s="71">
        <v>9.9</v>
      </c>
      <c r="F232" s="9">
        <v>76</v>
      </c>
      <c r="G232" s="71">
        <v>9.9</v>
      </c>
      <c r="H232" s="71">
        <v>5.8</v>
      </c>
      <c r="I232" s="71">
        <v>26</v>
      </c>
      <c r="J232" s="71">
        <v>9.9</v>
      </c>
      <c r="K232" s="6">
        <f t="shared" si="9"/>
        <v>0</v>
      </c>
      <c r="L232" s="6">
        <f t="shared" si="10"/>
        <v>0</v>
      </c>
      <c r="M232" s="10">
        <v>144</v>
      </c>
      <c r="N232" s="3" t="str">
        <f t="shared" si="11"/>
        <v>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45315</v>
      </c>
      <c r="B233" s="2">
        <v>0.80208333333333337</v>
      </c>
      <c r="C233" s="7">
        <v>1023</v>
      </c>
      <c r="D233" s="7">
        <v>1027</v>
      </c>
      <c r="E233" s="71">
        <v>9.9</v>
      </c>
      <c r="F233" s="9">
        <v>76</v>
      </c>
      <c r="G233" s="71">
        <v>9.3000000000000007</v>
      </c>
      <c r="H233" s="71">
        <v>5.8</v>
      </c>
      <c r="I233" s="71">
        <v>26</v>
      </c>
      <c r="J233" s="71">
        <v>9.3000000000000007</v>
      </c>
      <c r="K233" s="6">
        <f t="shared" si="9"/>
        <v>6.12</v>
      </c>
      <c r="L233" s="6">
        <f t="shared" si="10"/>
        <v>6.48</v>
      </c>
      <c r="M233" s="10">
        <v>260</v>
      </c>
      <c r="N233" s="3" t="str">
        <f t="shared" si="11"/>
        <v>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1.7</v>
      </c>
      <c r="U233" s="15">
        <v>1.8</v>
      </c>
    </row>
    <row r="234" spans="1:21" x14ac:dyDescent="0.25">
      <c r="A234" s="1">
        <v>45315</v>
      </c>
      <c r="B234" s="2">
        <v>0.80555555555555547</v>
      </c>
      <c r="C234" s="7">
        <v>1024</v>
      </c>
      <c r="D234" s="7">
        <v>1028</v>
      </c>
      <c r="E234" s="71">
        <v>10</v>
      </c>
      <c r="F234" s="9">
        <v>76</v>
      </c>
      <c r="G234" s="71">
        <v>9.4</v>
      </c>
      <c r="H234" s="71">
        <v>5.9</v>
      </c>
      <c r="I234" s="71">
        <v>26</v>
      </c>
      <c r="J234" s="71">
        <v>9.4</v>
      </c>
      <c r="K234" s="6">
        <f t="shared" si="9"/>
        <v>6.12</v>
      </c>
      <c r="L234" s="6">
        <f t="shared" si="10"/>
        <v>6.48</v>
      </c>
      <c r="M234" s="10">
        <v>318</v>
      </c>
      <c r="N234" s="3" t="str">
        <f t="shared" si="11"/>
        <v>NW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1.7</v>
      </c>
      <c r="U234" s="15">
        <v>1.8</v>
      </c>
    </row>
    <row r="235" spans="1:21" x14ac:dyDescent="0.25">
      <c r="A235" s="1">
        <v>45315</v>
      </c>
      <c r="B235" s="2">
        <v>0.80902777777777779</v>
      </c>
      <c r="C235" s="7">
        <v>1023</v>
      </c>
      <c r="D235" s="7">
        <v>1027</v>
      </c>
      <c r="E235" s="71">
        <v>10</v>
      </c>
      <c r="F235" s="9">
        <v>76</v>
      </c>
      <c r="G235" s="71">
        <v>10</v>
      </c>
      <c r="H235" s="71">
        <v>5.9</v>
      </c>
      <c r="I235" s="71">
        <v>26</v>
      </c>
      <c r="J235" s="71">
        <v>10</v>
      </c>
      <c r="K235" s="6">
        <f t="shared" si="9"/>
        <v>3.9600000000000004</v>
      </c>
      <c r="L235" s="6">
        <f t="shared" si="10"/>
        <v>3.9600000000000004</v>
      </c>
      <c r="M235" s="10">
        <v>306</v>
      </c>
      <c r="N235" s="3" t="str">
        <f t="shared" si="11"/>
        <v>WNW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1.1000000000000001</v>
      </c>
      <c r="U235" s="15">
        <v>1.1000000000000001</v>
      </c>
    </row>
    <row r="236" spans="1:21" x14ac:dyDescent="0.25">
      <c r="A236" s="1">
        <v>45315</v>
      </c>
      <c r="B236" s="2">
        <v>0.8125</v>
      </c>
      <c r="C236" s="7">
        <v>1023</v>
      </c>
      <c r="D236" s="7">
        <v>1027</v>
      </c>
      <c r="E236" s="71">
        <v>9.8000000000000007</v>
      </c>
      <c r="F236" s="9">
        <v>76</v>
      </c>
      <c r="G236" s="71">
        <v>9.8000000000000007</v>
      </c>
      <c r="H236" s="71">
        <v>5.7</v>
      </c>
      <c r="I236" s="71">
        <v>26</v>
      </c>
      <c r="J236" s="71">
        <v>9.8000000000000007</v>
      </c>
      <c r="K236" s="6">
        <f t="shared" si="9"/>
        <v>2.88</v>
      </c>
      <c r="L236" s="6">
        <f t="shared" si="10"/>
        <v>2.88</v>
      </c>
      <c r="M236" s="10">
        <v>260</v>
      </c>
      <c r="N236" s="3" t="str">
        <f t="shared" si="11"/>
        <v>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0.8</v>
      </c>
      <c r="U236" s="15">
        <v>0.8</v>
      </c>
    </row>
    <row r="237" spans="1:21" x14ac:dyDescent="0.25">
      <c r="A237" s="1">
        <v>45315</v>
      </c>
      <c r="B237" s="2">
        <v>0.81597222222222221</v>
      </c>
      <c r="C237" s="7">
        <v>1023</v>
      </c>
      <c r="D237" s="7">
        <v>1027</v>
      </c>
      <c r="E237" s="71">
        <v>9.6999999999999993</v>
      </c>
      <c r="F237" s="9">
        <v>76</v>
      </c>
      <c r="G237" s="71">
        <v>9.6999999999999993</v>
      </c>
      <c r="H237" s="71">
        <v>5.6</v>
      </c>
      <c r="I237" s="71">
        <v>26</v>
      </c>
      <c r="J237" s="71">
        <v>9.6999999999999993</v>
      </c>
      <c r="K237" s="6">
        <f t="shared" si="9"/>
        <v>2.88</v>
      </c>
      <c r="L237" s="6">
        <f t="shared" si="10"/>
        <v>2.88</v>
      </c>
      <c r="M237" s="10">
        <v>270</v>
      </c>
      <c r="N237" s="3" t="str">
        <f t="shared" si="11"/>
        <v>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0.8</v>
      </c>
      <c r="U237" s="15">
        <v>0.8</v>
      </c>
    </row>
    <row r="238" spans="1:21" x14ac:dyDescent="0.25">
      <c r="A238" s="1">
        <v>45315</v>
      </c>
      <c r="B238" s="2">
        <v>0.81944444444444453</v>
      </c>
      <c r="C238" s="7">
        <v>1023</v>
      </c>
      <c r="D238" s="7">
        <v>1027</v>
      </c>
      <c r="E238" s="71">
        <v>9.6</v>
      </c>
      <c r="F238" s="9">
        <v>76</v>
      </c>
      <c r="G238" s="71">
        <v>9.1999999999999993</v>
      </c>
      <c r="H238" s="71">
        <v>5.5</v>
      </c>
      <c r="I238" s="71">
        <v>26</v>
      </c>
      <c r="J238" s="71">
        <v>9.1999999999999993</v>
      </c>
      <c r="K238" s="6">
        <f t="shared" si="9"/>
        <v>5.76</v>
      </c>
      <c r="L238" s="6">
        <f t="shared" si="10"/>
        <v>5.76</v>
      </c>
      <c r="M238" s="10">
        <v>182</v>
      </c>
      <c r="N238" s="3" t="str">
        <f t="shared" si="11"/>
        <v>S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1.6</v>
      </c>
      <c r="U238" s="15">
        <v>1.6</v>
      </c>
    </row>
    <row r="239" spans="1:21" x14ac:dyDescent="0.25">
      <c r="A239" s="1">
        <v>45315</v>
      </c>
      <c r="B239" s="2">
        <v>0.82291666666666663</v>
      </c>
      <c r="C239" s="7">
        <v>1023</v>
      </c>
      <c r="D239" s="7">
        <v>1027</v>
      </c>
      <c r="E239" s="71">
        <v>9.6</v>
      </c>
      <c r="F239" s="9">
        <v>75</v>
      </c>
      <c r="G239" s="71">
        <v>9.6</v>
      </c>
      <c r="H239" s="71">
        <v>5.3</v>
      </c>
      <c r="I239" s="71">
        <v>26</v>
      </c>
      <c r="J239" s="71">
        <v>9.6</v>
      </c>
      <c r="K239" s="6">
        <f t="shared" si="9"/>
        <v>3.9600000000000004</v>
      </c>
      <c r="L239" s="6">
        <f t="shared" si="10"/>
        <v>3.9600000000000004</v>
      </c>
      <c r="M239" s="10">
        <v>282</v>
      </c>
      <c r="N239" s="3" t="str">
        <f t="shared" si="11"/>
        <v>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1.1000000000000001</v>
      </c>
      <c r="U239" s="15">
        <v>1.1000000000000001</v>
      </c>
    </row>
    <row r="240" spans="1:21" x14ac:dyDescent="0.25">
      <c r="A240" s="1">
        <v>45315</v>
      </c>
      <c r="B240" s="2">
        <v>0.82638888888888884</v>
      </c>
      <c r="C240" s="7">
        <v>1023</v>
      </c>
      <c r="D240" s="7">
        <v>1027</v>
      </c>
      <c r="E240" s="71">
        <v>9.6999999999999993</v>
      </c>
      <c r="F240" s="9">
        <v>74</v>
      </c>
      <c r="G240" s="71">
        <v>9.6999999999999993</v>
      </c>
      <c r="H240" s="71">
        <v>5.2</v>
      </c>
      <c r="I240" s="71">
        <v>26</v>
      </c>
      <c r="J240" s="71">
        <v>9.6999999999999993</v>
      </c>
      <c r="K240" s="6">
        <f t="shared" si="9"/>
        <v>3.6</v>
      </c>
      <c r="L240" s="6">
        <f t="shared" si="10"/>
        <v>3.6</v>
      </c>
      <c r="M240" s="10">
        <v>259</v>
      </c>
      <c r="N240" s="3" t="str">
        <f t="shared" si="11"/>
        <v>WSW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</v>
      </c>
      <c r="U240" s="15">
        <v>1</v>
      </c>
    </row>
    <row r="241" spans="1:21" x14ac:dyDescent="0.25">
      <c r="A241" s="1">
        <v>45315</v>
      </c>
      <c r="B241" s="2">
        <v>0.82986111111111116</v>
      </c>
      <c r="C241" s="7">
        <v>1023</v>
      </c>
      <c r="D241" s="7">
        <v>1027</v>
      </c>
      <c r="E241" s="71">
        <v>9.5</v>
      </c>
      <c r="F241" s="9">
        <v>73</v>
      </c>
      <c r="G241" s="71">
        <v>9.5</v>
      </c>
      <c r="H241" s="71">
        <v>4.8</v>
      </c>
      <c r="I241" s="71">
        <v>26</v>
      </c>
      <c r="J241" s="71">
        <v>9.5</v>
      </c>
      <c r="K241" s="6">
        <f t="shared" si="9"/>
        <v>3.9600000000000004</v>
      </c>
      <c r="L241" s="6">
        <f t="shared" si="10"/>
        <v>3.9600000000000004</v>
      </c>
      <c r="M241" s="10">
        <v>288</v>
      </c>
      <c r="N241" s="3" t="str">
        <f t="shared" si="11"/>
        <v>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1.1000000000000001</v>
      </c>
      <c r="U241" s="15">
        <v>1.1000000000000001</v>
      </c>
    </row>
    <row r="242" spans="1:21" x14ac:dyDescent="0.25">
      <c r="A242" s="1">
        <v>45315</v>
      </c>
      <c r="B242" s="2">
        <v>0.83333333333333337</v>
      </c>
      <c r="C242" s="7">
        <v>1023</v>
      </c>
      <c r="D242" s="7">
        <v>1027</v>
      </c>
      <c r="E242" s="71">
        <v>9.3000000000000007</v>
      </c>
      <c r="F242" s="9">
        <v>74</v>
      </c>
      <c r="G242" s="71">
        <v>9.3000000000000007</v>
      </c>
      <c r="H242" s="71">
        <v>4.9000000000000004</v>
      </c>
      <c r="I242" s="71">
        <v>26</v>
      </c>
      <c r="J242" s="71">
        <v>9.3000000000000007</v>
      </c>
      <c r="K242" s="6">
        <f t="shared" si="9"/>
        <v>4.68</v>
      </c>
      <c r="L242" s="6">
        <f t="shared" si="10"/>
        <v>4.68</v>
      </c>
      <c r="M242" s="10">
        <v>56</v>
      </c>
      <c r="N242" s="3" t="str">
        <f t="shared" si="11"/>
        <v>NE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1.3</v>
      </c>
      <c r="U242" s="15">
        <v>1.3</v>
      </c>
    </row>
    <row r="243" spans="1:21" x14ac:dyDescent="0.25">
      <c r="A243" s="1">
        <v>45315</v>
      </c>
      <c r="B243" s="2">
        <v>0.83680555555555547</v>
      </c>
      <c r="C243" s="7">
        <v>1023</v>
      </c>
      <c r="D243" s="7">
        <v>1027</v>
      </c>
      <c r="E243" s="71">
        <v>9.1</v>
      </c>
      <c r="F243" s="9">
        <v>74</v>
      </c>
      <c r="G243" s="71">
        <v>9.1</v>
      </c>
      <c r="H243" s="71">
        <v>4.7</v>
      </c>
      <c r="I243" s="71">
        <v>26</v>
      </c>
      <c r="J243" s="71">
        <v>9.1</v>
      </c>
      <c r="K243" s="6">
        <f t="shared" si="9"/>
        <v>2.88</v>
      </c>
      <c r="L243" s="6">
        <f t="shared" si="10"/>
        <v>2.88</v>
      </c>
      <c r="M243" s="10">
        <v>23</v>
      </c>
      <c r="N243" s="3" t="str">
        <f t="shared" si="11"/>
        <v>NNE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0.8</v>
      </c>
      <c r="U243" s="15">
        <v>0.8</v>
      </c>
    </row>
    <row r="244" spans="1:21" x14ac:dyDescent="0.25">
      <c r="A244" s="1">
        <v>45315</v>
      </c>
      <c r="B244" s="2">
        <v>0.84027777777777779</v>
      </c>
      <c r="C244" s="7">
        <v>1023</v>
      </c>
      <c r="D244" s="7">
        <v>1027</v>
      </c>
      <c r="E244" s="71">
        <v>9</v>
      </c>
      <c r="F244" s="9">
        <v>74</v>
      </c>
      <c r="G244" s="71">
        <v>9</v>
      </c>
      <c r="H244" s="71">
        <v>4.5999999999999996</v>
      </c>
      <c r="I244" s="71">
        <v>26</v>
      </c>
      <c r="J244" s="71">
        <v>9</v>
      </c>
      <c r="K244" s="6">
        <f t="shared" si="9"/>
        <v>4.32</v>
      </c>
      <c r="L244" s="6">
        <f t="shared" si="10"/>
        <v>4.32</v>
      </c>
      <c r="M244" s="10">
        <v>6</v>
      </c>
      <c r="N244" s="3" t="str">
        <f t="shared" si="11"/>
        <v>N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1.2</v>
      </c>
      <c r="U244" s="15">
        <v>1.2</v>
      </c>
    </row>
    <row r="245" spans="1:21" x14ac:dyDescent="0.25">
      <c r="A245" s="1">
        <v>45315</v>
      </c>
      <c r="B245" s="2">
        <v>0.84375</v>
      </c>
      <c r="C245" s="7">
        <v>1023</v>
      </c>
      <c r="D245" s="7">
        <v>1027</v>
      </c>
      <c r="E245" s="71">
        <v>9.1</v>
      </c>
      <c r="F245" s="9">
        <v>74</v>
      </c>
      <c r="G245" s="71">
        <v>9.1</v>
      </c>
      <c r="H245" s="71">
        <v>4.7</v>
      </c>
      <c r="I245" s="71">
        <v>26</v>
      </c>
      <c r="J245" s="71">
        <v>9.1</v>
      </c>
      <c r="K245" s="6">
        <f t="shared" si="9"/>
        <v>3.9600000000000004</v>
      </c>
      <c r="L245" s="6">
        <f t="shared" si="10"/>
        <v>3.9600000000000004</v>
      </c>
      <c r="M245" s="10">
        <v>267</v>
      </c>
      <c r="N245" s="3" t="str">
        <f t="shared" si="11"/>
        <v>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1.1000000000000001</v>
      </c>
      <c r="U245" s="15">
        <v>1.1000000000000001</v>
      </c>
    </row>
    <row r="246" spans="1:21" x14ac:dyDescent="0.25">
      <c r="A246" s="1">
        <v>45315</v>
      </c>
      <c r="B246" s="2">
        <v>0.84722222222222221</v>
      </c>
      <c r="C246" s="7">
        <v>1023</v>
      </c>
      <c r="D246" s="7">
        <v>1027</v>
      </c>
      <c r="E246" s="71">
        <v>9.1999999999999993</v>
      </c>
      <c r="F246" s="9">
        <v>73</v>
      </c>
      <c r="G246" s="71">
        <v>9.1999999999999993</v>
      </c>
      <c r="H246" s="71">
        <v>4.5999999999999996</v>
      </c>
      <c r="I246" s="71">
        <v>26</v>
      </c>
      <c r="J246" s="71">
        <v>9.1999999999999993</v>
      </c>
      <c r="K246" s="6">
        <f t="shared" si="9"/>
        <v>0</v>
      </c>
      <c r="L246" s="6">
        <f t="shared" si="10"/>
        <v>0</v>
      </c>
      <c r="M246" s="10">
        <v>12</v>
      </c>
      <c r="N246" s="3" t="str">
        <f t="shared" si="11"/>
        <v>N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45315</v>
      </c>
      <c r="B247" s="2">
        <v>0.85069444444444453</v>
      </c>
      <c r="C247" s="7">
        <v>1024</v>
      </c>
      <c r="D247" s="7">
        <v>1028</v>
      </c>
      <c r="E247" s="71">
        <v>9.1</v>
      </c>
      <c r="F247" s="9">
        <v>73</v>
      </c>
      <c r="G247" s="71">
        <v>9.1</v>
      </c>
      <c r="H247" s="71">
        <v>4.5</v>
      </c>
      <c r="I247" s="71">
        <v>26</v>
      </c>
      <c r="J247" s="71">
        <v>9.1</v>
      </c>
      <c r="K247" s="6">
        <f t="shared" si="9"/>
        <v>3.9600000000000004</v>
      </c>
      <c r="L247" s="6">
        <f t="shared" si="10"/>
        <v>3.9600000000000004</v>
      </c>
      <c r="M247" s="10">
        <v>204</v>
      </c>
      <c r="N247" s="3" t="str">
        <f t="shared" si="11"/>
        <v>SSW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1.1000000000000001</v>
      </c>
      <c r="U247" s="15">
        <v>1.1000000000000001</v>
      </c>
    </row>
    <row r="248" spans="1:21" x14ac:dyDescent="0.25">
      <c r="A248" s="1">
        <v>45315</v>
      </c>
      <c r="B248" s="2">
        <v>0.85416666666666663</v>
      </c>
      <c r="C248" s="7">
        <v>1023</v>
      </c>
      <c r="D248" s="7">
        <v>1027</v>
      </c>
      <c r="E248" s="71">
        <v>9</v>
      </c>
      <c r="F248" s="9">
        <v>74</v>
      </c>
      <c r="G248" s="71">
        <v>9</v>
      </c>
      <c r="H248" s="71">
        <v>4.5999999999999996</v>
      </c>
      <c r="I248" s="71">
        <v>26</v>
      </c>
      <c r="J248" s="71">
        <v>9</v>
      </c>
      <c r="K248" s="6">
        <f t="shared" si="9"/>
        <v>0</v>
      </c>
      <c r="L248" s="6">
        <f t="shared" si="10"/>
        <v>0</v>
      </c>
      <c r="M248" s="10">
        <v>198</v>
      </c>
      <c r="N248" s="3" t="str">
        <f t="shared" si="11"/>
        <v>S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45315</v>
      </c>
      <c r="B249" s="2">
        <v>0.85763888888888884</v>
      </c>
      <c r="C249" s="7">
        <v>1023</v>
      </c>
      <c r="D249" s="7">
        <v>1027</v>
      </c>
      <c r="E249" s="71">
        <v>8.9</v>
      </c>
      <c r="F249" s="9">
        <v>74</v>
      </c>
      <c r="G249" s="71">
        <v>8.9</v>
      </c>
      <c r="H249" s="71">
        <v>4.5</v>
      </c>
      <c r="I249" s="71">
        <v>26</v>
      </c>
      <c r="J249" s="71">
        <v>8.9</v>
      </c>
      <c r="K249" s="6">
        <f t="shared" si="9"/>
        <v>0</v>
      </c>
      <c r="L249" s="6">
        <f t="shared" si="10"/>
        <v>0</v>
      </c>
      <c r="M249" s="10">
        <v>282</v>
      </c>
      <c r="N249" s="3" t="str">
        <f t="shared" si="11"/>
        <v>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45315</v>
      </c>
      <c r="B250" s="2">
        <v>0.86111111111111116</v>
      </c>
      <c r="C250" s="7">
        <v>1023</v>
      </c>
      <c r="D250" s="7">
        <v>1027</v>
      </c>
      <c r="E250" s="71">
        <v>9</v>
      </c>
      <c r="F250" s="9">
        <v>72</v>
      </c>
      <c r="G250" s="71">
        <v>9</v>
      </c>
      <c r="H250" s="71">
        <v>4.2</v>
      </c>
      <c r="I250" s="71">
        <v>26</v>
      </c>
      <c r="J250" s="71">
        <v>9</v>
      </c>
      <c r="K250" s="6">
        <f t="shared" si="9"/>
        <v>4.68</v>
      </c>
      <c r="L250" s="6">
        <f t="shared" si="10"/>
        <v>4.68</v>
      </c>
      <c r="M250" s="10">
        <v>270</v>
      </c>
      <c r="N250" s="3" t="str">
        <f t="shared" si="11"/>
        <v>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1.3</v>
      </c>
      <c r="U250" s="15">
        <v>1.3</v>
      </c>
    </row>
    <row r="251" spans="1:21" x14ac:dyDescent="0.25">
      <c r="A251" s="1">
        <v>45315</v>
      </c>
      <c r="B251" s="2">
        <v>0.86458333333333337</v>
      </c>
      <c r="C251" s="7">
        <v>1023</v>
      </c>
      <c r="D251" s="7">
        <v>1027</v>
      </c>
      <c r="E251" s="71">
        <v>9.1</v>
      </c>
      <c r="F251" s="9">
        <v>70</v>
      </c>
      <c r="G251" s="71">
        <v>9.1</v>
      </c>
      <c r="H251" s="71">
        <v>3.9</v>
      </c>
      <c r="I251" s="71">
        <v>26</v>
      </c>
      <c r="J251" s="71">
        <v>9.1</v>
      </c>
      <c r="K251" s="6">
        <f t="shared" si="9"/>
        <v>2.52</v>
      </c>
      <c r="L251" s="6">
        <f t="shared" si="10"/>
        <v>2.52</v>
      </c>
      <c r="M251" s="10">
        <v>282</v>
      </c>
      <c r="N251" s="3" t="str">
        <f t="shared" si="11"/>
        <v>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0.7</v>
      </c>
      <c r="U251" s="15">
        <v>0.7</v>
      </c>
    </row>
    <row r="252" spans="1:21" x14ac:dyDescent="0.25">
      <c r="A252" s="1">
        <v>45315</v>
      </c>
      <c r="B252" s="2">
        <v>0.86805555555555547</v>
      </c>
      <c r="C252" s="7">
        <v>1023</v>
      </c>
      <c r="D252" s="7">
        <v>1027</v>
      </c>
      <c r="E252" s="71">
        <v>9.1999999999999993</v>
      </c>
      <c r="F252" s="9">
        <v>69</v>
      </c>
      <c r="G252" s="71">
        <v>9.1999999999999993</v>
      </c>
      <c r="H252" s="71">
        <v>3.7</v>
      </c>
      <c r="I252" s="71">
        <v>26</v>
      </c>
      <c r="J252" s="71">
        <v>9.1999999999999993</v>
      </c>
      <c r="K252" s="6">
        <f t="shared" si="9"/>
        <v>2.88</v>
      </c>
      <c r="L252" s="6">
        <f t="shared" si="10"/>
        <v>2.88</v>
      </c>
      <c r="M252" s="10">
        <v>209</v>
      </c>
      <c r="N252" s="3" t="str">
        <f t="shared" si="11"/>
        <v>SSW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0.8</v>
      </c>
      <c r="U252" s="15">
        <v>0.8</v>
      </c>
    </row>
    <row r="253" spans="1:21" x14ac:dyDescent="0.25">
      <c r="A253" s="1">
        <v>45315</v>
      </c>
      <c r="B253" s="2">
        <v>0.87152777777777779</v>
      </c>
      <c r="C253" s="7">
        <v>1023</v>
      </c>
      <c r="D253" s="7">
        <v>1027</v>
      </c>
      <c r="E253" s="71">
        <v>9.1999999999999993</v>
      </c>
      <c r="F253" s="9">
        <v>68</v>
      </c>
      <c r="G253" s="71">
        <v>9.1999999999999993</v>
      </c>
      <c r="H253" s="71">
        <v>3.5</v>
      </c>
      <c r="I253" s="71">
        <v>26</v>
      </c>
      <c r="J253" s="71">
        <v>9.1999999999999993</v>
      </c>
      <c r="K253" s="6">
        <f t="shared" si="9"/>
        <v>3.6</v>
      </c>
      <c r="L253" s="6">
        <f t="shared" si="10"/>
        <v>3.6</v>
      </c>
      <c r="M253" s="10">
        <v>234</v>
      </c>
      <c r="N253" s="3" t="str">
        <f t="shared" si="11"/>
        <v>SW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</v>
      </c>
      <c r="U253" s="15">
        <v>1</v>
      </c>
    </row>
    <row r="254" spans="1:21" x14ac:dyDescent="0.25">
      <c r="A254" s="1">
        <v>45315</v>
      </c>
      <c r="B254" s="2">
        <v>0.875</v>
      </c>
      <c r="C254" s="7">
        <v>1023</v>
      </c>
      <c r="D254" s="7">
        <v>1027</v>
      </c>
      <c r="E254" s="71">
        <v>9.1</v>
      </c>
      <c r="F254" s="9">
        <v>67</v>
      </c>
      <c r="G254" s="71">
        <v>9.1</v>
      </c>
      <c r="H254" s="71">
        <v>3.2</v>
      </c>
      <c r="I254" s="71">
        <v>26</v>
      </c>
      <c r="J254" s="71">
        <v>9.1</v>
      </c>
      <c r="K254" s="6">
        <f t="shared" si="9"/>
        <v>2.88</v>
      </c>
      <c r="L254" s="6">
        <f t="shared" si="10"/>
        <v>2.88</v>
      </c>
      <c r="M254" s="10">
        <v>288</v>
      </c>
      <c r="N254" s="3" t="str">
        <f t="shared" si="11"/>
        <v>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0.8</v>
      </c>
      <c r="U254" s="15">
        <v>0.8</v>
      </c>
    </row>
    <row r="255" spans="1:21" x14ac:dyDescent="0.25">
      <c r="A255" s="1">
        <v>45315</v>
      </c>
      <c r="B255" s="2">
        <v>0.87847222222222221</v>
      </c>
      <c r="C255" s="7">
        <v>1023</v>
      </c>
      <c r="D255" s="7">
        <v>1027</v>
      </c>
      <c r="E255" s="71">
        <v>8.9</v>
      </c>
      <c r="F255" s="9">
        <v>67</v>
      </c>
      <c r="G255" s="71">
        <v>8.9</v>
      </c>
      <c r="H255" s="71">
        <v>3</v>
      </c>
      <c r="I255" s="71">
        <v>26</v>
      </c>
      <c r="J255" s="71">
        <v>8.9</v>
      </c>
      <c r="K255" s="6">
        <f t="shared" si="9"/>
        <v>0</v>
      </c>
      <c r="L255" s="6">
        <f t="shared" si="10"/>
        <v>0</v>
      </c>
      <c r="M255" s="10">
        <v>292</v>
      </c>
      <c r="N255" s="3" t="str">
        <f t="shared" si="11"/>
        <v>WNW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45315</v>
      </c>
      <c r="B256" s="2">
        <v>0.88194444444444453</v>
      </c>
      <c r="C256" s="7">
        <v>1023</v>
      </c>
      <c r="D256" s="7">
        <v>1027</v>
      </c>
      <c r="E256" s="71">
        <v>8.9</v>
      </c>
      <c r="F256" s="9">
        <v>67</v>
      </c>
      <c r="G256" s="71">
        <v>8.9</v>
      </c>
      <c r="H256" s="71">
        <v>3</v>
      </c>
      <c r="I256" s="71">
        <v>26</v>
      </c>
      <c r="J256" s="71">
        <v>8.9</v>
      </c>
      <c r="K256" s="6">
        <f t="shared" si="9"/>
        <v>2.52</v>
      </c>
      <c r="L256" s="6">
        <f t="shared" si="10"/>
        <v>2.52</v>
      </c>
      <c r="M256" s="10">
        <v>270</v>
      </c>
      <c r="N256" s="3" t="str">
        <f t="shared" si="11"/>
        <v>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0.7</v>
      </c>
      <c r="U256" s="15">
        <v>0.7</v>
      </c>
    </row>
    <row r="257" spans="1:21" x14ac:dyDescent="0.25">
      <c r="A257" s="1">
        <v>45315</v>
      </c>
      <c r="B257" s="2">
        <v>0.88541666666666663</v>
      </c>
      <c r="C257" s="7">
        <v>1023</v>
      </c>
      <c r="D257" s="7">
        <v>1027</v>
      </c>
      <c r="E257" s="71">
        <v>8.9</v>
      </c>
      <c r="F257" s="9">
        <v>66</v>
      </c>
      <c r="G257" s="71">
        <v>8.9</v>
      </c>
      <c r="H257" s="71">
        <v>2.8</v>
      </c>
      <c r="I257" s="71">
        <v>26</v>
      </c>
      <c r="J257" s="71">
        <v>8.9</v>
      </c>
      <c r="K257" s="6">
        <f t="shared" si="9"/>
        <v>0</v>
      </c>
      <c r="L257" s="6">
        <f t="shared" si="10"/>
        <v>0</v>
      </c>
      <c r="M257" s="10">
        <v>202</v>
      </c>
      <c r="N257" s="3" t="str">
        <f t="shared" si="11"/>
        <v>SSW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45315</v>
      </c>
      <c r="B258" s="2">
        <v>0.88888888888888884</v>
      </c>
      <c r="C258" s="7">
        <v>1023</v>
      </c>
      <c r="D258" s="7">
        <v>1027</v>
      </c>
      <c r="E258" s="71">
        <v>8.8000000000000007</v>
      </c>
      <c r="F258" s="9">
        <v>66</v>
      </c>
      <c r="G258" s="71">
        <v>8.8000000000000007</v>
      </c>
      <c r="H258" s="71">
        <v>2.7</v>
      </c>
      <c r="I258" s="71">
        <v>26</v>
      </c>
      <c r="J258" s="71">
        <v>8.8000000000000007</v>
      </c>
      <c r="K258" s="6">
        <f t="shared" si="9"/>
        <v>2.52</v>
      </c>
      <c r="L258" s="6">
        <f t="shared" si="10"/>
        <v>2.52</v>
      </c>
      <c r="M258" s="10">
        <v>210</v>
      </c>
      <c r="N258" s="3" t="str">
        <f t="shared" si="11"/>
        <v>SSW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0.7</v>
      </c>
      <c r="U258" s="15">
        <v>0.7</v>
      </c>
    </row>
    <row r="259" spans="1:21" x14ac:dyDescent="0.25">
      <c r="A259" s="1">
        <v>45315</v>
      </c>
      <c r="B259" s="2">
        <v>0.89236111111111116</v>
      </c>
      <c r="C259" s="7">
        <v>1023</v>
      </c>
      <c r="D259" s="7">
        <v>1027</v>
      </c>
      <c r="E259" s="71">
        <v>8.8000000000000007</v>
      </c>
      <c r="F259" s="9">
        <v>65</v>
      </c>
      <c r="G259" s="71">
        <v>8.8000000000000007</v>
      </c>
      <c r="H259" s="71">
        <v>2.5</v>
      </c>
      <c r="I259" s="71">
        <v>26</v>
      </c>
      <c r="J259" s="71">
        <v>8.8000000000000007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270</v>
      </c>
      <c r="N259" s="3" t="str">
        <f t="shared" ref="N259:N289" si="14">LOOKUP(M259,$V$4:$V$40,$W$4:$W$40)</f>
        <v>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45315</v>
      </c>
      <c r="B260" s="2">
        <v>0.89583333333333337</v>
      </c>
      <c r="C260" s="7">
        <v>1023</v>
      </c>
      <c r="D260" s="7">
        <v>1027</v>
      </c>
      <c r="E260" s="71">
        <v>8.6999999999999993</v>
      </c>
      <c r="F260" s="9">
        <v>65</v>
      </c>
      <c r="G260" s="71">
        <v>8.6999999999999993</v>
      </c>
      <c r="H260" s="71">
        <v>2.4</v>
      </c>
      <c r="I260" s="71">
        <v>26</v>
      </c>
      <c r="J260" s="71">
        <v>8.6999999999999993</v>
      </c>
      <c r="K260" s="6">
        <f t="shared" si="12"/>
        <v>0</v>
      </c>
      <c r="L260" s="6">
        <f t="shared" si="13"/>
        <v>0</v>
      </c>
      <c r="M260" s="10">
        <v>171</v>
      </c>
      <c r="N260" s="3" t="str">
        <f t="shared" si="14"/>
        <v>S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45315</v>
      </c>
      <c r="B261" s="2">
        <v>0.89930555555555547</v>
      </c>
      <c r="C261" s="7">
        <v>1023</v>
      </c>
      <c r="D261" s="7">
        <v>1027</v>
      </c>
      <c r="E261" s="71">
        <v>8.6</v>
      </c>
      <c r="F261" s="9">
        <v>65</v>
      </c>
      <c r="G261" s="71">
        <v>8.1</v>
      </c>
      <c r="H261" s="71">
        <v>2.2999999999999998</v>
      </c>
      <c r="I261" s="71">
        <v>26</v>
      </c>
      <c r="J261" s="71">
        <v>8.1</v>
      </c>
      <c r="K261" s="6">
        <f t="shared" si="12"/>
        <v>5.4</v>
      </c>
      <c r="L261" s="6">
        <f t="shared" si="13"/>
        <v>5.4</v>
      </c>
      <c r="M261" s="10">
        <v>228</v>
      </c>
      <c r="N261" s="3" t="str">
        <f t="shared" si="14"/>
        <v>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1.5</v>
      </c>
      <c r="U261" s="15">
        <v>1.5</v>
      </c>
    </row>
    <row r="262" spans="1:21" x14ac:dyDescent="0.25">
      <c r="A262" s="1">
        <v>45315</v>
      </c>
      <c r="B262" s="2">
        <v>0.90277777777777779</v>
      </c>
      <c r="C262" s="7">
        <v>1023</v>
      </c>
      <c r="D262" s="7">
        <v>1027</v>
      </c>
      <c r="E262" s="71">
        <v>8.4</v>
      </c>
      <c r="F262" s="9">
        <v>65</v>
      </c>
      <c r="G262" s="71">
        <v>7.6</v>
      </c>
      <c r="H262" s="71">
        <v>2.1</v>
      </c>
      <c r="I262" s="71">
        <v>26</v>
      </c>
      <c r="J262" s="71">
        <v>7.6</v>
      </c>
      <c r="K262" s="6">
        <f t="shared" si="12"/>
        <v>6.48</v>
      </c>
      <c r="L262" s="6">
        <f t="shared" si="13"/>
        <v>7.5600000000000005</v>
      </c>
      <c r="M262" s="10">
        <v>183</v>
      </c>
      <c r="N262" s="3" t="str">
        <f t="shared" si="14"/>
        <v>S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1.8</v>
      </c>
      <c r="U262" s="15">
        <v>2.1</v>
      </c>
    </row>
    <row r="263" spans="1:21" x14ac:dyDescent="0.25">
      <c r="A263" s="1">
        <v>45315</v>
      </c>
      <c r="B263" s="2">
        <v>0.90625</v>
      </c>
      <c r="C263" s="7">
        <v>1023</v>
      </c>
      <c r="D263" s="7">
        <v>1027</v>
      </c>
      <c r="E263" s="71">
        <v>8.3000000000000007</v>
      </c>
      <c r="F263" s="9">
        <v>65</v>
      </c>
      <c r="G263" s="71">
        <v>8.3000000000000007</v>
      </c>
      <c r="H263" s="71">
        <v>2</v>
      </c>
      <c r="I263" s="71">
        <v>26</v>
      </c>
      <c r="J263" s="71">
        <v>8.3000000000000007</v>
      </c>
      <c r="K263" s="6">
        <f t="shared" si="12"/>
        <v>2.88</v>
      </c>
      <c r="L263" s="6">
        <f t="shared" si="13"/>
        <v>2.88</v>
      </c>
      <c r="M263" s="10">
        <v>330</v>
      </c>
      <c r="N263" s="3" t="str">
        <f t="shared" si="14"/>
        <v>NNW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0.8</v>
      </c>
      <c r="U263" s="15">
        <v>0.8</v>
      </c>
    </row>
    <row r="264" spans="1:21" x14ac:dyDescent="0.25">
      <c r="A264" s="1">
        <v>45315</v>
      </c>
      <c r="B264" s="2">
        <v>0.90972222222222221</v>
      </c>
      <c r="C264" s="7">
        <v>1023</v>
      </c>
      <c r="D264" s="7">
        <v>1027</v>
      </c>
      <c r="E264" s="71">
        <v>8.1999999999999993</v>
      </c>
      <c r="F264" s="9">
        <v>66</v>
      </c>
      <c r="G264" s="71">
        <v>7.3</v>
      </c>
      <c r="H264" s="71">
        <v>2.2000000000000002</v>
      </c>
      <c r="I264" s="71">
        <v>26</v>
      </c>
      <c r="J264" s="71">
        <v>7.3</v>
      </c>
      <c r="K264" s="6">
        <f t="shared" si="12"/>
        <v>6.48</v>
      </c>
      <c r="L264" s="6">
        <f t="shared" si="13"/>
        <v>6.48</v>
      </c>
      <c r="M264" s="10">
        <v>222</v>
      </c>
      <c r="N264" s="3" t="str">
        <f t="shared" si="14"/>
        <v>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1.8</v>
      </c>
      <c r="U264" s="15">
        <v>1.8</v>
      </c>
    </row>
    <row r="265" spans="1:21" x14ac:dyDescent="0.25">
      <c r="A265" s="1">
        <v>45315</v>
      </c>
      <c r="B265" s="2">
        <v>0.91319444444444453</v>
      </c>
      <c r="C265" s="7">
        <v>1023</v>
      </c>
      <c r="D265" s="7">
        <v>1027</v>
      </c>
      <c r="E265" s="71">
        <v>8</v>
      </c>
      <c r="F265" s="9">
        <v>66</v>
      </c>
      <c r="G265" s="71">
        <v>6.1</v>
      </c>
      <c r="H265" s="71">
        <v>2</v>
      </c>
      <c r="I265" s="71">
        <v>26</v>
      </c>
      <c r="J265" s="71">
        <v>6.1</v>
      </c>
      <c r="K265" s="6">
        <f t="shared" si="12"/>
        <v>10.08</v>
      </c>
      <c r="L265" s="6">
        <f t="shared" si="13"/>
        <v>10.08</v>
      </c>
      <c r="M265" s="10">
        <v>183</v>
      </c>
      <c r="N265" s="3" t="str">
        <f t="shared" si="14"/>
        <v>S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2.8</v>
      </c>
      <c r="U265" s="15">
        <v>2.8</v>
      </c>
    </row>
    <row r="266" spans="1:21" x14ac:dyDescent="0.25">
      <c r="A266" s="1">
        <v>45315</v>
      </c>
      <c r="B266" s="2">
        <v>0.91666666666666663</v>
      </c>
      <c r="C266" s="7">
        <v>1023</v>
      </c>
      <c r="D266" s="7">
        <v>1027</v>
      </c>
      <c r="E266" s="71">
        <v>8</v>
      </c>
      <c r="F266" s="9">
        <v>66</v>
      </c>
      <c r="G266" s="71">
        <v>8</v>
      </c>
      <c r="H266" s="71">
        <v>2</v>
      </c>
      <c r="I266" s="71">
        <v>26</v>
      </c>
      <c r="J266" s="71">
        <v>8</v>
      </c>
      <c r="K266" s="6">
        <f t="shared" si="12"/>
        <v>3.9600000000000004</v>
      </c>
      <c r="L266" s="6">
        <f t="shared" si="13"/>
        <v>3.9600000000000004</v>
      </c>
      <c r="M266" s="10">
        <v>264</v>
      </c>
      <c r="N266" s="3" t="str">
        <f t="shared" si="14"/>
        <v>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1.1000000000000001</v>
      </c>
      <c r="U266" s="15">
        <v>1.1000000000000001</v>
      </c>
    </row>
    <row r="267" spans="1:21" x14ac:dyDescent="0.25">
      <c r="A267" s="1">
        <v>45315</v>
      </c>
      <c r="B267" s="2">
        <v>0.92013888888888884</v>
      </c>
      <c r="C267" s="7">
        <v>1023</v>
      </c>
      <c r="D267" s="7">
        <v>1027</v>
      </c>
      <c r="E267" s="71">
        <v>7.9</v>
      </c>
      <c r="F267" s="9">
        <v>66</v>
      </c>
      <c r="G267" s="71">
        <v>7.3</v>
      </c>
      <c r="H267" s="71">
        <v>1.9</v>
      </c>
      <c r="I267" s="71">
        <v>26</v>
      </c>
      <c r="J267" s="71">
        <v>7.3</v>
      </c>
      <c r="K267" s="6">
        <f t="shared" si="12"/>
        <v>5.4</v>
      </c>
      <c r="L267" s="6">
        <f t="shared" si="13"/>
        <v>5.4</v>
      </c>
      <c r="M267" s="10">
        <v>234</v>
      </c>
      <c r="N267" s="3" t="str">
        <f t="shared" si="14"/>
        <v>SW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1.5</v>
      </c>
      <c r="U267" s="15">
        <v>1.5</v>
      </c>
    </row>
    <row r="268" spans="1:21" x14ac:dyDescent="0.25">
      <c r="A268" s="1">
        <v>45315</v>
      </c>
      <c r="B268" s="2">
        <v>0.92361111111111116</v>
      </c>
      <c r="C268" s="7">
        <v>1023</v>
      </c>
      <c r="D268" s="7">
        <v>1027</v>
      </c>
      <c r="E268" s="71">
        <v>8</v>
      </c>
      <c r="F268" s="9">
        <v>66</v>
      </c>
      <c r="G268" s="71">
        <v>8</v>
      </c>
      <c r="H268" s="71">
        <v>2</v>
      </c>
      <c r="I268" s="71">
        <v>26</v>
      </c>
      <c r="J268" s="71">
        <v>8</v>
      </c>
      <c r="K268" s="6">
        <f t="shared" si="12"/>
        <v>3.9600000000000004</v>
      </c>
      <c r="L268" s="6">
        <f t="shared" si="13"/>
        <v>3.9600000000000004</v>
      </c>
      <c r="M268" s="10">
        <v>258</v>
      </c>
      <c r="N268" s="3" t="str">
        <f t="shared" si="14"/>
        <v>WSW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1.1000000000000001</v>
      </c>
      <c r="U268" s="15">
        <v>1.1000000000000001</v>
      </c>
    </row>
    <row r="269" spans="1:21" x14ac:dyDescent="0.25">
      <c r="A269" s="1">
        <v>45315</v>
      </c>
      <c r="B269" s="2">
        <v>0.92708333333333337</v>
      </c>
      <c r="C269" s="7">
        <v>1023</v>
      </c>
      <c r="D269" s="7">
        <v>1027</v>
      </c>
      <c r="E269" s="71">
        <v>7.9</v>
      </c>
      <c r="F269" s="9">
        <v>66</v>
      </c>
      <c r="G269" s="71">
        <v>7.9</v>
      </c>
      <c r="H269" s="71">
        <v>1.9</v>
      </c>
      <c r="I269" s="71">
        <v>26</v>
      </c>
      <c r="J269" s="71">
        <v>7.9</v>
      </c>
      <c r="K269" s="6">
        <f t="shared" si="12"/>
        <v>0</v>
      </c>
      <c r="L269" s="6">
        <f t="shared" si="13"/>
        <v>0</v>
      </c>
      <c r="M269" s="10">
        <v>240</v>
      </c>
      <c r="N269" s="3" t="str">
        <f t="shared" si="14"/>
        <v>WSW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45315</v>
      </c>
      <c r="B270" s="2">
        <v>0.93055555555555547</v>
      </c>
      <c r="C270" s="7">
        <v>1023</v>
      </c>
      <c r="D270" s="7">
        <v>1027</v>
      </c>
      <c r="E270" s="71">
        <v>7.9</v>
      </c>
      <c r="F270" s="9">
        <v>66</v>
      </c>
      <c r="G270" s="71">
        <v>7.9</v>
      </c>
      <c r="H270" s="71">
        <v>1.9</v>
      </c>
      <c r="I270" s="71">
        <v>26</v>
      </c>
      <c r="J270" s="71">
        <v>7.9</v>
      </c>
      <c r="K270" s="6">
        <f t="shared" si="12"/>
        <v>0</v>
      </c>
      <c r="L270" s="6">
        <f t="shared" si="13"/>
        <v>0</v>
      </c>
      <c r="M270" s="10">
        <v>102</v>
      </c>
      <c r="N270" s="3" t="str">
        <f t="shared" si="14"/>
        <v>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45315</v>
      </c>
      <c r="B271" s="2">
        <v>0.93402777777777779</v>
      </c>
      <c r="C271" s="7">
        <v>1022</v>
      </c>
      <c r="D271" s="7">
        <v>1026</v>
      </c>
      <c r="E271" s="71">
        <v>7.9</v>
      </c>
      <c r="F271" s="9">
        <v>66</v>
      </c>
      <c r="G271" s="71">
        <v>7.9</v>
      </c>
      <c r="H271" s="71">
        <v>1.9</v>
      </c>
      <c r="I271" s="71">
        <v>26</v>
      </c>
      <c r="J271" s="71">
        <v>7.9</v>
      </c>
      <c r="K271" s="6">
        <f t="shared" si="12"/>
        <v>2.52</v>
      </c>
      <c r="L271" s="6">
        <f t="shared" si="13"/>
        <v>2.52</v>
      </c>
      <c r="M271" s="10">
        <v>282</v>
      </c>
      <c r="N271" s="3" t="str">
        <f t="shared" si="14"/>
        <v>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0.7</v>
      </c>
      <c r="U271" s="15">
        <v>0.7</v>
      </c>
    </row>
    <row r="272" spans="1:21" x14ac:dyDescent="0.25">
      <c r="A272" s="1">
        <v>45315</v>
      </c>
      <c r="B272" s="2">
        <v>0.9375</v>
      </c>
      <c r="C272" s="7">
        <v>1023</v>
      </c>
      <c r="D272" s="7">
        <v>1027</v>
      </c>
      <c r="E272" s="71">
        <v>8</v>
      </c>
      <c r="F272" s="9">
        <v>65</v>
      </c>
      <c r="G272" s="71">
        <v>8</v>
      </c>
      <c r="H272" s="71">
        <v>1.8</v>
      </c>
      <c r="I272" s="71">
        <v>26</v>
      </c>
      <c r="J272" s="71">
        <v>8</v>
      </c>
      <c r="K272" s="6">
        <f t="shared" si="12"/>
        <v>0</v>
      </c>
      <c r="L272" s="6">
        <f t="shared" si="13"/>
        <v>0</v>
      </c>
      <c r="M272" s="10">
        <v>222</v>
      </c>
      <c r="N272" s="3" t="str">
        <f t="shared" si="14"/>
        <v>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45315</v>
      </c>
      <c r="B273" s="2">
        <v>0.94097222222222221</v>
      </c>
      <c r="C273" s="7">
        <v>1023</v>
      </c>
      <c r="D273" s="7">
        <v>1027</v>
      </c>
      <c r="E273" s="71">
        <v>7.9</v>
      </c>
      <c r="F273" s="9">
        <v>65</v>
      </c>
      <c r="G273" s="71">
        <v>7.9</v>
      </c>
      <c r="H273" s="71">
        <v>1.7</v>
      </c>
      <c r="I273" s="71">
        <v>26</v>
      </c>
      <c r="J273" s="71">
        <v>7.9</v>
      </c>
      <c r="K273" s="6">
        <f t="shared" si="12"/>
        <v>2.52</v>
      </c>
      <c r="L273" s="6">
        <f t="shared" si="13"/>
        <v>2.52</v>
      </c>
      <c r="M273" s="10">
        <v>252</v>
      </c>
      <c r="N273" s="3" t="str">
        <f t="shared" si="14"/>
        <v>WSW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0.7</v>
      </c>
      <c r="U273" s="15">
        <v>0.7</v>
      </c>
    </row>
    <row r="274" spans="1:21" x14ac:dyDescent="0.25">
      <c r="A274" s="1">
        <v>45315</v>
      </c>
      <c r="B274" s="2">
        <v>0.94444444444444453</v>
      </c>
      <c r="C274" s="7">
        <v>1023</v>
      </c>
      <c r="D274" s="7">
        <v>1027</v>
      </c>
      <c r="E274" s="71">
        <v>8</v>
      </c>
      <c r="F274" s="9">
        <v>65</v>
      </c>
      <c r="G274" s="71">
        <v>8</v>
      </c>
      <c r="H274" s="71">
        <v>1.8</v>
      </c>
      <c r="I274" s="71">
        <v>26</v>
      </c>
      <c r="J274" s="71">
        <v>8</v>
      </c>
      <c r="K274" s="6">
        <f t="shared" si="12"/>
        <v>2.88</v>
      </c>
      <c r="L274" s="6">
        <f t="shared" si="13"/>
        <v>2.88</v>
      </c>
      <c r="M274" s="10">
        <v>234</v>
      </c>
      <c r="N274" s="3" t="str">
        <f t="shared" si="14"/>
        <v>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0.8</v>
      </c>
      <c r="U274" s="15">
        <v>0.8</v>
      </c>
    </row>
    <row r="275" spans="1:21" x14ac:dyDescent="0.25">
      <c r="A275" s="1">
        <v>45315</v>
      </c>
      <c r="B275" s="2">
        <v>0.94791666666666663</v>
      </c>
      <c r="C275" s="7">
        <v>1022</v>
      </c>
      <c r="D275" s="7">
        <v>1026</v>
      </c>
      <c r="E275" s="71">
        <v>8.1</v>
      </c>
      <c r="F275" s="9">
        <v>64</v>
      </c>
      <c r="G275" s="71">
        <v>8.1</v>
      </c>
      <c r="H275" s="71">
        <v>1.6</v>
      </c>
      <c r="I275" s="71">
        <v>26</v>
      </c>
      <c r="J275" s="71">
        <v>8.1</v>
      </c>
      <c r="K275" s="6">
        <f t="shared" si="12"/>
        <v>4.68</v>
      </c>
      <c r="L275" s="6">
        <f t="shared" si="13"/>
        <v>4.68</v>
      </c>
      <c r="M275" s="10">
        <v>259</v>
      </c>
      <c r="N275" s="3" t="str">
        <f t="shared" si="14"/>
        <v>WSW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1.3</v>
      </c>
      <c r="U275" s="15">
        <v>1.3</v>
      </c>
    </row>
    <row r="276" spans="1:21" x14ac:dyDescent="0.25">
      <c r="A276" s="1">
        <v>45315</v>
      </c>
      <c r="B276" s="2">
        <v>0.95138888888888884</v>
      </c>
      <c r="C276" s="7">
        <v>1023</v>
      </c>
      <c r="D276" s="7">
        <v>1027</v>
      </c>
      <c r="E276" s="71">
        <v>7.9</v>
      </c>
      <c r="F276" s="9">
        <v>65</v>
      </c>
      <c r="G276" s="71">
        <v>7.9</v>
      </c>
      <c r="H276" s="71">
        <v>1.7</v>
      </c>
      <c r="I276" s="71">
        <v>26</v>
      </c>
      <c r="J276" s="71">
        <v>7.9</v>
      </c>
      <c r="K276" s="6">
        <f t="shared" si="12"/>
        <v>3.9600000000000004</v>
      </c>
      <c r="L276" s="6">
        <f t="shared" si="13"/>
        <v>3.9600000000000004</v>
      </c>
      <c r="M276" s="10">
        <v>276</v>
      </c>
      <c r="N276" s="3" t="str">
        <f t="shared" si="14"/>
        <v>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1.1000000000000001</v>
      </c>
      <c r="U276" s="15">
        <v>1.1000000000000001</v>
      </c>
    </row>
    <row r="277" spans="1:21" x14ac:dyDescent="0.25">
      <c r="A277" s="1">
        <v>45315</v>
      </c>
      <c r="B277" s="2">
        <v>0.95486111111111116</v>
      </c>
      <c r="C277" s="7">
        <v>1023</v>
      </c>
      <c r="D277" s="7">
        <v>1027</v>
      </c>
      <c r="E277" s="71">
        <v>7.9</v>
      </c>
      <c r="F277" s="9">
        <v>65</v>
      </c>
      <c r="G277" s="71">
        <v>7.9</v>
      </c>
      <c r="H277" s="71">
        <v>1.7</v>
      </c>
      <c r="I277" s="71">
        <v>26</v>
      </c>
      <c r="J277" s="71">
        <v>7.9</v>
      </c>
      <c r="K277" s="6">
        <f t="shared" si="12"/>
        <v>2.88</v>
      </c>
      <c r="L277" s="6">
        <f t="shared" si="13"/>
        <v>2.88</v>
      </c>
      <c r="M277" s="10">
        <v>240</v>
      </c>
      <c r="N277" s="3" t="str">
        <f t="shared" si="14"/>
        <v>WSW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0.8</v>
      </c>
      <c r="U277" s="15">
        <v>0.8</v>
      </c>
    </row>
    <row r="278" spans="1:21" x14ac:dyDescent="0.25">
      <c r="A278" s="1">
        <v>45315</v>
      </c>
      <c r="B278" s="2">
        <v>0.95833333333333337</v>
      </c>
      <c r="C278" s="7">
        <v>1023</v>
      </c>
      <c r="D278" s="7">
        <v>1027</v>
      </c>
      <c r="E278" s="71">
        <v>8</v>
      </c>
      <c r="F278" s="9">
        <v>64</v>
      </c>
      <c r="G278" s="71">
        <v>8</v>
      </c>
      <c r="H278" s="71">
        <v>1.5</v>
      </c>
      <c r="I278" s="71">
        <v>26</v>
      </c>
      <c r="J278" s="71">
        <v>8</v>
      </c>
      <c r="K278" s="6">
        <f t="shared" si="12"/>
        <v>3.6</v>
      </c>
      <c r="L278" s="6">
        <f t="shared" si="13"/>
        <v>3.6</v>
      </c>
      <c r="M278" s="10">
        <v>277</v>
      </c>
      <c r="N278" s="3" t="str">
        <f t="shared" si="14"/>
        <v>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</v>
      </c>
      <c r="U278" s="15">
        <v>1</v>
      </c>
    </row>
    <row r="279" spans="1:21" x14ac:dyDescent="0.25">
      <c r="A279" s="1">
        <v>45315</v>
      </c>
      <c r="B279" s="2">
        <v>0.96180555555555547</v>
      </c>
      <c r="C279" s="7">
        <v>1023</v>
      </c>
      <c r="D279" s="7">
        <v>1027</v>
      </c>
      <c r="E279" s="71">
        <v>8.1</v>
      </c>
      <c r="F279" s="9">
        <v>63</v>
      </c>
      <c r="G279" s="71">
        <v>8.1</v>
      </c>
      <c r="H279" s="71">
        <v>1.4</v>
      </c>
      <c r="I279" s="71">
        <v>26</v>
      </c>
      <c r="J279" s="71">
        <v>8.1</v>
      </c>
      <c r="K279" s="6">
        <f t="shared" si="12"/>
        <v>3.6</v>
      </c>
      <c r="L279" s="6">
        <f t="shared" si="13"/>
        <v>3.6</v>
      </c>
      <c r="M279" s="10">
        <v>264</v>
      </c>
      <c r="N279" s="3" t="str">
        <f t="shared" si="14"/>
        <v>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</v>
      </c>
      <c r="U279" s="15">
        <v>1</v>
      </c>
    </row>
    <row r="280" spans="1:21" x14ac:dyDescent="0.25">
      <c r="A280" s="1">
        <v>45315</v>
      </c>
      <c r="B280" s="2">
        <v>0.96527777777777779</v>
      </c>
      <c r="C280" s="7">
        <v>1023</v>
      </c>
      <c r="D280" s="7">
        <v>1027</v>
      </c>
      <c r="E280" s="71">
        <v>8.1999999999999993</v>
      </c>
      <c r="F280" s="9">
        <v>64</v>
      </c>
      <c r="G280" s="71">
        <v>7.3</v>
      </c>
      <c r="H280" s="71">
        <v>1.7</v>
      </c>
      <c r="I280" s="71">
        <v>26</v>
      </c>
      <c r="J280" s="71">
        <v>7.3</v>
      </c>
      <c r="K280" s="6">
        <f t="shared" si="12"/>
        <v>6.12</v>
      </c>
      <c r="L280" s="6">
        <f t="shared" si="13"/>
        <v>6.48</v>
      </c>
      <c r="M280" s="10">
        <v>261</v>
      </c>
      <c r="N280" s="3" t="str">
        <f t="shared" si="14"/>
        <v>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1.7</v>
      </c>
      <c r="U280" s="15">
        <v>1.8</v>
      </c>
    </row>
    <row r="281" spans="1:21" x14ac:dyDescent="0.25">
      <c r="A281" s="1">
        <v>45315</v>
      </c>
      <c r="B281" s="2">
        <v>0.96875</v>
      </c>
      <c r="C281" s="7">
        <v>1023</v>
      </c>
      <c r="D281" s="7">
        <v>1027</v>
      </c>
      <c r="E281" s="71">
        <v>8</v>
      </c>
      <c r="F281" s="9">
        <v>64</v>
      </c>
      <c r="G281" s="71">
        <v>8</v>
      </c>
      <c r="H281" s="71">
        <v>1.5</v>
      </c>
      <c r="I281" s="71">
        <v>26</v>
      </c>
      <c r="J281" s="71">
        <v>8</v>
      </c>
      <c r="K281" s="6">
        <f t="shared" si="12"/>
        <v>3.6</v>
      </c>
      <c r="L281" s="6">
        <f t="shared" si="13"/>
        <v>3.6</v>
      </c>
      <c r="M281" s="10">
        <v>202</v>
      </c>
      <c r="N281" s="3" t="str">
        <f t="shared" si="14"/>
        <v>SSW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</v>
      </c>
      <c r="U281" s="15">
        <v>1</v>
      </c>
    </row>
    <row r="282" spans="1:21" x14ac:dyDescent="0.25">
      <c r="A282" s="1">
        <v>45315</v>
      </c>
      <c r="B282" s="2">
        <v>0.97222222222222221</v>
      </c>
      <c r="C282" s="7">
        <v>1023</v>
      </c>
      <c r="D282" s="7">
        <v>1027</v>
      </c>
      <c r="E282" s="71">
        <v>7.8</v>
      </c>
      <c r="F282" s="9">
        <v>65</v>
      </c>
      <c r="G282" s="71">
        <v>7.8</v>
      </c>
      <c r="H282" s="71">
        <v>1.6</v>
      </c>
      <c r="I282" s="71">
        <v>26</v>
      </c>
      <c r="J282" s="71">
        <v>7.8</v>
      </c>
      <c r="K282" s="6">
        <f t="shared" si="12"/>
        <v>4.68</v>
      </c>
      <c r="L282" s="6">
        <f t="shared" si="13"/>
        <v>4.68</v>
      </c>
      <c r="M282" s="10">
        <v>210</v>
      </c>
      <c r="N282" s="3" t="str">
        <f t="shared" si="14"/>
        <v>SSW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1.3</v>
      </c>
      <c r="U282" s="15">
        <v>1.3</v>
      </c>
    </row>
    <row r="283" spans="1:21" x14ac:dyDescent="0.25">
      <c r="A283" s="1">
        <v>45315</v>
      </c>
      <c r="B283" s="2">
        <v>0.97569444444444453</v>
      </c>
      <c r="C283" s="7">
        <v>1023</v>
      </c>
      <c r="D283" s="7">
        <v>1027</v>
      </c>
      <c r="E283" s="71">
        <v>7.5</v>
      </c>
      <c r="F283" s="9">
        <v>66</v>
      </c>
      <c r="G283" s="71">
        <v>7.5</v>
      </c>
      <c r="H283" s="71">
        <v>1.5</v>
      </c>
      <c r="I283" s="71">
        <v>26</v>
      </c>
      <c r="J283" s="71">
        <v>7.5</v>
      </c>
      <c r="K283" s="6">
        <f t="shared" si="12"/>
        <v>2.88</v>
      </c>
      <c r="L283" s="6">
        <f t="shared" si="13"/>
        <v>2.88</v>
      </c>
      <c r="M283" s="10">
        <v>240</v>
      </c>
      <c r="N283" s="3" t="str">
        <f t="shared" si="14"/>
        <v>WSW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0.8</v>
      </c>
      <c r="U283" s="15">
        <v>0.8</v>
      </c>
    </row>
    <row r="284" spans="1:21" x14ac:dyDescent="0.25">
      <c r="A284" s="1">
        <v>45315</v>
      </c>
      <c r="B284" s="2">
        <v>0.97916666666666663</v>
      </c>
      <c r="C284" s="7">
        <v>1022</v>
      </c>
      <c r="D284" s="7">
        <v>1026</v>
      </c>
      <c r="E284" s="71">
        <v>7.3</v>
      </c>
      <c r="F284" s="9">
        <v>67</v>
      </c>
      <c r="G284" s="71">
        <v>7.3</v>
      </c>
      <c r="H284" s="71">
        <v>1.5</v>
      </c>
      <c r="I284" s="71">
        <v>26</v>
      </c>
      <c r="J284" s="71">
        <v>7.3</v>
      </c>
      <c r="K284" s="6">
        <f t="shared" si="12"/>
        <v>0</v>
      </c>
      <c r="L284" s="6">
        <f t="shared" si="13"/>
        <v>0</v>
      </c>
      <c r="M284" s="10">
        <v>315</v>
      </c>
      <c r="N284" s="3" t="str">
        <f t="shared" si="14"/>
        <v>NW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45315</v>
      </c>
      <c r="B285" s="2">
        <v>0.98263888888888884</v>
      </c>
      <c r="C285" s="7">
        <v>1022</v>
      </c>
      <c r="D285" s="7">
        <v>1026</v>
      </c>
      <c r="E285" s="71">
        <v>7.4</v>
      </c>
      <c r="F285" s="9">
        <v>66</v>
      </c>
      <c r="G285" s="71">
        <v>7.4</v>
      </c>
      <c r="H285" s="71">
        <v>1.4</v>
      </c>
      <c r="I285" s="71">
        <v>26</v>
      </c>
      <c r="J285" s="71">
        <v>7.4</v>
      </c>
      <c r="K285" s="6">
        <f t="shared" si="12"/>
        <v>4.32</v>
      </c>
      <c r="L285" s="6">
        <f t="shared" si="13"/>
        <v>4.32</v>
      </c>
      <c r="M285" s="10">
        <v>228</v>
      </c>
      <c r="N285" s="3" t="str">
        <f t="shared" si="14"/>
        <v>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1.2</v>
      </c>
      <c r="U285" s="15">
        <v>1.2</v>
      </c>
    </row>
    <row r="286" spans="1:21" x14ac:dyDescent="0.25">
      <c r="A286" s="1">
        <v>45315</v>
      </c>
      <c r="B286" s="2">
        <v>0.98611111111111116</v>
      </c>
      <c r="C286" s="7">
        <v>1022</v>
      </c>
      <c r="D286" s="7">
        <v>1026</v>
      </c>
      <c r="E286" s="71">
        <v>7.6</v>
      </c>
      <c r="F286" s="9">
        <v>64</v>
      </c>
      <c r="G286" s="71">
        <v>6.6</v>
      </c>
      <c r="H286" s="71">
        <v>1.2</v>
      </c>
      <c r="I286" s="71">
        <v>26</v>
      </c>
      <c r="J286" s="71">
        <v>6.6</v>
      </c>
      <c r="K286" s="6">
        <f t="shared" si="12"/>
        <v>6.48</v>
      </c>
      <c r="L286" s="6">
        <f t="shared" si="13"/>
        <v>6.48</v>
      </c>
      <c r="M286" s="10">
        <v>222</v>
      </c>
      <c r="N286" s="3" t="str">
        <f t="shared" si="14"/>
        <v>SW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1.8</v>
      </c>
      <c r="U286" s="15">
        <v>1.8</v>
      </c>
    </row>
    <row r="287" spans="1:21" x14ac:dyDescent="0.25">
      <c r="A287" s="1">
        <v>45315</v>
      </c>
      <c r="B287" s="2">
        <v>0.98958333333333337</v>
      </c>
      <c r="C287" s="7">
        <v>1022</v>
      </c>
      <c r="D287" s="7">
        <v>1026</v>
      </c>
      <c r="E287" s="71">
        <v>7.7</v>
      </c>
      <c r="F287" s="9">
        <v>64</v>
      </c>
      <c r="G287" s="71">
        <v>7.7</v>
      </c>
      <c r="H287" s="71">
        <v>1.2</v>
      </c>
      <c r="I287" s="71">
        <v>26</v>
      </c>
      <c r="J287" s="71">
        <v>7.7</v>
      </c>
      <c r="K287" s="6">
        <f t="shared" si="12"/>
        <v>2.52</v>
      </c>
      <c r="L287" s="6">
        <f t="shared" si="13"/>
        <v>2.52</v>
      </c>
      <c r="M287" s="10">
        <v>240</v>
      </c>
      <c r="N287" s="3" t="str">
        <f t="shared" si="14"/>
        <v>WSW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0.7</v>
      </c>
      <c r="U287" s="15">
        <v>0.7</v>
      </c>
    </row>
    <row r="288" spans="1:21" x14ac:dyDescent="0.25">
      <c r="A288" s="1">
        <v>45315</v>
      </c>
      <c r="B288" s="2">
        <v>0.99305555555555547</v>
      </c>
      <c r="C288" s="7">
        <v>1022</v>
      </c>
      <c r="D288" s="7">
        <v>1026</v>
      </c>
      <c r="E288" s="71">
        <v>7.7</v>
      </c>
      <c r="F288" s="9">
        <v>64</v>
      </c>
      <c r="G288" s="71">
        <v>6.5</v>
      </c>
      <c r="H288" s="71">
        <v>1.2</v>
      </c>
      <c r="I288" s="71">
        <v>26</v>
      </c>
      <c r="J288" s="71">
        <v>6.5</v>
      </c>
      <c r="K288" s="6">
        <f t="shared" si="12"/>
        <v>7.2</v>
      </c>
      <c r="L288" s="6">
        <f t="shared" si="13"/>
        <v>7.5600000000000005</v>
      </c>
      <c r="M288" s="10">
        <v>215</v>
      </c>
      <c r="N288" s="3" t="str">
        <f t="shared" si="14"/>
        <v>SSW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2</v>
      </c>
      <c r="U288" s="15">
        <v>2.1</v>
      </c>
    </row>
    <row r="289" spans="1:21" x14ac:dyDescent="0.25">
      <c r="A289" s="1">
        <v>45315</v>
      </c>
      <c r="B289" s="75">
        <v>0.99652777777777779</v>
      </c>
      <c r="C289" s="7">
        <v>1022</v>
      </c>
      <c r="D289" s="7">
        <v>1026</v>
      </c>
      <c r="E289" s="71">
        <v>7.8</v>
      </c>
      <c r="F289" s="9">
        <v>62</v>
      </c>
      <c r="G289" s="71">
        <v>7.2</v>
      </c>
      <c r="H289" s="71">
        <v>0.9</v>
      </c>
      <c r="I289" s="71">
        <v>26</v>
      </c>
      <c r="J289" s="71">
        <v>7.2</v>
      </c>
      <c r="K289" s="6">
        <f t="shared" si="12"/>
        <v>5.4</v>
      </c>
      <c r="L289" s="6">
        <f t="shared" si="13"/>
        <v>5.4</v>
      </c>
      <c r="M289" s="10">
        <v>228</v>
      </c>
      <c r="N289" s="3" t="str">
        <f t="shared" si="14"/>
        <v>SW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1.5</v>
      </c>
      <c r="U289" s="15">
        <v>1.5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11.348958333333332</v>
      </c>
      <c r="B293" s="27">
        <f>AVERAGE(F2:F289)</f>
        <v>58.784722222222221</v>
      </c>
      <c r="C293" s="28">
        <f>AVERAGE(C2:C289)</f>
        <v>1024.0590277777778</v>
      </c>
      <c r="D293" s="29">
        <f>AVERAGE(S75:S254)</f>
        <v>110.18442449388893</v>
      </c>
      <c r="E293" s="30">
        <f>AVERAGE(K2:K288)</f>
        <v>7.9726829268292674</v>
      </c>
      <c r="F293" s="74">
        <f>AVERAGE(H2:H289)</f>
        <v>3.3437500000000004</v>
      </c>
      <c r="G293" s="45" t="str" cm="1">
        <f t="array" ref="G293">INDEX(N2:N288,MIN(IF(MAX(COUNTIF(N2:N288,N2:N288))=COUNTIF(N2:N288,N2:N288),ROW(N2:N288),"")))</f>
        <v>NE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7.3</v>
      </c>
      <c r="B296" s="33">
        <f>MAX(E2:E289)</f>
        <v>13.9</v>
      </c>
      <c r="C296" s="34">
        <f>MIN(F2:F289)</f>
        <v>47</v>
      </c>
      <c r="D296" s="35">
        <f>MAX(F2:F289)</f>
        <v>77</v>
      </c>
      <c r="E296" s="36">
        <f>MAX(S2:S288)</f>
        <v>373.63840000000005</v>
      </c>
      <c r="F296" s="37">
        <f>MAX(L2:L288)</f>
        <v>30.6</v>
      </c>
      <c r="G296" s="38">
        <f>MIN(H2:H289)</f>
        <v>0.5</v>
      </c>
      <c r="H296" s="33">
        <f>MAX(H2:H289)</f>
        <v>7.4</v>
      </c>
      <c r="I296" s="4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FAD2A-2EA9-4AA0-8BA2-65F43DB6F617}">
  <dimension ref="A1:W296"/>
  <sheetViews>
    <sheetView topLeftCell="A270" workbookViewId="0">
      <selection activeCell="I296" sqref="I296"/>
    </sheetView>
  </sheetViews>
  <sheetFormatPr defaultRowHeight="15" x14ac:dyDescent="0.25"/>
  <cols>
    <col min="1" max="1" width="22.140625" customWidth="1"/>
    <col min="2" max="2" width="16.42578125" customWidth="1"/>
    <col min="3" max="3" width="18.28515625" style="16" customWidth="1"/>
    <col min="4" max="4" width="20.5703125" style="16" customWidth="1"/>
    <col min="5" max="5" width="20.7109375" style="5" customWidth="1"/>
    <col min="6" max="6" width="19.42578125" style="17" customWidth="1"/>
    <col min="7" max="7" width="17.140625" style="5" customWidth="1"/>
    <col min="8" max="8" width="18.7109375" style="5" customWidth="1"/>
    <col min="9" max="9" width="19" style="5" customWidth="1"/>
    <col min="10" max="10" width="17.85546875" style="5" customWidth="1"/>
    <col min="11" max="11" width="20.5703125" style="39" customWidth="1"/>
    <col min="12" max="12" width="14.140625" style="39" customWidth="1"/>
    <col min="13" max="13" width="17.85546875" style="4" customWidth="1"/>
    <col min="14" max="14" width="16.7109375" customWidth="1"/>
    <col min="15" max="15" width="16.5703125" style="18" customWidth="1"/>
    <col min="16" max="16" width="16.85546875" style="19" customWidth="1"/>
    <col min="17" max="17" width="13.140625" customWidth="1"/>
    <col min="18" max="18" width="16.85546875" style="20" customWidth="1"/>
    <col min="19" max="19" width="18.85546875" style="21" customWidth="1"/>
    <col min="20" max="20" width="17.7109375" style="22" customWidth="1"/>
    <col min="21" max="21" width="15.285156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45316</v>
      </c>
      <c r="B2" s="2">
        <v>0</v>
      </c>
      <c r="C2" s="7">
        <v>1022</v>
      </c>
      <c r="D2" s="7">
        <v>1026</v>
      </c>
      <c r="E2" s="8">
        <v>8</v>
      </c>
      <c r="F2" s="9">
        <v>60</v>
      </c>
      <c r="G2" s="8">
        <v>8</v>
      </c>
      <c r="H2" s="8">
        <v>0.6</v>
      </c>
      <c r="I2" s="8">
        <v>26</v>
      </c>
      <c r="J2" s="8">
        <v>8</v>
      </c>
      <c r="K2" s="6">
        <f>CONVERT(T2,"m/s","km/h")</f>
        <v>3.6</v>
      </c>
      <c r="L2" s="6">
        <f>CONVERT(U2,"m/s","km/h")</f>
        <v>3.6</v>
      </c>
      <c r="M2" s="10">
        <v>228</v>
      </c>
      <c r="N2" s="3" t="str">
        <f>LOOKUP(M2,$V$4:$V$40,$W$4:$W$40)</f>
        <v>SW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</v>
      </c>
      <c r="U2" s="15">
        <v>1</v>
      </c>
    </row>
    <row r="3" spans="1:23" x14ac:dyDescent="0.25">
      <c r="A3" s="1">
        <v>45316</v>
      </c>
      <c r="B3" s="2">
        <v>3.472222222222222E-3</v>
      </c>
      <c r="C3" s="7">
        <v>1022</v>
      </c>
      <c r="D3" s="7">
        <v>1026</v>
      </c>
      <c r="E3" s="8">
        <v>8.3000000000000007</v>
      </c>
      <c r="F3" s="9">
        <v>61</v>
      </c>
      <c r="G3" s="8">
        <v>8.3000000000000007</v>
      </c>
      <c r="H3" s="8">
        <v>1.1000000000000001</v>
      </c>
      <c r="I3" s="8">
        <v>26</v>
      </c>
      <c r="J3" s="8">
        <v>8.3000000000000007</v>
      </c>
      <c r="K3" s="6">
        <f t="shared" ref="K3:K66" si="0">CONVERT(T3,"m/s","km/h")</f>
        <v>2.88</v>
      </c>
      <c r="L3" s="6">
        <f t="shared" ref="L3:L66" si="1">CONVERT(U3,"m/s","km/h")</f>
        <v>2.88</v>
      </c>
      <c r="M3" s="10">
        <v>253</v>
      </c>
      <c r="N3" s="3" t="str">
        <f t="shared" ref="N3:N66" si="2">LOOKUP(M3,$V$4:$V$40,$W$4:$W$40)</f>
        <v>WSW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0.8</v>
      </c>
      <c r="U3" s="15">
        <v>0.8</v>
      </c>
    </row>
    <row r="4" spans="1:23" x14ac:dyDescent="0.25">
      <c r="A4" s="1">
        <v>45316</v>
      </c>
      <c r="B4" s="2">
        <v>6.9444444444444441E-3</v>
      </c>
      <c r="C4" s="7">
        <v>1022</v>
      </c>
      <c r="D4" s="7">
        <v>1026</v>
      </c>
      <c r="E4" s="8">
        <v>8.3000000000000007</v>
      </c>
      <c r="F4" s="9">
        <v>62</v>
      </c>
      <c r="G4" s="8">
        <v>8.3000000000000007</v>
      </c>
      <c r="H4" s="8">
        <v>1.4</v>
      </c>
      <c r="I4" s="8">
        <v>26</v>
      </c>
      <c r="J4" s="8">
        <v>8.3000000000000007</v>
      </c>
      <c r="K4" s="6">
        <f t="shared" si="0"/>
        <v>3.9600000000000004</v>
      </c>
      <c r="L4" s="6">
        <f t="shared" si="1"/>
        <v>3.9600000000000004</v>
      </c>
      <c r="M4" s="10">
        <v>258</v>
      </c>
      <c r="N4" s="3" t="str">
        <f t="shared" si="2"/>
        <v>WSW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1.1000000000000001</v>
      </c>
      <c r="U4" s="15">
        <v>1.1000000000000001</v>
      </c>
      <c r="V4" s="43">
        <v>0</v>
      </c>
      <c r="W4" s="5" t="s">
        <v>0</v>
      </c>
    </row>
    <row r="5" spans="1:23" x14ac:dyDescent="0.25">
      <c r="A5" s="1">
        <v>45316</v>
      </c>
      <c r="B5" s="2">
        <v>1.0416666666666666E-2</v>
      </c>
      <c r="C5" s="7">
        <v>1022</v>
      </c>
      <c r="D5" s="7">
        <v>1026</v>
      </c>
      <c r="E5" s="8">
        <v>7.9</v>
      </c>
      <c r="F5" s="9">
        <v>62</v>
      </c>
      <c r="G5" s="8">
        <v>7.9</v>
      </c>
      <c r="H5" s="8">
        <v>1</v>
      </c>
      <c r="I5" s="8">
        <v>26</v>
      </c>
      <c r="J5" s="8">
        <v>7.9</v>
      </c>
      <c r="K5" s="6">
        <f t="shared" si="0"/>
        <v>3.9600000000000004</v>
      </c>
      <c r="L5" s="6">
        <f t="shared" si="1"/>
        <v>3.9600000000000004</v>
      </c>
      <c r="M5" s="10">
        <v>298</v>
      </c>
      <c r="N5" s="3" t="str">
        <f t="shared" si="2"/>
        <v>WNW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1.1000000000000001</v>
      </c>
      <c r="U5" s="15">
        <v>1.1000000000000001</v>
      </c>
      <c r="V5" s="43">
        <v>10</v>
      </c>
      <c r="W5" s="5" t="s">
        <v>0</v>
      </c>
    </row>
    <row r="6" spans="1:23" x14ac:dyDescent="0.25">
      <c r="A6" s="1">
        <v>45316</v>
      </c>
      <c r="B6" s="2">
        <v>1.3888888888888888E-2</v>
      </c>
      <c r="C6" s="7">
        <v>1021</v>
      </c>
      <c r="D6" s="7">
        <v>1025</v>
      </c>
      <c r="E6" s="8">
        <v>7.9</v>
      </c>
      <c r="F6" s="9">
        <v>61</v>
      </c>
      <c r="G6" s="8">
        <v>7.3</v>
      </c>
      <c r="H6" s="8">
        <v>0.8</v>
      </c>
      <c r="I6" s="8">
        <v>26</v>
      </c>
      <c r="J6" s="8">
        <v>7.3</v>
      </c>
      <c r="K6" s="6">
        <f t="shared" si="0"/>
        <v>5.4</v>
      </c>
      <c r="L6" s="6">
        <f t="shared" si="1"/>
        <v>5.4</v>
      </c>
      <c r="M6" s="10">
        <v>270</v>
      </c>
      <c r="N6" s="3" t="str">
        <f t="shared" si="2"/>
        <v>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1.5</v>
      </c>
      <c r="U6" s="15">
        <v>1.5</v>
      </c>
      <c r="V6" s="43">
        <v>20</v>
      </c>
      <c r="W6" s="5" t="s">
        <v>1</v>
      </c>
    </row>
    <row r="7" spans="1:23" x14ac:dyDescent="0.25">
      <c r="A7" s="1">
        <v>45316</v>
      </c>
      <c r="B7" s="2">
        <v>1.7361111111111112E-2</v>
      </c>
      <c r="C7" s="7">
        <v>1022</v>
      </c>
      <c r="D7" s="7">
        <v>1026</v>
      </c>
      <c r="E7" s="8">
        <v>8</v>
      </c>
      <c r="F7" s="9">
        <v>60</v>
      </c>
      <c r="G7" s="8">
        <v>8</v>
      </c>
      <c r="H7" s="8">
        <v>0.6</v>
      </c>
      <c r="I7" s="8">
        <v>26</v>
      </c>
      <c r="J7" s="8">
        <v>8</v>
      </c>
      <c r="K7" s="6">
        <f t="shared" si="0"/>
        <v>3.9600000000000004</v>
      </c>
      <c r="L7" s="6">
        <f t="shared" si="1"/>
        <v>3.9600000000000004</v>
      </c>
      <c r="M7" s="10">
        <v>240</v>
      </c>
      <c r="N7" s="3" t="str">
        <f t="shared" si="2"/>
        <v>WSW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1.1000000000000001</v>
      </c>
      <c r="U7" s="15">
        <v>1.1000000000000001</v>
      </c>
      <c r="V7" s="43">
        <v>30</v>
      </c>
      <c r="W7" s="5" t="s">
        <v>1</v>
      </c>
    </row>
    <row r="8" spans="1:23" x14ac:dyDescent="0.25">
      <c r="A8" s="1">
        <v>45316</v>
      </c>
      <c r="B8" s="2">
        <v>2.0833333333333332E-2</v>
      </c>
      <c r="C8" s="7">
        <v>1021</v>
      </c>
      <c r="D8" s="7">
        <v>1025</v>
      </c>
      <c r="E8" s="8">
        <v>7.8</v>
      </c>
      <c r="F8" s="9">
        <v>60</v>
      </c>
      <c r="G8" s="8">
        <v>7.8</v>
      </c>
      <c r="H8" s="8">
        <v>0.4</v>
      </c>
      <c r="I8" s="8">
        <v>26</v>
      </c>
      <c r="J8" s="8">
        <v>7.8</v>
      </c>
      <c r="K8" s="6">
        <f t="shared" si="0"/>
        <v>4.68</v>
      </c>
      <c r="L8" s="6">
        <f t="shared" si="1"/>
        <v>4.68</v>
      </c>
      <c r="M8" s="10">
        <v>204</v>
      </c>
      <c r="N8" s="3" t="str">
        <f t="shared" si="2"/>
        <v>SSW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1.3</v>
      </c>
      <c r="U8" s="15">
        <v>1.3</v>
      </c>
      <c r="V8" s="43">
        <v>40</v>
      </c>
      <c r="W8" s="5" t="s">
        <v>2</v>
      </c>
    </row>
    <row r="9" spans="1:23" x14ac:dyDescent="0.25">
      <c r="A9" s="1">
        <v>45316</v>
      </c>
      <c r="B9" s="2">
        <v>2.4305555555555556E-2</v>
      </c>
      <c r="C9" s="7">
        <v>1021</v>
      </c>
      <c r="D9" s="7">
        <v>1025</v>
      </c>
      <c r="E9" s="8">
        <v>7.9</v>
      </c>
      <c r="F9" s="9">
        <v>59</v>
      </c>
      <c r="G9" s="8">
        <v>7.9</v>
      </c>
      <c r="H9" s="8">
        <v>0.3</v>
      </c>
      <c r="I9" s="8">
        <v>26</v>
      </c>
      <c r="J9" s="8">
        <v>7.9</v>
      </c>
      <c r="K9" s="6">
        <f t="shared" si="0"/>
        <v>4.32</v>
      </c>
      <c r="L9" s="6">
        <f t="shared" si="1"/>
        <v>4.32</v>
      </c>
      <c r="M9" s="10">
        <v>282</v>
      </c>
      <c r="N9" s="3" t="str">
        <f t="shared" si="2"/>
        <v>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1.2</v>
      </c>
      <c r="U9" s="15">
        <v>1.2</v>
      </c>
      <c r="V9" s="43">
        <v>50</v>
      </c>
      <c r="W9" s="5" t="s">
        <v>2</v>
      </c>
    </row>
    <row r="10" spans="1:23" x14ac:dyDescent="0.25">
      <c r="A10" s="1">
        <v>45316</v>
      </c>
      <c r="B10" s="2">
        <v>2.7777777777777776E-2</v>
      </c>
      <c r="C10" s="7">
        <v>1021</v>
      </c>
      <c r="D10" s="7">
        <v>1025</v>
      </c>
      <c r="E10" s="8">
        <v>7.8</v>
      </c>
      <c r="F10" s="9">
        <v>60</v>
      </c>
      <c r="G10" s="8">
        <v>7.8</v>
      </c>
      <c r="H10" s="8">
        <v>0.4</v>
      </c>
      <c r="I10" s="8">
        <v>26</v>
      </c>
      <c r="J10" s="8">
        <v>7.8</v>
      </c>
      <c r="K10" s="6">
        <f t="shared" si="0"/>
        <v>4.32</v>
      </c>
      <c r="L10" s="6">
        <f t="shared" si="1"/>
        <v>4.32</v>
      </c>
      <c r="M10" s="10">
        <v>277</v>
      </c>
      <c r="N10" s="3" t="str">
        <f t="shared" si="2"/>
        <v>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1.2</v>
      </c>
      <c r="U10" s="15">
        <v>1.2</v>
      </c>
      <c r="V10" s="43">
        <v>60</v>
      </c>
      <c r="W10" s="5" t="s">
        <v>3</v>
      </c>
    </row>
    <row r="11" spans="1:23" x14ac:dyDescent="0.25">
      <c r="A11" s="1">
        <v>45316</v>
      </c>
      <c r="B11" s="2">
        <v>3.125E-2</v>
      </c>
      <c r="C11" s="7">
        <v>1021</v>
      </c>
      <c r="D11" s="7">
        <v>1025</v>
      </c>
      <c r="E11" s="8">
        <v>7.6</v>
      </c>
      <c r="F11" s="9">
        <v>62</v>
      </c>
      <c r="G11" s="8">
        <v>7.6</v>
      </c>
      <c r="H11" s="8">
        <v>0.7</v>
      </c>
      <c r="I11" s="8">
        <v>26</v>
      </c>
      <c r="J11" s="8">
        <v>7.6</v>
      </c>
      <c r="K11" s="6">
        <f t="shared" si="0"/>
        <v>0</v>
      </c>
      <c r="L11" s="6">
        <f t="shared" si="1"/>
        <v>0</v>
      </c>
      <c r="M11" s="10">
        <v>237</v>
      </c>
      <c r="N11" s="3" t="str">
        <f t="shared" si="2"/>
        <v>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</v>
      </c>
      <c r="U11" s="15">
        <v>0</v>
      </c>
      <c r="V11" s="43">
        <v>70</v>
      </c>
      <c r="W11" s="5" t="s">
        <v>3</v>
      </c>
    </row>
    <row r="12" spans="1:23" x14ac:dyDescent="0.25">
      <c r="A12" s="1">
        <v>45316</v>
      </c>
      <c r="B12" s="2">
        <v>3.4722222222222224E-2</v>
      </c>
      <c r="C12" s="7">
        <v>1022</v>
      </c>
      <c r="D12" s="7">
        <v>1026</v>
      </c>
      <c r="E12" s="8">
        <v>7.3</v>
      </c>
      <c r="F12" s="9">
        <v>63</v>
      </c>
      <c r="G12" s="8">
        <v>7.3</v>
      </c>
      <c r="H12" s="8">
        <v>0.6</v>
      </c>
      <c r="I12" s="8">
        <v>26</v>
      </c>
      <c r="J12" s="8">
        <v>7.3</v>
      </c>
      <c r="K12" s="6">
        <f t="shared" si="0"/>
        <v>0</v>
      </c>
      <c r="L12" s="6">
        <f t="shared" si="1"/>
        <v>0</v>
      </c>
      <c r="M12" s="10">
        <v>118</v>
      </c>
      <c r="N12" s="3" t="str">
        <f t="shared" si="2"/>
        <v>ESE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</v>
      </c>
      <c r="U12" s="15">
        <v>0</v>
      </c>
      <c r="V12" s="43">
        <v>80</v>
      </c>
      <c r="W12" s="5" t="s">
        <v>4</v>
      </c>
    </row>
    <row r="13" spans="1:23" x14ac:dyDescent="0.25">
      <c r="A13" s="1">
        <v>45316</v>
      </c>
      <c r="B13" s="2">
        <v>3.8194444444444441E-2</v>
      </c>
      <c r="C13" s="7">
        <v>1021</v>
      </c>
      <c r="D13" s="7">
        <v>1025</v>
      </c>
      <c r="E13" s="8">
        <v>7.1</v>
      </c>
      <c r="F13" s="9">
        <v>63</v>
      </c>
      <c r="G13" s="8">
        <v>7.1</v>
      </c>
      <c r="H13" s="8">
        <v>0.5</v>
      </c>
      <c r="I13" s="8">
        <v>26</v>
      </c>
      <c r="J13" s="8">
        <v>7.1</v>
      </c>
      <c r="K13" s="6">
        <f t="shared" si="0"/>
        <v>0</v>
      </c>
      <c r="L13" s="6">
        <f t="shared" si="1"/>
        <v>0</v>
      </c>
      <c r="M13" s="10">
        <v>86</v>
      </c>
      <c r="N13" s="3" t="str">
        <f t="shared" si="2"/>
        <v>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45316</v>
      </c>
      <c r="B14" s="2">
        <v>4.1666666666666664E-2</v>
      </c>
      <c r="C14" s="7">
        <v>1021</v>
      </c>
      <c r="D14" s="7">
        <v>1025</v>
      </c>
      <c r="E14" s="8">
        <v>7.1</v>
      </c>
      <c r="F14" s="9">
        <v>64</v>
      </c>
      <c r="G14" s="8">
        <v>7.1</v>
      </c>
      <c r="H14" s="8">
        <v>0.7</v>
      </c>
      <c r="I14" s="8">
        <v>26</v>
      </c>
      <c r="J14" s="8">
        <v>7.1</v>
      </c>
      <c r="K14" s="6">
        <f t="shared" si="0"/>
        <v>0</v>
      </c>
      <c r="L14" s="6">
        <f t="shared" si="1"/>
        <v>0</v>
      </c>
      <c r="M14" s="10">
        <v>125</v>
      </c>
      <c r="N14" s="3" t="str">
        <f t="shared" si="2"/>
        <v>ESE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43">
        <v>100</v>
      </c>
      <c r="W14" s="5" t="s">
        <v>4</v>
      </c>
    </row>
    <row r="15" spans="1:23" x14ac:dyDescent="0.25">
      <c r="A15" s="1">
        <v>45316</v>
      </c>
      <c r="B15" s="2">
        <v>4.5138888888888888E-2</v>
      </c>
      <c r="C15" s="7">
        <v>1021</v>
      </c>
      <c r="D15" s="7">
        <v>1025</v>
      </c>
      <c r="E15" s="8">
        <v>7.1</v>
      </c>
      <c r="F15" s="9">
        <v>64</v>
      </c>
      <c r="G15" s="8">
        <v>7.1</v>
      </c>
      <c r="H15" s="8">
        <v>0.7</v>
      </c>
      <c r="I15" s="8">
        <v>26</v>
      </c>
      <c r="J15" s="8">
        <v>7.1</v>
      </c>
      <c r="K15" s="6">
        <f t="shared" si="0"/>
        <v>0</v>
      </c>
      <c r="L15" s="6">
        <f t="shared" si="1"/>
        <v>0</v>
      </c>
      <c r="M15" s="10">
        <v>117</v>
      </c>
      <c r="N15" s="3" t="str">
        <f t="shared" si="2"/>
        <v>ESE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43">
        <v>110</v>
      </c>
      <c r="W15" s="5" t="s">
        <v>5</v>
      </c>
    </row>
    <row r="16" spans="1:23" x14ac:dyDescent="0.25">
      <c r="A16" s="1">
        <v>45316</v>
      </c>
      <c r="B16" s="2">
        <v>4.8611111111111112E-2</v>
      </c>
      <c r="C16" s="7">
        <v>1021</v>
      </c>
      <c r="D16" s="7">
        <v>1025</v>
      </c>
      <c r="E16" s="8">
        <v>7.2</v>
      </c>
      <c r="F16" s="9">
        <v>64</v>
      </c>
      <c r="G16" s="8">
        <v>7.2</v>
      </c>
      <c r="H16" s="8">
        <v>0.8</v>
      </c>
      <c r="I16" s="8">
        <v>26</v>
      </c>
      <c r="J16" s="8">
        <v>7.2</v>
      </c>
      <c r="K16" s="6">
        <f t="shared" si="0"/>
        <v>0</v>
      </c>
      <c r="L16" s="6">
        <f t="shared" si="1"/>
        <v>0</v>
      </c>
      <c r="M16" s="10">
        <v>123</v>
      </c>
      <c r="N16" s="3" t="str">
        <f t="shared" si="2"/>
        <v>ESE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120</v>
      </c>
      <c r="W16" s="5" t="s">
        <v>5</v>
      </c>
    </row>
    <row r="17" spans="1:23" x14ac:dyDescent="0.25">
      <c r="A17" s="1">
        <v>45316</v>
      </c>
      <c r="B17" s="2">
        <v>5.2083333333333336E-2</v>
      </c>
      <c r="C17" s="7">
        <v>1021</v>
      </c>
      <c r="D17" s="7">
        <v>1025</v>
      </c>
      <c r="E17" s="8">
        <v>7.3</v>
      </c>
      <c r="F17" s="9">
        <v>64</v>
      </c>
      <c r="G17" s="8">
        <v>7.3</v>
      </c>
      <c r="H17" s="8">
        <v>0.9</v>
      </c>
      <c r="I17" s="8">
        <v>26</v>
      </c>
      <c r="J17" s="8">
        <v>7.3</v>
      </c>
      <c r="K17" s="6">
        <f t="shared" si="0"/>
        <v>0</v>
      </c>
      <c r="L17" s="6">
        <f t="shared" si="1"/>
        <v>0</v>
      </c>
      <c r="M17" s="10">
        <v>174</v>
      </c>
      <c r="N17" s="3" t="str">
        <f t="shared" si="2"/>
        <v>S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130</v>
      </c>
      <c r="W17" s="5" t="s">
        <v>6</v>
      </c>
    </row>
    <row r="18" spans="1:23" x14ac:dyDescent="0.25">
      <c r="A18" s="1">
        <v>45316</v>
      </c>
      <c r="B18" s="2">
        <v>5.5555555555555552E-2</v>
      </c>
      <c r="C18" s="7">
        <v>1021</v>
      </c>
      <c r="D18" s="7">
        <v>1025</v>
      </c>
      <c r="E18" s="8">
        <v>7.3</v>
      </c>
      <c r="F18" s="9">
        <v>64</v>
      </c>
      <c r="G18" s="8">
        <v>7.3</v>
      </c>
      <c r="H18" s="8">
        <v>0.9</v>
      </c>
      <c r="I18" s="8">
        <v>26</v>
      </c>
      <c r="J18" s="8">
        <v>7.3</v>
      </c>
      <c r="K18" s="6">
        <f t="shared" si="0"/>
        <v>3.6</v>
      </c>
      <c r="L18" s="6">
        <f t="shared" si="1"/>
        <v>3.6</v>
      </c>
      <c r="M18" s="10">
        <v>183</v>
      </c>
      <c r="N18" s="3" t="str">
        <f t="shared" si="2"/>
        <v>S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</v>
      </c>
      <c r="U18" s="15">
        <v>1</v>
      </c>
      <c r="V18" s="43">
        <v>140</v>
      </c>
      <c r="W18" s="5" t="s">
        <v>6</v>
      </c>
    </row>
    <row r="19" spans="1:23" x14ac:dyDescent="0.25">
      <c r="A19" s="1">
        <v>45316</v>
      </c>
      <c r="B19" s="2">
        <v>5.9027777777777783E-2</v>
      </c>
      <c r="C19" s="7">
        <v>1021</v>
      </c>
      <c r="D19" s="7">
        <v>1025</v>
      </c>
      <c r="E19" s="8">
        <v>7.4</v>
      </c>
      <c r="F19" s="9">
        <v>63</v>
      </c>
      <c r="G19" s="8">
        <v>7.4</v>
      </c>
      <c r="H19" s="8">
        <v>0.7</v>
      </c>
      <c r="I19" s="8">
        <v>26</v>
      </c>
      <c r="J19" s="8">
        <v>7.4</v>
      </c>
      <c r="K19" s="6">
        <f t="shared" si="0"/>
        <v>0</v>
      </c>
      <c r="L19" s="6">
        <f t="shared" si="1"/>
        <v>0</v>
      </c>
      <c r="M19" s="10">
        <v>192</v>
      </c>
      <c r="N19" s="3" t="str">
        <f t="shared" si="2"/>
        <v>S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43">
        <v>150</v>
      </c>
      <c r="W19" s="5" t="s">
        <v>7</v>
      </c>
    </row>
    <row r="20" spans="1:23" x14ac:dyDescent="0.25">
      <c r="A20" s="1">
        <v>45316</v>
      </c>
      <c r="B20" s="2">
        <v>6.25E-2</v>
      </c>
      <c r="C20" s="7">
        <v>1021</v>
      </c>
      <c r="D20" s="7">
        <v>1025</v>
      </c>
      <c r="E20" s="8">
        <v>7.4</v>
      </c>
      <c r="F20" s="9">
        <v>62</v>
      </c>
      <c r="G20" s="8">
        <v>7.4</v>
      </c>
      <c r="H20" s="8">
        <v>0.5</v>
      </c>
      <c r="I20" s="8">
        <v>26</v>
      </c>
      <c r="J20" s="8">
        <v>7.4</v>
      </c>
      <c r="K20" s="6">
        <f t="shared" si="0"/>
        <v>0</v>
      </c>
      <c r="L20" s="6">
        <f t="shared" si="1"/>
        <v>0</v>
      </c>
      <c r="M20" s="10">
        <v>138</v>
      </c>
      <c r="N20" s="3" t="str">
        <f t="shared" si="2"/>
        <v>SE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45316</v>
      </c>
      <c r="B21" s="2">
        <v>6.5972222222222224E-2</v>
      </c>
      <c r="C21" s="7">
        <v>1021</v>
      </c>
      <c r="D21" s="7">
        <v>1025</v>
      </c>
      <c r="E21" s="8">
        <v>7.4</v>
      </c>
      <c r="F21" s="9">
        <v>61</v>
      </c>
      <c r="G21" s="8">
        <v>7.4</v>
      </c>
      <c r="H21" s="8">
        <v>0.3</v>
      </c>
      <c r="I21" s="8">
        <v>26</v>
      </c>
      <c r="J21" s="8">
        <v>7.4</v>
      </c>
      <c r="K21" s="6">
        <f t="shared" si="0"/>
        <v>2.88</v>
      </c>
      <c r="L21" s="6">
        <f t="shared" si="1"/>
        <v>2.88</v>
      </c>
      <c r="M21" s="10">
        <v>192</v>
      </c>
      <c r="N21" s="3" t="str">
        <f t="shared" si="2"/>
        <v>S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0.8</v>
      </c>
      <c r="U21" s="15">
        <v>0.8</v>
      </c>
      <c r="V21" s="43">
        <v>170</v>
      </c>
      <c r="W21" s="5" t="s">
        <v>8</v>
      </c>
    </row>
    <row r="22" spans="1:23" x14ac:dyDescent="0.25">
      <c r="A22" s="1">
        <v>45316</v>
      </c>
      <c r="B22" s="2">
        <v>6.9444444444444434E-2</v>
      </c>
      <c r="C22" s="7">
        <v>1021</v>
      </c>
      <c r="D22" s="7">
        <v>1025</v>
      </c>
      <c r="E22" s="8">
        <v>7.6</v>
      </c>
      <c r="F22" s="9">
        <v>61</v>
      </c>
      <c r="G22" s="8">
        <v>7.6</v>
      </c>
      <c r="H22" s="8">
        <v>0.5</v>
      </c>
      <c r="I22" s="8">
        <v>26</v>
      </c>
      <c r="J22" s="8">
        <v>7.6</v>
      </c>
      <c r="K22" s="6">
        <f t="shared" si="0"/>
        <v>0</v>
      </c>
      <c r="L22" s="6">
        <f t="shared" si="1"/>
        <v>0</v>
      </c>
      <c r="M22" s="10">
        <v>96</v>
      </c>
      <c r="N22" s="3" t="str">
        <f t="shared" si="2"/>
        <v>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180</v>
      </c>
      <c r="W22" s="5" t="s">
        <v>8</v>
      </c>
    </row>
    <row r="23" spans="1:23" x14ac:dyDescent="0.25">
      <c r="A23" s="1">
        <v>45316</v>
      </c>
      <c r="B23" s="2">
        <v>7.2916666666666671E-2</v>
      </c>
      <c r="C23" s="7">
        <v>1021</v>
      </c>
      <c r="D23" s="7">
        <v>1025</v>
      </c>
      <c r="E23" s="8">
        <v>7.4</v>
      </c>
      <c r="F23" s="9">
        <v>61</v>
      </c>
      <c r="G23" s="8">
        <v>7.4</v>
      </c>
      <c r="H23" s="8">
        <v>0.3</v>
      </c>
      <c r="I23" s="8">
        <v>26</v>
      </c>
      <c r="J23" s="8">
        <v>7.4</v>
      </c>
      <c r="K23" s="6">
        <f t="shared" si="0"/>
        <v>0</v>
      </c>
      <c r="L23" s="6">
        <f t="shared" si="1"/>
        <v>0</v>
      </c>
      <c r="M23" s="10">
        <v>130</v>
      </c>
      <c r="N23" s="3" t="str">
        <f t="shared" si="2"/>
        <v>SE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45316</v>
      </c>
      <c r="B24" s="2">
        <v>7.6388888888888895E-2</v>
      </c>
      <c r="C24" s="7">
        <v>1021</v>
      </c>
      <c r="D24" s="7">
        <v>1025</v>
      </c>
      <c r="E24" s="8">
        <v>7.3</v>
      </c>
      <c r="F24" s="9">
        <v>63</v>
      </c>
      <c r="G24" s="8">
        <v>7.3</v>
      </c>
      <c r="H24" s="8">
        <v>0.6</v>
      </c>
      <c r="I24" s="8">
        <v>26</v>
      </c>
      <c r="J24" s="8">
        <v>7.3</v>
      </c>
      <c r="K24" s="6">
        <f t="shared" si="0"/>
        <v>0</v>
      </c>
      <c r="L24" s="6">
        <f t="shared" si="1"/>
        <v>0</v>
      </c>
      <c r="M24" s="10">
        <v>120</v>
      </c>
      <c r="N24" s="3" t="str">
        <f t="shared" si="2"/>
        <v>ESE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45316</v>
      </c>
      <c r="B25" s="2">
        <v>7.9861111111111105E-2</v>
      </c>
      <c r="C25" s="7">
        <v>1021</v>
      </c>
      <c r="D25" s="7">
        <v>1025</v>
      </c>
      <c r="E25" s="8">
        <v>7.3</v>
      </c>
      <c r="F25" s="9">
        <v>63</v>
      </c>
      <c r="G25" s="8">
        <v>7.3</v>
      </c>
      <c r="H25" s="8">
        <v>0.6</v>
      </c>
      <c r="I25" s="8">
        <v>26</v>
      </c>
      <c r="J25" s="8">
        <v>7.3</v>
      </c>
      <c r="K25" s="6">
        <f t="shared" si="0"/>
        <v>0</v>
      </c>
      <c r="L25" s="6">
        <f t="shared" si="1"/>
        <v>0</v>
      </c>
      <c r="M25" s="10">
        <v>120</v>
      </c>
      <c r="N25" s="3" t="str">
        <f t="shared" si="2"/>
        <v>ESE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45316</v>
      </c>
      <c r="B26" s="2">
        <v>8.3333333333333329E-2</v>
      </c>
      <c r="C26" s="7">
        <v>1021</v>
      </c>
      <c r="D26" s="7">
        <v>1025</v>
      </c>
      <c r="E26" s="8">
        <v>7.1</v>
      </c>
      <c r="F26" s="9">
        <v>62</v>
      </c>
      <c r="G26" s="8">
        <v>7.1</v>
      </c>
      <c r="H26" s="8">
        <v>0.2</v>
      </c>
      <c r="I26" s="8">
        <v>26</v>
      </c>
      <c r="J26" s="8">
        <v>7.1</v>
      </c>
      <c r="K26" s="6">
        <f t="shared" si="0"/>
        <v>0</v>
      </c>
      <c r="L26" s="6">
        <f t="shared" si="1"/>
        <v>0</v>
      </c>
      <c r="M26" s="10">
        <v>180</v>
      </c>
      <c r="N26" s="3" t="str">
        <f t="shared" si="2"/>
        <v>S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45316</v>
      </c>
      <c r="B27" s="2">
        <v>8.6805555555555566E-2</v>
      </c>
      <c r="C27" s="7">
        <v>1021</v>
      </c>
      <c r="D27" s="7">
        <v>1025</v>
      </c>
      <c r="E27" s="8">
        <v>7.6</v>
      </c>
      <c r="F27" s="9">
        <v>58</v>
      </c>
      <c r="G27" s="8">
        <v>7.6</v>
      </c>
      <c r="H27" s="8">
        <v>-0.2</v>
      </c>
      <c r="I27" s="8">
        <v>26</v>
      </c>
      <c r="J27" s="8">
        <v>7.6</v>
      </c>
      <c r="K27" s="6">
        <f t="shared" si="0"/>
        <v>0</v>
      </c>
      <c r="L27" s="6">
        <f t="shared" si="1"/>
        <v>0</v>
      </c>
      <c r="M27" s="10">
        <v>131</v>
      </c>
      <c r="N27" s="3" t="str">
        <f t="shared" si="2"/>
        <v>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</v>
      </c>
      <c r="U27" s="15">
        <v>0</v>
      </c>
      <c r="V27" s="43">
        <v>230</v>
      </c>
      <c r="W27" s="5" t="s">
        <v>10</v>
      </c>
    </row>
    <row r="28" spans="1:23" x14ac:dyDescent="0.25">
      <c r="A28" s="1">
        <v>45316</v>
      </c>
      <c r="B28" s="2">
        <v>9.0277777777777776E-2</v>
      </c>
      <c r="C28" s="7">
        <v>1021</v>
      </c>
      <c r="D28" s="7">
        <v>1025</v>
      </c>
      <c r="E28" s="8">
        <v>8.3000000000000007</v>
      </c>
      <c r="F28" s="9">
        <v>57</v>
      </c>
      <c r="G28" s="8">
        <v>8.3000000000000007</v>
      </c>
      <c r="H28" s="8">
        <v>0.2</v>
      </c>
      <c r="I28" s="8">
        <v>26</v>
      </c>
      <c r="J28" s="8">
        <v>8.3000000000000007</v>
      </c>
      <c r="K28" s="6">
        <f t="shared" si="0"/>
        <v>0</v>
      </c>
      <c r="L28" s="6">
        <f t="shared" si="1"/>
        <v>0</v>
      </c>
      <c r="M28" s="10">
        <v>114</v>
      </c>
      <c r="N28" s="3" t="str">
        <f t="shared" si="2"/>
        <v>ESE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45316</v>
      </c>
      <c r="B29" s="2">
        <v>9.375E-2</v>
      </c>
      <c r="C29" s="7">
        <v>1021</v>
      </c>
      <c r="D29" s="7">
        <v>1025</v>
      </c>
      <c r="E29" s="8">
        <v>8.6</v>
      </c>
      <c r="F29" s="9">
        <v>55</v>
      </c>
      <c r="G29" s="8">
        <v>8.6</v>
      </c>
      <c r="H29" s="8">
        <v>0</v>
      </c>
      <c r="I29" s="8">
        <v>26</v>
      </c>
      <c r="J29" s="8">
        <v>8.6</v>
      </c>
      <c r="K29" s="6">
        <f t="shared" si="0"/>
        <v>0</v>
      </c>
      <c r="L29" s="6">
        <f t="shared" si="1"/>
        <v>0</v>
      </c>
      <c r="M29" s="10">
        <v>188</v>
      </c>
      <c r="N29" s="3" t="str">
        <f t="shared" si="2"/>
        <v>S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45316</v>
      </c>
      <c r="B30" s="2">
        <v>9.7222222222222224E-2</v>
      </c>
      <c r="C30" s="7">
        <v>1021</v>
      </c>
      <c r="D30" s="7">
        <v>1025</v>
      </c>
      <c r="E30" s="8">
        <v>8.8000000000000007</v>
      </c>
      <c r="F30" s="9">
        <v>55</v>
      </c>
      <c r="G30" s="8">
        <v>8.8000000000000007</v>
      </c>
      <c r="H30" s="8">
        <v>0.2</v>
      </c>
      <c r="I30" s="8">
        <v>26</v>
      </c>
      <c r="J30" s="8">
        <v>8.8000000000000007</v>
      </c>
      <c r="K30" s="6">
        <f t="shared" si="0"/>
        <v>0</v>
      </c>
      <c r="L30" s="6">
        <f t="shared" si="1"/>
        <v>0</v>
      </c>
      <c r="M30" s="10">
        <v>192</v>
      </c>
      <c r="N30" s="3" t="str">
        <f t="shared" si="2"/>
        <v>S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45316</v>
      </c>
      <c r="B31" s="2">
        <v>0.10069444444444443</v>
      </c>
      <c r="C31" s="7">
        <v>1021</v>
      </c>
      <c r="D31" s="7">
        <v>1025</v>
      </c>
      <c r="E31" s="8">
        <v>8.8000000000000007</v>
      </c>
      <c r="F31" s="9">
        <v>54</v>
      </c>
      <c r="G31" s="8">
        <v>8.8000000000000007</v>
      </c>
      <c r="H31" s="8">
        <v>0</v>
      </c>
      <c r="I31" s="8">
        <v>26</v>
      </c>
      <c r="J31" s="8">
        <v>8.8000000000000007</v>
      </c>
      <c r="K31" s="6">
        <f t="shared" si="0"/>
        <v>0</v>
      </c>
      <c r="L31" s="6">
        <f t="shared" si="1"/>
        <v>0</v>
      </c>
      <c r="M31" s="10">
        <v>243</v>
      </c>
      <c r="N31" s="3" t="str">
        <f t="shared" si="2"/>
        <v>WSW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</v>
      </c>
      <c r="U31" s="15">
        <v>0</v>
      </c>
      <c r="V31" s="43">
        <v>270</v>
      </c>
      <c r="W31" s="5" t="s">
        <v>12</v>
      </c>
    </row>
    <row r="32" spans="1:23" x14ac:dyDescent="0.25">
      <c r="A32" s="1">
        <v>45316</v>
      </c>
      <c r="B32" s="2">
        <v>0.10416666666666667</v>
      </c>
      <c r="C32" s="7">
        <v>1021</v>
      </c>
      <c r="D32" s="7">
        <v>1025</v>
      </c>
      <c r="E32" s="8">
        <v>9.1</v>
      </c>
      <c r="F32" s="9">
        <v>50</v>
      </c>
      <c r="G32" s="8">
        <v>9.1</v>
      </c>
      <c r="H32" s="8">
        <v>-0.8</v>
      </c>
      <c r="I32" s="8">
        <v>26</v>
      </c>
      <c r="J32" s="8">
        <v>9.1</v>
      </c>
      <c r="K32" s="6">
        <f t="shared" si="0"/>
        <v>0</v>
      </c>
      <c r="L32" s="6">
        <f t="shared" si="1"/>
        <v>0</v>
      </c>
      <c r="M32" s="10">
        <v>234</v>
      </c>
      <c r="N32" s="3" t="str">
        <f t="shared" si="2"/>
        <v>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280</v>
      </c>
      <c r="W32" s="5" t="s">
        <v>12</v>
      </c>
    </row>
    <row r="33" spans="1:23" x14ac:dyDescent="0.25">
      <c r="A33" s="1">
        <v>45316</v>
      </c>
      <c r="B33" s="2">
        <v>0.1076388888888889</v>
      </c>
      <c r="C33" s="7">
        <v>1021</v>
      </c>
      <c r="D33" s="7">
        <v>1025</v>
      </c>
      <c r="E33" s="8">
        <v>9.6</v>
      </c>
      <c r="F33" s="9">
        <v>51</v>
      </c>
      <c r="G33" s="8">
        <v>9.6</v>
      </c>
      <c r="H33" s="8">
        <v>-0.1</v>
      </c>
      <c r="I33" s="8">
        <v>26</v>
      </c>
      <c r="J33" s="8">
        <v>9.6</v>
      </c>
      <c r="K33" s="6">
        <f t="shared" si="0"/>
        <v>4.68</v>
      </c>
      <c r="L33" s="6">
        <f t="shared" si="1"/>
        <v>4.68</v>
      </c>
      <c r="M33" s="10">
        <v>243</v>
      </c>
      <c r="N33" s="3" t="str">
        <f t="shared" si="2"/>
        <v>WSW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1.3</v>
      </c>
      <c r="U33" s="15">
        <v>1.3</v>
      </c>
      <c r="V33" s="43">
        <v>290</v>
      </c>
      <c r="W33" s="5" t="s">
        <v>13</v>
      </c>
    </row>
    <row r="34" spans="1:23" x14ac:dyDescent="0.25">
      <c r="A34" s="1">
        <v>45316</v>
      </c>
      <c r="B34" s="2">
        <v>0.1111111111111111</v>
      </c>
      <c r="C34" s="7">
        <v>1021</v>
      </c>
      <c r="D34" s="7">
        <v>1025</v>
      </c>
      <c r="E34" s="8">
        <v>9.1999999999999993</v>
      </c>
      <c r="F34" s="9">
        <v>54</v>
      </c>
      <c r="G34" s="8">
        <v>9.1999999999999993</v>
      </c>
      <c r="H34" s="8">
        <v>0.3</v>
      </c>
      <c r="I34" s="8">
        <v>26</v>
      </c>
      <c r="J34" s="8">
        <v>9.1999999999999993</v>
      </c>
      <c r="K34" s="6">
        <f t="shared" si="0"/>
        <v>4.32</v>
      </c>
      <c r="L34" s="6">
        <f t="shared" si="1"/>
        <v>4.32</v>
      </c>
      <c r="M34" s="10">
        <v>240</v>
      </c>
      <c r="N34" s="3" t="str">
        <f t="shared" si="2"/>
        <v>WSW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1.2</v>
      </c>
      <c r="U34" s="15">
        <v>1.2</v>
      </c>
      <c r="V34" s="43">
        <v>300</v>
      </c>
      <c r="W34" s="5" t="s">
        <v>13</v>
      </c>
    </row>
    <row r="35" spans="1:23" x14ac:dyDescent="0.25">
      <c r="A35" s="1">
        <v>45316</v>
      </c>
      <c r="B35" s="2">
        <v>0.11458333333333333</v>
      </c>
      <c r="C35" s="7">
        <v>1021</v>
      </c>
      <c r="D35" s="7">
        <v>1025</v>
      </c>
      <c r="E35" s="8">
        <v>7.8</v>
      </c>
      <c r="F35" s="9">
        <v>61</v>
      </c>
      <c r="G35" s="8">
        <v>7.8</v>
      </c>
      <c r="H35" s="8">
        <v>0.7</v>
      </c>
      <c r="I35" s="8">
        <v>26</v>
      </c>
      <c r="J35" s="8">
        <v>7.8</v>
      </c>
      <c r="K35" s="6">
        <f t="shared" si="0"/>
        <v>3.6</v>
      </c>
      <c r="L35" s="6">
        <f t="shared" si="1"/>
        <v>3.6</v>
      </c>
      <c r="M35" s="10">
        <v>294</v>
      </c>
      <c r="N35" s="3" t="str">
        <f t="shared" si="2"/>
        <v>WNW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</v>
      </c>
      <c r="U35" s="15">
        <v>1</v>
      </c>
      <c r="V35" s="43">
        <v>310</v>
      </c>
      <c r="W35" s="5" t="s">
        <v>14</v>
      </c>
    </row>
    <row r="36" spans="1:23" x14ac:dyDescent="0.25">
      <c r="A36" s="1">
        <v>45316</v>
      </c>
      <c r="B36" s="2">
        <v>0.11805555555555557</v>
      </c>
      <c r="C36" s="7">
        <v>1021</v>
      </c>
      <c r="D36" s="7">
        <v>1025</v>
      </c>
      <c r="E36" s="8">
        <v>7.3</v>
      </c>
      <c r="F36" s="9">
        <v>64</v>
      </c>
      <c r="G36" s="8">
        <v>6.6</v>
      </c>
      <c r="H36" s="8">
        <v>0.9</v>
      </c>
      <c r="I36" s="8">
        <v>26</v>
      </c>
      <c r="J36" s="8">
        <v>6.6</v>
      </c>
      <c r="K36" s="6">
        <f t="shared" si="0"/>
        <v>5.4</v>
      </c>
      <c r="L36" s="6">
        <f t="shared" si="1"/>
        <v>5.4</v>
      </c>
      <c r="M36" s="10">
        <v>255</v>
      </c>
      <c r="N36" s="3" t="str">
        <f t="shared" si="2"/>
        <v>WSW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1.5</v>
      </c>
      <c r="U36" s="15">
        <v>1.5</v>
      </c>
      <c r="V36" s="43">
        <v>320</v>
      </c>
      <c r="W36" s="5" t="s">
        <v>14</v>
      </c>
    </row>
    <row r="37" spans="1:23" x14ac:dyDescent="0.25">
      <c r="A37" s="1">
        <v>45316</v>
      </c>
      <c r="B37" s="2">
        <v>0.12152777777777778</v>
      </c>
      <c r="C37" s="7">
        <v>1021</v>
      </c>
      <c r="D37" s="7">
        <v>1025</v>
      </c>
      <c r="E37" s="8">
        <v>7.1</v>
      </c>
      <c r="F37" s="9">
        <v>63</v>
      </c>
      <c r="G37" s="8">
        <v>7.1</v>
      </c>
      <c r="H37" s="8">
        <v>0.5</v>
      </c>
      <c r="I37" s="8">
        <v>26</v>
      </c>
      <c r="J37" s="8">
        <v>7.1</v>
      </c>
      <c r="K37" s="6">
        <f t="shared" si="0"/>
        <v>4.32</v>
      </c>
      <c r="L37" s="6">
        <f t="shared" si="1"/>
        <v>4.32</v>
      </c>
      <c r="M37" s="10">
        <v>253</v>
      </c>
      <c r="N37" s="3" t="str">
        <f t="shared" si="2"/>
        <v>WSW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1.2</v>
      </c>
      <c r="U37" s="15">
        <v>1.2</v>
      </c>
      <c r="V37" s="43">
        <v>330</v>
      </c>
      <c r="W37" s="5" t="s">
        <v>15</v>
      </c>
    </row>
    <row r="38" spans="1:23" x14ac:dyDescent="0.25">
      <c r="A38" s="1">
        <v>45316</v>
      </c>
      <c r="B38" s="2">
        <v>0.125</v>
      </c>
      <c r="C38" s="7">
        <v>1021</v>
      </c>
      <c r="D38" s="7">
        <v>1025</v>
      </c>
      <c r="E38" s="8">
        <v>7</v>
      </c>
      <c r="F38" s="9">
        <v>62</v>
      </c>
      <c r="G38" s="8">
        <v>6</v>
      </c>
      <c r="H38" s="8">
        <v>0.1</v>
      </c>
      <c r="I38" s="8">
        <v>26</v>
      </c>
      <c r="J38" s="8">
        <v>6</v>
      </c>
      <c r="K38" s="6">
        <f t="shared" si="0"/>
        <v>6.12</v>
      </c>
      <c r="L38" s="6">
        <f t="shared" si="1"/>
        <v>6.48</v>
      </c>
      <c r="M38" s="10">
        <v>235</v>
      </c>
      <c r="N38" s="3" t="str">
        <f t="shared" si="2"/>
        <v>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1.7</v>
      </c>
      <c r="U38" s="15">
        <v>1.8</v>
      </c>
      <c r="V38" s="43">
        <v>340</v>
      </c>
      <c r="W38" s="5" t="s">
        <v>15</v>
      </c>
    </row>
    <row r="39" spans="1:23" x14ac:dyDescent="0.25">
      <c r="A39" s="1">
        <v>45316</v>
      </c>
      <c r="B39" s="2">
        <v>0.12847222222222224</v>
      </c>
      <c r="C39" s="7">
        <v>1020</v>
      </c>
      <c r="D39" s="7">
        <v>1024</v>
      </c>
      <c r="E39" s="8">
        <v>7.3</v>
      </c>
      <c r="F39" s="9">
        <v>59</v>
      </c>
      <c r="G39" s="8">
        <v>7.3</v>
      </c>
      <c r="H39" s="8">
        <v>-0.2</v>
      </c>
      <c r="I39" s="8">
        <v>26</v>
      </c>
      <c r="J39" s="8">
        <v>7.3</v>
      </c>
      <c r="K39" s="6">
        <f t="shared" si="0"/>
        <v>2.88</v>
      </c>
      <c r="L39" s="6">
        <f t="shared" si="1"/>
        <v>2.88</v>
      </c>
      <c r="M39" s="10">
        <v>253</v>
      </c>
      <c r="N39" s="3" t="str">
        <f t="shared" si="2"/>
        <v>WSW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0.8</v>
      </c>
      <c r="U39" s="15">
        <v>0.8</v>
      </c>
      <c r="V39" s="43">
        <v>350</v>
      </c>
      <c r="W39" s="5" t="s">
        <v>0</v>
      </c>
    </row>
    <row r="40" spans="1:23" x14ac:dyDescent="0.25">
      <c r="A40" s="1">
        <v>45316</v>
      </c>
      <c r="B40" s="2">
        <v>0.13194444444444445</v>
      </c>
      <c r="C40" s="7">
        <v>1020</v>
      </c>
      <c r="D40" s="7">
        <v>1024</v>
      </c>
      <c r="E40" s="8">
        <v>7.6</v>
      </c>
      <c r="F40" s="9">
        <v>59</v>
      </c>
      <c r="G40" s="8">
        <v>7</v>
      </c>
      <c r="H40" s="8">
        <v>0</v>
      </c>
      <c r="I40" s="8">
        <v>26</v>
      </c>
      <c r="J40" s="8">
        <v>7</v>
      </c>
      <c r="K40" s="6">
        <f t="shared" si="0"/>
        <v>5.76</v>
      </c>
      <c r="L40" s="6">
        <f t="shared" si="1"/>
        <v>5.76</v>
      </c>
      <c r="M40" s="10">
        <v>228</v>
      </c>
      <c r="N40" s="3" t="str">
        <f t="shared" si="2"/>
        <v>SW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1.6</v>
      </c>
      <c r="U40" s="15">
        <v>1.6</v>
      </c>
      <c r="V40" s="43">
        <v>360</v>
      </c>
      <c r="W40" s="5" t="s">
        <v>0</v>
      </c>
    </row>
    <row r="41" spans="1:23" x14ac:dyDescent="0.25">
      <c r="A41" s="1">
        <v>45316</v>
      </c>
      <c r="B41" s="2">
        <v>0.13541666666666666</v>
      </c>
      <c r="C41" s="7">
        <v>1020</v>
      </c>
      <c r="D41" s="7">
        <v>1024</v>
      </c>
      <c r="E41" s="8">
        <v>7.7</v>
      </c>
      <c r="F41" s="9">
        <v>60</v>
      </c>
      <c r="G41" s="8">
        <v>7.1</v>
      </c>
      <c r="H41" s="8">
        <v>0.3</v>
      </c>
      <c r="I41" s="8">
        <v>26</v>
      </c>
      <c r="J41" s="8">
        <v>7.1</v>
      </c>
      <c r="K41" s="6">
        <f t="shared" si="0"/>
        <v>5.4</v>
      </c>
      <c r="L41" s="6">
        <f t="shared" si="1"/>
        <v>5.4</v>
      </c>
      <c r="M41" s="10">
        <v>264</v>
      </c>
      <c r="N41" s="3" t="str">
        <f t="shared" si="2"/>
        <v>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1.5</v>
      </c>
      <c r="U41" s="15">
        <v>1.5</v>
      </c>
    </row>
    <row r="42" spans="1:23" x14ac:dyDescent="0.25">
      <c r="A42" s="1">
        <v>45316</v>
      </c>
      <c r="B42" s="2">
        <v>0.1388888888888889</v>
      </c>
      <c r="C42" s="7">
        <v>1020</v>
      </c>
      <c r="D42" s="7">
        <v>1024</v>
      </c>
      <c r="E42" s="8">
        <v>7.6</v>
      </c>
      <c r="F42" s="9">
        <v>61</v>
      </c>
      <c r="G42" s="8">
        <v>7.6</v>
      </c>
      <c r="H42" s="8">
        <v>0.5</v>
      </c>
      <c r="I42" s="8">
        <v>26</v>
      </c>
      <c r="J42" s="8">
        <v>7.6</v>
      </c>
      <c r="K42" s="6">
        <f t="shared" si="0"/>
        <v>2.88</v>
      </c>
      <c r="L42" s="6">
        <f t="shared" si="1"/>
        <v>2.88</v>
      </c>
      <c r="M42" s="10">
        <v>243</v>
      </c>
      <c r="N42" s="3" t="str">
        <f t="shared" si="2"/>
        <v>WSW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0.8</v>
      </c>
      <c r="U42" s="15">
        <v>0.8</v>
      </c>
    </row>
    <row r="43" spans="1:23" x14ac:dyDescent="0.25">
      <c r="A43" s="1">
        <v>45316</v>
      </c>
      <c r="B43" s="2">
        <v>0.1423611111111111</v>
      </c>
      <c r="C43" s="7">
        <v>1020</v>
      </c>
      <c r="D43" s="7">
        <v>1024</v>
      </c>
      <c r="E43" s="8">
        <v>7.5</v>
      </c>
      <c r="F43" s="9">
        <v>63</v>
      </c>
      <c r="G43" s="8">
        <v>7.5</v>
      </c>
      <c r="H43" s="8">
        <v>0.8</v>
      </c>
      <c r="I43" s="8">
        <v>26</v>
      </c>
      <c r="J43" s="8">
        <v>7.5</v>
      </c>
      <c r="K43" s="6">
        <f t="shared" si="0"/>
        <v>2.88</v>
      </c>
      <c r="L43" s="6">
        <f t="shared" si="1"/>
        <v>2.88</v>
      </c>
      <c r="M43" s="10">
        <v>226</v>
      </c>
      <c r="N43" s="3" t="str">
        <f t="shared" si="2"/>
        <v>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0.8</v>
      </c>
      <c r="U43" s="15">
        <v>0.8</v>
      </c>
    </row>
    <row r="44" spans="1:23" x14ac:dyDescent="0.25">
      <c r="A44" s="1">
        <v>45316</v>
      </c>
      <c r="B44" s="2">
        <v>0.14583333333333334</v>
      </c>
      <c r="C44" s="7">
        <v>1020</v>
      </c>
      <c r="D44" s="7">
        <v>1024</v>
      </c>
      <c r="E44" s="8">
        <v>7.6</v>
      </c>
      <c r="F44" s="9">
        <v>62</v>
      </c>
      <c r="G44" s="8">
        <v>7</v>
      </c>
      <c r="H44" s="8">
        <v>0.7</v>
      </c>
      <c r="I44" s="8">
        <v>26</v>
      </c>
      <c r="J44" s="8">
        <v>7</v>
      </c>
      <c r="K44" s="6">
        <f t="shared" si="0"/>
        <v>5.4</v>
      </c>
      <c r="L44" s="6">
        <f t="shared" si="1"/>
        <v>5.4</v>
      </c>
      <c r="M44" s="10">
        <v>204</v>
      </c>
      <c r="N44" s="3" t="str">
        <f t="shared" si="2"/>
        <v>SSW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1.5</v>
      </c>
      <c r="U44" s="15">
        <v>1.5</v>
      </c>
    </row>
    <row r="45" spans="1:23" x14ac:dyDescent="0.25">
      <c r="A45" s="1">
        <v>45316</v>
      </c>
      <c r="B45" s="2">
        <v>0.14930555555555555</v>
      </c>
      <c r="C45" s="7">
        <v>1020</v>
      </c>
      <c r="D45" s="7">
        <v>1024</v>
      </c>
      <c r="E45" s="8">
        <v>7.7</v>
      </c>
      <c r="F45" s="9">
        <v>60</v>
      </c>
      <c r="G45" s="8">
        <v>7.7</v>
      </c>
      <c r="H45" s="8">
        <v>0.3</v>
      </c>
      <c r="I45" s="8">
        <v>26</v>
      </c>
      <c r="J45" s="8">
        <v>7.7</v>
      </c>
      <c r="K45" s="6">
        <f t="shared" si="0"/>
        <v>3.6</v>
      </c>
      <c r="L45" s="6">
        <f t="shared" si="1"/>
        <v>3.6</v>
      </c>
      <c r="M45" s="10">
        <v>258</v>
      </c>
      <c r="N45" s="3" t="str">
        <f t="shared" si="2"/>
        <v>WSW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</v>
      </c>
      <c r="U45" s="15">
        <v>1</v>
      </c>
    </row>
    <row r="46" spans="1:23" x14ac:dyDescent="0.25">
      <c r="A46" s="1">
        <v>45316</v>
      </c>
      <c r="B46" s="2">
        <v>0.15277777777777776</v>
      </c>
      <c r="C46" s="7">
        <v>1020</v>
      </c>
      <c r="D46" s="7">
        <v>1024</v>
      </c>
      <c r="E46" s="8">
        <v>7.6</v>
      </c>
      <c r="F46" s="9">
        <v>62</v>
      </c>
      <c r="G46" s="8">
        <v>7.6</v>
      </c>
      <c r="H46" s="8">
        <v>0.7</v>
      </c>
      <c r="I46" s="8">
        <v>26</v>
      </c>
      <c r="J46" s="8">
        <v>7.6</v>
      </c>
      <c r="K46" s="6">
        <f t="shared" si="0"/>
        <v>0</v>
      </c>
      <c r="L46" s="6">
        <f t="shared" si="1"/>
        <v>0</v>
      </c>
      <c r="M46" s="10">
        <v>225</v>
      </c>
      <c r="N46" s="3" t="str">
        <f t="shared" si="2"/>
        <v>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</v>
      </c>
      <c r="U46" s="15">
        <v>0</v>
      </c>
    </row>
    <row r="47" spans="1:23" x14ac:dyDescent="0.25">
      <c r="A47" s="1">
        <v>45316</v>
      </c>
      <c r="B47" s="2">
        <v>0.15625</v>
      </c>
      <c r="C47" s="7">
        <v>1020</v>
      </c>
      <c r="D47" s="7">
        <v>1024</v>
      </c>
      <c r="E47" s="8">
        <v>7.6</v>
      </c>
      <c r="F47" s="9">
        <v>62</v>
      </c>
      <c r="G47" s="8">
        <v>7.6</v>
      </c>
      <c r="H47" s="8">
        <v>0.7</v>
      </c>
      <c r="I47" s="8">
        <v>26</v>
      </c>
      <c r="J47" s="8">
        <v>7.6</v>
      </c>
      <c r="K47" s="6">
        <f t="shared" si="0"/>
        <v>0</v>
      </c>
      <c r="L47" s="6">
        <f t="shared" si="1"/>
        <v>0</v>
      </c>
      <c r="M47" s="10">
        <v>228</v>
      </c>
      <c r="N47" s="3" t="str">
        <f t="shared" si="2"/>
        <v>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</row>
    <row r="48" spans="1:23" x14ac:dyDescent="0.25">
      <c r="A48" s="1">
        <v>45316</v>
      </c>
      <c r="B48" s="2">
        <v>0.15972222222222224</v>
      </c>
      <c r="C48" s="7">
        <v>1020</v>
      </c>
      <c r="D48" s="7">
        <v>1024</v>
      </c>
      <c r="E48" s="8">
        <v>7.7</v>
      </c>
      <c r="F48" s="9">
        <v>62</v>
      </c>
      <c r="G48" s="8">
        <v>7.7</v>
      </c>
      <c r="H48" s="8">
        <v>0.8</v>
      </c>
      <c r="I48" s="8">
        <v>26</v>
      </c>
      <c r="J48" s="8">
        <v>7.7</v>
      </c>
      <c r="K48" s="6">
        <f t="shared" si="0"/>
        <v>0</v>
      </c>
      <c r="L48" s="6">
        <f t="shared" si="1"/>
        <v>0</v>
      </c>
      <c r="M48" s="10">
        <v>246</v>
      </c>
      <c r="N48" s="3" t="str">
        <f t="shared" si="2"/>
        <v>WSW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45316</v>
      </c>
      <c r="B49" s="2">
        <v>0.16319444444444445</v>
      </c>
      <c r="C49" s="7">
        <v>1020</v>
      </c>
      <c r="D49" s="7">
        <v>1024</v>
      </c>
      <c r="E49" s="8">
        <v>7.6</v>
      </c>
      <c r="F49" s="9">
        <v>63</v>
      </c>
      <c r="G49" s="8">
        <v>7.6</v>
      </c>
      <c r="H49" s="8">
        <v>0.9</v>
      </c>
      <c r="I49" s="8">
        <v>26</v>
      </c>
      <c r="J49" s="8">
        <v>7.6</v>
      </c>
      <c r="K49" s="6">
        <f t="shared" si="0"/>
        <v>0</v>
      </c>
      <c r="L49" s="6">
        <f t="shared" si="1"/>
        <v>0</v>
      </c>
      <c r="M49" s="10">
        <v>162</v>
      </c>
      <c r="N49" s="3" t="str">
        <f t="shared" si="2"/>
        <v>SSE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45316</v>
      </c>
      <c r="B50" s="2">
        <v>0.16666666666666666</v>
      </c>
      <c r="C50" s="7">
        <v>1020</v>
      </c>
      <c r="D50" s="7">
        <v>1024</v>
      </c>
      <c r="E50" s="8">
        <v>7.7</v>
      </c>
      <c r="F50" s="9">
        <v>62</v>
      </c>
      <c r="G50" s="8">
        <v>7.7</v>
      </c>
      <c r="H50" s="8">
        <v>0.8</v>
      </c>
      <c r="I50" s="8">
        <v>26</v>
      </c>
      <c r="J50" s="8">
        <v>7.7</v>
      </c>
      <c r="K50" s="6">
        <f t="shared" si="0"/>
        <v>2.88</v>
      </c>
      <c r="L50" s="6">
        <f t="shared" si="1"/>
        <v>2.88</v>
      </c>
      <c r="M50" s="10">
        <v>216</v>
      </c>
      <c r="N50" s="3" t="str">
        <f t="shared" si="2"/>
        <v>SSW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0.8</v>
      </c>
      <c r="U50" s="15">
        <v>0.8</v>
      </c>
    </row>
    <row r="51" spans="1:21" x14ac:dyDescent="0.25">
      <c r="A51" s="1">
        <v>45316</v>
      </c>
      <c r="B51" s="2">
        <v>0.17013888888888887</v>
      </c>
      <c r="C51" s="7">
        <v>1020</v>
      </c>
      <c r="D51" s="7">
        <v>1024</v>
      </c>
      <c r="E51" s="8">
        <v>7.9</v>
      </c>
      <c r="F51" s="9">
        <v>61</v>
      </c>
      <c r="G51" s="8">
        <v>7.9</v>
      </c>
      <c r="H51" s="8">
        <v>0.8</v>
      </c>
      <c r="I51" s="8">
        <v>26</v>
      </c>
      <c r="J51" s="8">
        <v>7.9</v>
      </c>
      <c r="K51" s="6">
        <f t="shared" si="0"/>
        <v>0</v>
      </c>
      <c r="L51" s="6">
        <f t="shared" si="1"/>
        <v>0</v>
      </c>
      <c r="M51" s="10">
        <v>259</v>
      </c>
      <c r="N51" s="3" t="str">
        <f t="shared" si="2"/>
        <v>WSW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45316</v>
      </c>
      <c r="B52" s="2">
        <v>0.17361111111111113</v>
      </c>
      <c r="C52" s="7">
        <v>1020</v>
      </c>
      <c r="D52" s="7">
        <v>1024</v>
      </c>
      <c r="E52" s="8">
        <v>7.7</v>
      </c>
      <c r="F52" s="9">
        <v>61</v>
      </c>
      <c r="G52" s="8">
        <v>7.7</v>
      </c>
      <c r="H52" s="8">
        <v>0.6</v>
      </c>
      <c r="I52" s="8">
        <v>26</v>
      </c>
      <c r="J52" s="8">
        <v>7.7</v>
      </c>
      <c r="K52" s="6">
        <f t="shared" si="0"/>
        <v>2.88</v>
      </c>
      <c r="L52" s="6">
        <f t="shared" si="1"/>
        <v>2.88</v>
      </c>
      <c r="M52" s="10">
        <v>246</v>
      </c>
      <c r="N52" s="3" t="str">
        <f t="shared" si="2"/>
        <v>WSW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0.8</v>
      </c>
      <c r="U52" s="15">
        <v>0.8</v>
      </c>
    </row>
    <row r="53" spans="1:21" x14ac:dyDescent="0.25">
      <c r="A53" s="1">
        <v>45316</v>
      </c>
      <c r="B53" s="2">
        <v>0.17708333333333334</v>
      </c>
      <c r="C53" s="7">
        <v>1020</v>
      </c>
      <c r="D53" s="7">
        <v>1024</v>
      </c>
      <c r="E53" s="8">
        <v>7.7</v>
      </c>
      <c r="F53" s="9">
        <v>60</v>
      </c>
      <c r="G53" s="8">
        <v>7.7</v>
      </c>
      <c r="H53" s="8">
        <v>0.3</v>
      </c>
      <c r="I53" s="8">
        <v>26</v>
      </c>
      <c r="J53" s="8">
        <v>7.7</v>
      </c>
      <c r="K53" s="6">
        <f t="shared" si="0"/>
        <v>0</v>
      </c>
      <c r="L53" s="6">
        <f t="shared" si="1"/>
        <v>0</v>
      </c>
      <c r="M53" s="10">
        <v>192</v>
      </c>
      <c r="N53" s="3" t="str">
        <f t="shared" si="2"/>
        <v>S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</row>
    <row r="54" spans="1:21" x14ac:dyDescent="0.25">
      <c r="A54" s="1">
        <v>45316</v>
      </c>
      <c r="B54" s="2">
        <v>0.18055555555555555</v>
      </c>
      <c r="C54" s="7">
        <v>1020</v>
      </c>
      <c r="D54" s="7">
        <v>1024</v>
      </c>
      <c r="E54" s="8">
        <v>7.8</v>
      </c>
      <c r="F54" s="9">
        <v>60</v>
      </c>
      <c r="G54" s="8">
        <v>7.8</v>
      </c>
      <c r="H54" s="8">
        <v>0.4</v>
      </c>
      <c r="I54" s="8">
        <v>26</v>
      </c>
      <c r="J54" s="8">
        <v>7.8</v>
      </c>
      <c r="K54" s="6">
        <f t="shared" si="0"/>
        <v>0</v>
      </c>
      <c r="L54" s="6">
        <f t="shared" si="1"/>
        <v>0</v>
      </c>
      <c r="M54" s="10">
        <v>125</v>
      </c>
      <c r="N54" s="3" t="str">
        <f t="shared" si="2"/>
        <v>ESE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45316</v>
      </c>
      <c r="B55" s="2">
        <v>0.18402777777777779</v>
      </c>
      <c r="C55" s="7">
        <v>1020</v>
      </c>
      <c r="D55" s="7">
        <v>1024</v>
      </c>
      <c r="E55" s="8">
        <v>7.6</v>
      </c>
      <c r="F55" s="9">
        <v>61</v>
      </c>
      <c r="G55" s="8">
        <v>7.6</v>
      </c>
      <c r="H55" s="8">
        <v>0.5</v>
      </c>
      <c r="I55" s="8">
        <v>26</v>
      </c>
      <c r="J55" s="8">
        <v>7.6</v>
      </c>
      <c r="K55" s="6">
        <f t="shared" si="0"/>
        <v>0</v>
      </c>
      <c r="L55" s="6">
        <f t="shared" si="1"/>
        <v>0</v>
      </c>
      <c r="M55" s="10">
        <v>240</v>
      </c>
      <c r="N55" s="3" t="str">
        <f t="shared" si="2"/>
        <v>WSW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45316</v>
      </c>
      <c r="B56" s="2">
        <v>0.1875</v>
      </c>
      <c r="C56" s="7">
        <v>1020</v>
      </c>
      <c r="D56" s="7">
        <v>1024</v>
      </c>
      <c r="E56" s="8">
        <v>7.6</v>
      </c>
      <c r="F56" s="9">
        <v>61</v>
      </c>
      <c r="G56" s="8">
        <v>7.6</v>
      </c>
      <c r="H56" s="8">
        <v>0.5</v>
      </c>
      <c r="I56" s="8">
        <v>26</v>
      </c>
      <c r="J56" s="8">
        <v>7.6</v>
      </c>
      <c r="K56" s="6">
        <f t="shared" si="0"/>
        <v>0</v>
      </c>
      <c r="L56" s="6">
        <f t="shared" si="1"/>
        <v>0</v>
      </c>
      <c r="M56" s="10">
        <v>168</v>
      </c>
      <c r="N56" s="3" t="str">
        <f t="shared" si="2"/>
        <v>SSE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45316</v>
      </c>
      <c r="B57" s="2">
        <v>0.19097222222222221</v>
      </c>
      <c r="C57" s="7">
        <v>1020</v>
      </c>
      <c r="D57" s="7">
        <v>1024</v>
      </c>
      <c r="E57" s="8">
        <v>7.6</v>
      </c>
      <c r="F57" s="9">
        <v>61</v>
      </c>
      <c r="G57" s="8">
        <v>7.6</v>
      </c>
      <c r="H57" s="8">
        <v>0.5</v>
      </c>
      <c r="I57" s="8">
        <v>26</v>
      </c>
      <c r="J57" s="8">
        <v>7.6</v>
      </c>
      <c r="K57" s="6">
        <f t="shared" si="0"/>
        <v>2.52</v>
      </c>
      <c r="L57" s="6">
        <f t="shared" si="1"/>
        <v>2.52</v>
      </c>
      <c r="M57" s="10">
        <v>276</v>
      </c>
      <c r="N57" s="3" t="str">
        <f t="shared" si="2"/>
        <v>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0.7</v>
      </c>
      <c r="U57" s="15">
        <v>0.7</v>
      </c>
    </row>
    <row r="58" spans="1:21" x14ac:dyDescent="0.25">
      <c r="A58" s="1">
        <v>45316</v>
      </c>
      <c r="B58" s="2">
        <v>0.19444444444444445</v>
      </c>
      <c r="C58" s="7">
        <v>1020</v>
      </c>
      <c r="D58" s="7">
        <v>1024</v>
      </c>
      <c r="E58" s="8">
        <v>7.5</v>
      </c>
      <c r="F58" s="9">
        <v>62</v>
      </c>
      <c r="G58" s="8">
        <v>7.5</v>
      </c>
      <c r="H58" s="8">
        <v>0.6</v>
      </c>
      <c r="I58" s="8">
        <v>26</v>
      </c>
      <c r="J58" s="8">
        <v>7.5</v>
      </c>
      <c r="K58" s="6">
        <f t="shared" si="0"/>
        <v>2.88</v>
      </c>
      <c r="L58" s="6">
        <f t="shared" si="1"/>
        <v>2.88</v>
      </c>
      <c r="M58" s="10">
        <v>216</v>
      </c>
      <c r="N58" s="3" t="str">
        <f t="shared" si="2"/>
        <v>SSW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0.8</v>
      </c>
      <c r="U58" s="15">
        <v>0.8</v>
      </c>
    </row>
    <row r="59" spans="1:21" x14ac:dyDescent="0.25">
      <c r="A59" s="1">
        <v>45316</v>
      </c>
      <c r="B59" s="2">
        <v>0.19791666666666666</v>
      </c>
      <c r="C59" s="7">
        <v>1020</v>
      </c>
      <c r="D59" s="7">
        <v>1024</v>
      </c>
      <c r="E59" s="8">
        <v>7.3</v>
      </c>
      <c r="F59" s="9">
        <v>63</v>
      </c>
      <c r="G59" s="8">
        <v>7.3</v>
      </c>
      <c r="H59" s="8">
        <v>0.6</v>
      </c>
      <c r="I59" s="8">
        <v>26</v>
      </c>
      <c r="J59" s="8">
        <v>7.3</v>
      </c>
      <c r="K59" s="6">
        <f t="shared" si="0"/>
        <v>4.32</v>
      </c>
      <c r="L59" s="6">
        <f t="shared" si="1"/>
        <v>4.32</v>
      </c>
      <c r="M59" s="10">
        <v>210</v>
      </c>
      <c r="N59" s="3" t="str">
        <f t="shared" si="2"/>
        <v>SSW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1.2</v>
      </c>
      <c r="U59" s="15">
        <v>1.2</v>
      </c>
    </row>
    <row r="60" spans="1:21" x14ac:dyDescent="0.25">
      <c r="A60" s="1">
        <v>45316</v>
      </c>
      <c r="B60" s="2">
        <v>0.20138888888888887</v>
      </c>
      <c r="C60" s="7">
        <v>1020</v>
      </c>
      <c r="D60" s="7">
        <v>1024</v>
      </c>
      <c r="E60" s="8">
        <v>7.2</v>
      </c>
      <c r="F60" s="9">
        <v>63</v>
      </c>
      <c r="G60" s="8">
        <v>7.2</v>
      </c>
      <c r="H60" s="8">
        <v>0.6</v>
      </c>
      <c r="I60" s="8">
        <v>26</v>
      </c>
      <c r="J60" s="8">
        <v>7.2</v>
      </c>
      <c r="K60" s="6">
        <f t="shared" si="0"/>
        <v>4.68</v>
      </c>
      <c r="L60" s="6">
        <f t="shared" si="1"/>
        <v>4.68</v>
      </c>
      <c r="M60" s="10">
        <v>216</v>
      </c>
      <c r="N60" s="3" t="str">
        <f t="shared" si="2"/>
        <v>SSW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1.3</v>
      </c>
      <c r="U60" s="15">
        <v>1.3</v>
      </c>
    </row>
    <row r="61" spans="1:21" x14ac:dyDescent="0.25">
      <c r="A61" s="1">
        <v>45316</v>
      </c>
      <c r="B61" s="2">
        <v>0.20486111111111113</v>
      </c>
      <c r="C61" s="7">
        <v>1020</v>
      </c>
      <c r="D61" s="7">
        <v>1024</v>
      </c>
      <c r="E61" s="8">
        <v>7.1</v>
      </c>
      <c r="F61" s="9">
        <v>63</v>
      </c>
      <c r="G61" s="8">
        <v>7.1</v>
      </c>
      <c r="H61" s="8">
        <v>0.5</v>
      </c>
      <c r="I61" s="8">
        <v>26</v>
      </c>
      <c r="J61" s="8">
        <v>7.1</v>
      </c>
      <c r="K61" s="6">
        <f t="shared" si="0"/>
        <v>3.6</v>
      </c>
      <c r="L61" s="6">
        <f t="shared" si="1"/>
        <v>3.6</v>
      </c>
      <c r="M61" s="10">
        <v>252</v>
      </c>
      <c r="N61" s="3" t="str">
        <f t="shared" si="2"/>
        <v>WSW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</v>
      </c>
      <c r="U61" s="15">
        <v>1</v>
      </c>
    </row>
    <row r="62" spans="1:21" x14ac:dyDescent="0.25">
      <c r="A62" s="1">
        <v>45316</v>
      </c>
      <c r="B62" s="2">
        <v>0.20833333333333334</v>
      </c>
      <c r="C62" s="7">
        <v>1020</v>
      </c>
      <c r="D62" s="7">
        <v>1024</v>
      </c>
      <c r="E62" s="8">
        <v>7.2</v>
      </c>
      <c r="F62" s="9">
        <v>64</v>
      </c>
      <c r="G62" s="8">
        <v>5.9</v>
      </c>
      <c r="H62" s="8">
        <v>0.8</v>
      </c>
      <c r="I62" s="8">
        <v>26</v>
      </c>
      <c r="J62" s="8">
        <v>5.9</v>
      </c>
      <c r="K62" s="6">
        <f t="shared" si="0"/>
        <v>7.9200000000000008</v>
      </c>
      <c r="L62" s="6">
        <f t="shared" si="1"/>
        <v>9</v>
      </c>
      <c r="M62" s="10">
        <v>253</v>
      </c>
      <c r="N62" s="3" t="str">
        <f t="shared" si="2"/>
        <v>WSW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2.2000000000000002</v>
      </c>
      <c r="U62" s="15">
        <v>2.5</v>
      </c>
    </row>
    <row r="63" spans="1:21" x14ac:dyDescent="0.25">
      <c r="A63" s="1">
        <v>45316</v>
      </c>
      <c r="B63" s="2">
        <v>0.21180555555555555</v>
      </c>
      <c r="C63" s="7">
        <v>1020</v>
      </c>
      <c r="D63" s="7">
        <v>1024</v>
      </c>
      <c r="E63" s="8">
        <v>7.3</v>
      </c>
      <c r="F63" s="9">
        <v>64</v>
      </c>
      <c r="G63" s="8">
        <v>6</v>
      </c>
      <c r="H63" s="8">
        <v>0.9</v>
      </c>
      <c r="I63" s="8">
        <v>26</v>
      </c>
      <c r="J63" s="8">
        <v>6</v>
      </c>
      <c r="K63" s="6">
        <f t="shared" si="0"/>
        <v>7.9200000000000008</v>
      </c>
      <c r="L63" s="6">
        <f t="shared" si="1"/>
        <v>7.9200000000000008</v>
      </c>
      <c r="M63" s="10">
        <v>240</v>
      </c>
      <c r="N63" s="3" t="str">
        <f t="shared" si="2"/>
        <v>WSW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2.2000000000000002</v>
      </c>
      <c r="U63" s="15">
        <v>2.2000000000000002</v>
      </c>
    </row>
    <row r="64" spans="1:21" x14ac:dyDescent="0.25">
      <c r="A64" s="1">
        <v>45316</v>
      </c>
      <c r="B64" s="2">
        <v>0.21527777777777779</v>
      </c>
      <c r="C64" s="7">
        <v>1020</v>
      </c>
      <c r="D64" s="7">
        <v>1024</v>
      </c>
      <c r="E64" s="8">
        <v>7.4</v>
      </c>
      <c r="F64" s="9">
        <v>65</v>
      </c>
      <c r="G64" s="8">
        <v>6.4</v>
      </c>
      <c r="H64" s="8">
        <v>1.2</v>
      </c>
      <c r="I64" s="8">
        <v>26</v>
      </c>
      <c r="J64" s="8">
        <v>6.4</v>
      </c>
      <c r="K64" s="6">
        <f t="shared" si="0"/>
        <v>6.48</v>
      </c>
      <c r="L64" s="6">
        <f t="shared" si="1"/>
        <v>7.2</v>
      </c>
      <c r="M64" s="10">
        <v>236</v>
      </c>
      <c r="N64" s="3" t="str">
        <f t="shared" si="2"/>
        <v>SW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1.8</v>
      </c>
      <c r="U64" s="15">
        <v>2</v>
      </c>
    </row>
    <row r="65" spans="1:21" x14ac:dyDescent="0.25">
      <c r="A65" s="1">
        <v>45316</v>
      </c>
      <c r="B65" s="2">
        <v>0.21875</v>
      </c>
      <c r="C65" s="7">
        <v>1020</v>
      </c>
      <c r="D65" s="7">
        <v>1024</v>
      </c>
      <c r="E65" s="8">
        <v>7.2</v>
      </c>
      <c r="F65" s="9">
        <v>66</v>
      </c>
      <c r="G65" s="8">
        <v>7.2</v>
      </c>
      <c r="H65" s="8">
        <v>1.2</v>
      </c>
      <c r="I65" s="8">
        <v>26</v>
      </c>
      <c r="J65" s="8">
        <v>7.2</v>
      </c>
      <c r="K65" s="6">
        <f t="shared" si="0"/>
        <v>4.32</v>
      </c>
      <c r="L65" s="6">
        <f t="shared" si="1"/>
        <v>4.32</v>
      </c>
      <c r="M65" s="10">
        <v>222</v>
      </c>
      <c r="N65" s="3" t="str">
        <f t="shared" si="2"/>
        <v>SW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1.2</v>
      </c>
      <c r="U65" s="15">
        <v>1.2</v>
      </c>
    </row>
    <row r="66" spans="1:21" x14ac:dyDescent="0.25">
      <c r="A66" s="1">
        <v>45316</v>
      </c>
      <c r="B66" s="2">
        <v>0.22222222222222221</v>
      </c>
      <c r="C66" s="7">
        <v>1020</v>
      </c>
      <c r="D66" s="7">
        <v>1024</v>
      </c>
      <c r="E66" s="8">
        <v>7.2</v>
      </c>
      <c r="F66" s="9">
        <v>66</v>
      </c>
      <c r="G66" s="8">
        <v>6.5</v>
      </c>
      <c r="H66" s="8">
        <v>1.2</v>
      </c>
      <c r="I66" s="8">
        <v>26</v>
      </c>
      <c r="J66" s="8">
        <v>6.5</v>
      </c>
      <c r="K66" s="6">
        <f t="shared" si="0"/>
        <v>5.4</v>
      </c>
      <c r="L66" s="6">
        <f t="shared" si="1"/>
        <v>5.4</v>
      </c>
      <c r="M66" s="10">
        <v>252</v>
      </c>
      <c r="N66" s="3" t="str">
        <f t="shared" si="2"/>
        <v>WSW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1.5</v>
      </c>
      <c r="U66" s="15">
        <v>1.5</v>
      </c>
    </row>
    <row r="67" spans="1:21" x14ac:dyDescent="0.25">
      <c r="A67" s="1">
        <v>45316</v>
      </c>
      <c r="B67" s="2">
        <v>0.22569444444444445</v>
      </c>
      <c r="C67" s="7">
        <v>1020</v>
      </c>
      <c r="D67" s="7">
        <v>1024</v>
      </c>
      <c r="E67" s="8">
        <v>7.3</v>
      </c>
      <c r="F67" s="9">
        <v>66</v>
      </c>
      <c r="G67" s="8">
        <v>6</v>
      </c>
      <c r="H67" s="8">
        <v>1.3</v>
      </c>
      <c r="I67" s="8">
        <v>26</v>
      </c>
      <c r="J67" s="8">
        <v>6</v>
      </c>
      <c r="K67" s="6">
        <f t="shared" ref="K67:K130" si="3">CONVERT(T67,"m/s","km/h")</f>
        <v>7.2</v>
      </c>
      <c r="L67" s="6">
        <f t="shared" ref="L67:L130" si="4">CONVERT(U67,"m/s","km/h")</f>
        <v>7.5600000000000005</v>
      </c>
      <c r="M67" s="10">
        <v>222</v>
      </c>
      <c r="N67" s="3" t="str">
        <f t="shared" ref="N67:N130" si="5">LOOKUP(M67,$V$4:$V$40,$W$4:$W$40)</f>
        <v>SW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2</v>
      </c>
      <c r="U67" s="15">
        <v>2.1</v>
      </c>
    </row>
    <row r="68" spans="1:21" x14ac:dyDescent="0.25">
      <c r="A68" s="1">
        <v>45316</v>
      </c>
      <c r="B68" s="2">
        <v>0.22916666666666666</v>
      </c>
      <c r="C68" s="7">
        <v>1020</v>
      </c>
      <c r="D68" s="7">
        <v>1024</v>
      </c>
      <c r="E68" s="8">
        <v>7.4</v>
      </c>
      <c r="F68" s="9">
        <v>66</v>
      </c>
      <c r="G68" s="8">
        <v>6.7</v>
      </c>
      <c r="H68" s="8">
        <v>1.4</v>
      </c>
      <c r="I68" s="8">
        <v>26</v>
      </c>
      <c r="J68" s="8">
        <v>6.7</v>
      </c>
      <c r="K68" s="6">
        <f t="shared" si="3"/>
        <v>5.76</v>
      </c>
      <c r="L68" s="6">
        <f t="shared" si="4"/>
        <v>5.76</v>
      </c>
      <c r="M68" s="10">
        <v>216</v>
      </c>
      <c r="N68" s="3" t="str">
        <f t="shared" si="5"/>
        <v>SSW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1.6</v>
      </c>
      <c r="U68" s="15">
        <v>1.6</v>
      </c>
    </row>
    <row r="69" spans="1:21" x14ac:dyDescent="0.25">
      <c r="A69" s="1">
        <v>45316</v>
      </c>
      <c r="B69" s="2">
        <v>0.23263888888888887</v>
      </c>
      <c r="C69" s="7">
        <v>1020</v>
      </c>
      <c r="D69" s="7">
        <v>1024</v>
      </c>
      <c r="E69" s="8">
        <v>7.5</v>
      </c>
      <c r="F69" s="9">
        <v>66</v>
      </c>
      <c r="G69" s="8">
        <v>7.5</v>
      </c>
      <c r="H69" s="8">
        <v>1.5</v>
      </c>
      <c r="I69" s="8">
        <v>26</v>
      </c>
      <c r="J69" s="8">
        <v>7.5</v>
      </c>
      <c r="K69" s="6">
        <f t="shared" si="3"/>
        <v>4.68</v>
      </c>
      <c r="L69" s="6">
        <f t="shared" si="4"/>
        <v>4.68</v>
      </c>
      <c r="M69" s="10">
        <v>258</v>
      </c>
      <c r="N69" s="3" t="str">
        <f t="shared" si="5"/>
        <v>WSW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1.3</v>
      </c>
      <c r="U69" s="15">
        <v>1.3</v>
      </c>
    </row>
    <row r="70" spans="1:21" x14ac:dyDescent="0.25">
      <c r="A70" s="1">
        <v>45316</v>
      </c>
      <c r="B70" s="2">
        <v>0.23611111111111113</v>
      </c>
      <c r="C70" s="7">
        <v>1020</v>
      </c>
      <c r="D70" s="7">
        <v>1024</v>
      </c>
      <c r="E70" s="8">
        <v>7.6</v>
      </c>
      <c r="F70" s="9">
        <v>66</v>
      </c>
      <c r="G70" s="8">
        <v>7.6</v>
      </c>
      <c r="H70" s="8">
        <v>1.6</v>
      </c>
      <c r="I70" s="8">
        <v>26</v>
      </c>
      <c r="J70" s="8">
        <v>7.6</v>
      </c>
      <c r="K70" s="6">
        <f t="shared" si="3"/>
        <v>3.6</v>
      </c>
      <c r="L70" s="6">
        <f t="shared" si="4"/>
        <v>3.6</v>
      </c>
      <c r="M70" s="10">
        <v>270</v>
      </c>
      <c r="N70" s="3" t="str">
        <f t="shared" si="5"/>
        <v>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</v>
      </c>
      <c r="U70" s="15">
        <v>1</v>
      </c>
    </row>
    <row r="71" spans="1:21" x14ac:dyDescent="0.25">
      <c r="A71" s="1">
        <v>45316</v>
      </c>
      <c r="B71" s="2">
        <v>0.23958333333333334</v>
      </c>
      <c r="C71" s="7">
        <v>1020</v>
      </c>
      <c r="D71" s="7">
        <v>1024</v>
      </c>
      <c r="E71" s="8">
        <v>7.5</v>
      </c>
      <c r="F71" s="9">
        <v>67</v>
      </c>
      <c r="G71" s="8">
        <v>6.2</v>
      </c>
      <c r="H71" s="8">
        <v>1.7</v>
      </c>
      <c r="I71" s="8">
        <v>26</v>
      </c>
      <c r="J71" s="8">
        <v>6.2</v>
      </c>
      <c r="K71" s="6">
        <f t="shared" si="3"/>
        <v>7.2</v>
      </c>
      <c r="L71" s="6">
        <f t="shared" si="4"/>
        <v>7.2</v>
      </c>
      <c r="M71" s="10">
        <v>234</v>
      </c>
      <c r="N71" s="3" t="str">
        <f t="shared" si="5"/>
        <v>SW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2</v>
      </c>
      <c r="U71" s="15">
        <v>2</v>
      </c>
    </row>
    <row r="72" spans="1:21" x14ac:dyDescent="0.25">
      <c r="A72" s="1">
        <v>45316</v>
      </c>
      <c r="B72" s="2">
        <v>0.24305555555555555</v>
      </c>
      <c r="C72" s="7">
        <v>1020</v>
      </c>
      <c r="D72" s="7">
        <v>1024</v>
      </c>
      <c r="E72" s="8">
        <v>7.3</v>
      </c>
      <c r="F72" s="9">
        <v>67</v>
      </c>
      <c r="G72" s="8">
        <v>7.3</v>
      </c>
      <c r="H72" s="8">
        <v>1.5</v>
      </c>
      <c r="I72" s="8">
        <v>26</v>
      </c>
      <c r="J72" s="8">
        <v>7.3</v>
      </c>
      <c r="K72" s="6">
        <f t="shared" si="3"/>
        <v>3.9600000000000004</v>
      </c>
      <c r="L72" s="6">
        <f t="shared" si="4"/>
        <v>3.9600000000000004</v>
      </c>
      <c r="M72" s="10">
        <v>204</v>
      </c>
      <c r="N72" s="3" t="str">
        <f t="shared" si="5"/>
        <v>SSW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1.1000000000000001</v>
      </c>
      <c r="U72" s="15">
        <v>1.1000000000000001</v>
      </c>
    </row>
    <row r="73" spans="1:21" x14ac:dyDescent="0.25">
      <c r="A73" s="1">
        <v>45316</v>
      </c>
      <c r="B73" s="2">
        <v>0.24652777777777779</v>
      </c>
      <c r="C73" s="7">
        <v>1020</v>
      </c>
      <c r="D73" s="7">
        <v>1024</v>
      </c>
      <c r="E73" s="8">
        <v>7</v>
      </c>
      <c r="F73" s="9">
        <v>69</v>
      </c>
      <c r="G73" s="8">
        <v>7</v>
      </c>
      <c r="H73" s="8">
        <v>1.6</v>
      </c>
      <c r="I73" s="8">
        <v>26</v>
      </c>
      <c r="J73" s="8">
        <v>7</v>
      </c>
      <c r="K73" s="6">
        <f t="shared" si="3"/>
        <v>3.9600000000000004</v>
      </c>
      <c r="L73" s="6">
        <f t="shared" si="4"/>
        <v>3.9600000000000004</v>
      </c>
      <c r="M73" s="10">
        <v>248</v>
      </c>
      <c r="N73" s="3" t="str">
        <f t="shared" si="5"/>
        <v>WSW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1.1000000000000001</v>
      </c>
      <c r="U73" s="15">
        <v>1.1000000000000001</v>
      </c>
    </row>
    <row r="74" spans="1:21" x14ac:dyDescent="0.25">
      <c r="A74" s="1">
        <v>45316</v>
      </c>
      <c r="B74" s="2">
        <v>0.25</v>
      </c>
      <c r="C74" s="7">
        <v>1020</v>
      </c>
      <c r="D74" s="7">
        <v>1024</v>
      </c>
      <c r="E74" s="8">
        <v>6.9</v>
      </c>
      <c r="F74" s="9">
        <v>70</v>
      </c>
      <c r="G74" s="8">
        <v>5.8</v>
      </c>
      <c r="H74" s="8">
        <v>1.7</v>
      </c>
      <c r="I74" s="8">
        <v>26</v>
      </c>
      <c r="J74" s="8">
        <v>5.8</v>
      </c>
      <c r="K74" s="6">
        <f t="shared" si="3"/>
        <v>6.48</v>
      </c>
      <c r="L74" s="6">
        <f t="shared" si="4"/>
        <v>7.2</v>
      </c>
      <c r="M74" s="10">
        <v>234</v>
      </c>
      <c r="N74" s="3" t="str">
        <f t="shared" si="5"/>
        <v>SW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1.8</v>
      </c>
      <c r="U74" s="15">
        <v>2</v>
      </c>
    </row>
    <row r="75" spans="1:21" x14ac:dyDescent="0.25">
      <c r="A75" s="1">
        <v>45316</v>
      </c>
      <c r="B75" s="2">
        <v>0.25347222222222221</v>
      </c>
      <c r="C75" s="7">
        <v>1020</v>
      </c>
      <c r="D75" s="7">
        <v>1024</v>
      </c>
      <c r="E75" s="8">
        <v>6.6</v>
      </c>
      <c r="F75" s="9">
        <v>71</v>
      </c>
      <c r="G75" s="8">
        <v>5.5</v>
      </c>
      <c r="H75" s="8">
        <v>1.7</v>
      </c>
      <c r="I75" s="8">
        <v>26</v>
      </c>
      <c r="J75" s="8">
        <v>5.5</v>
      </c>
      <c r="K75" s="6">
        <f t="shared" si="3"/>
        <v>6.12</v>
      </c>
      <c r="L75" s="6">
        <f t="shared" si="4"/>
        <v>7.2</v>
      </c>
      <c r="M75" s="10">
        <v>228</v>
      </c>
      <c r="N75" s="3" t="str">
        <f t="shared" si="5"/>
        <v>SW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1.7</v>
      </c>
      <c r="U75" s="15">
        <v>2</v>
      </c>
    </row>
    <row r="76" spans="1:21" x14ac:dyDescent="0.25">
      <c r="A76" s="1">
        <v>45316</v>
      </c>
      <c r="B76" s="2">
        <v>0.25694444444444448</v>
      </c>
      <c r="C76" s="7">
        <v>1020</v>
      </c>
      <c r="D76" s="7">
        <v>1024</v>
      </c>
      <c r="E76" s="8">
        <v>6.3</v>
      </c>
      <c r="F76" s="9">
        <v>72</v>
      </c>
      <c r="G76" s="8">
        <v>6.3</v>
      </c>
      <c r="H76" s="8">
        <v>1.6</v>
      </c>
      <c r="I76" s="8">
        <v>26</v>
      </c>
      <c r="J76" s="8">
        <v>6.3</v>
      </c>
      <c r="K76" s="6">
        <f t="shared" si="3"/>
        <v>0</v>
      </c>
      <c r="L76" s="6">
        <f t="shared" si="4"/>
        <v>0</v>
      </c>
      <c r="M76" s="10">
        <v>174</v>
      </c>
      <c r="N76" s="3" t="str">
        <f t="shared" si="5"/>
        <v>S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0</v>
      </c>
      <c r="U76" s="15">
        <v>0</v>
      </c>
    </row>
    <row r="77" spans="1:21" x14ac:dyDescent="0.25">
      <c r="A77" s="1">
        <v>45316</v>
      </c>
      <c r="B77" s="2">
        <v>0.26041666666666669</v>
      </c>
      <c r="C77" s="7">
        <v>1020</v>
      </c>
      <c r="D77" s="7">
        <v>1024</v>
      </c>
      <c r="E77" s="8">
        <v>6.4</v>
      </c>
      <c r="F77" s="9">
        <v>71</v>
      </c>
      <c r="G77" s="8">
        <v>6.4</v>
      </c>
      <c r="H77" s="8">
        <v>1.5</v>
      </c>
      <c r="I77" s="8">
        <v>26</v>
      </c>
      <c r="J77" s="8">
        <v>6.4</v>
      </c>
      <c r="K77" s="6">
        <f t="shared" si="3"/>
        <v>4.32</v>
      </c>
      <c r="L77" s="6">
        <f t="shared" si="4"/>
        <v>4.32</v>
      </c>
      <c r="M77" s="10">
        <v>213</v>
      </c>
      <c r="N77" s="3" t="str">
        <f t="shared" si="5"/>
        <v>SSW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1.2</v>
      </c>
      <c r="U77" s="15">
        <v>1.2</v>
      </c>
    </row>
    <row r="78" spans="1:21" x14ac:dyDescent="0.25">
      <c r="A78" s="1">
        <v>45316</v>
      </c>
      <c r="B78" s="2">
        <v>0.2638888888888889</v>
      </c>
      <c r="C78" s="7">
        <v>1020</v>
      </c>
      <c r="D78" s="7">
        <v>1024</v>
      </c>
      <c r="E78" s="8">
        <v>6.5</v>
      </c>
      <c r="F78" s="9">
        <v>71</v>
      </c>
      <c r="G78" s="8">
        <v>5.4</v>
      </c>
      <c r="H78" s="8">
        <v>1.6</v>
      </c>
      <c r="I78" s="8">
        <v>26</v>
      </c>
      <c r="J78" s="8">
        <v>5.4</v>
      </c>
      <c r="K78" s="6">
        <f t="shared" si="3"/>
        <v>6.12</v>
      </c>
      <c r="L78" s="6">
        <f t="shared" si="4"/>
        <v>6.48</v>
      </c>
      <c r="M78" s="10">
        <v>192</v>
      </c>
      <c r="N78" s="3" t="str">
        <f t="shared" si="5"/>
        <v>S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1.7</v>
      </c>
      <c r="U78" s="15">
        <v>1.8</v>
      </c>
    </row>
    <row r="79" spans="1:21" x14ac:dyDescent="0.25">
      <c r="A79" s="1">
        <v>45316</v>
      </c>
      <c r="B79" s="2">
        <v>0.2673611111111111</v>
      </c>
      <c r="C79" s="7">
        <v>1020</v>
      </c>
      <c r="D79" s="7">
        <v>1024</v>
      </c>
      <c r="E79" s="8">
        <v>6.4</v>
      </c>
      <c r="F79" s="9">
        <v>72</v>
      </c>
      <c r="G79" s="8">
        <v>6.4</v>
      </c>
      <c r="H79" s="8">
        <v>1.7</v>
      </c>
      <c r="I79" s="8">
        <v>26</v>
      </c>
      <c r="J79" s="8">
        <v>6.4</v>
      </c>
      <c r="K79" s="6">
        <f t="shared" si="3"/>
        <v>2.88</v>
      </c>
      <c r="L79" s="6">
        <f t="shared" si="4"/>
        <v>2.88</v>
      </c>
      <c r="M79" s="10">
        <v>255</v>
      </c>
      <c r="N79" s="3" t="str">
        <f t="shared" si="5"/>
        <v>WSW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0.8</v>
      </c>
      <c r="U79" s="15">
        <v>0.8</v>
      </c>
    </row>
    <row r="80" spans="1:21" x14ac:dyDescent="0.25">
      <c r="A80" s="1">
        <v>45316</v>
      </c>
      <c r="B80" s="2">
        <v>0.27083333333333331</v>
      </c>
      <c r="C80" s="7">
        <v>1020</v>
      </c>
      <c r="D80" s="7">
        <v>1024</v>
      </c>
      <c r="E80" s="8">
        <v>6.4</v>
      </c>
      <c r="F80" s="9">
        <v>72</v>
      </c>
      <c r="G80" s="8">
        <v>5.6</v>
      </c>
      <c r="H80" s="8">
        <v>1.7</v>
      </c>
      <c r="I80" s="8">
        <v>26</v>
      </c>
      <c r="J80" s="8">
        <v>5.6</v>
      </c>
      <c r="K80" s="6">
        <f t="shared" si="3"/>
        <v>5.4</v>
      </c>
      <c r="L80" s="6">
        <f t="shared" si="4"/>
        <v>5.4</v>
      </c>
      <c r="M80" s="10">
        <v>246</v>
      </c>
      <c r="N80" s="3" t="str">
        <f t="shared" si="5"/>
        <v>WSW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1.5</v>
      </c>
      <c r="U80" s="15">
        <v>1.5</v>
      </c>
    </row>
    <row r="81" spans="1:21" x14ac:dyDescent="0.25">
      <c r="A81" s="1">
        <v>45316</v>
      </c>
      <c r="B81" s="2">
        <v>0.27430555555555552</v>
      </c>
      <c r="C81" s="7">
        <v>1020</v>
      </c>
      <c r="D81" s="7">
        <v>1024</v>
      </c>
      <c r="E81" s="8">
        <v>6.3</v>
      </c>
      <c r="F81" s="9">
        <v>72</v>
      </c>
      <c r="G81" s="8">
        <v>6.3</v>
      </c>
      <c r="H81" s="8">
        <v>1.6</v>
      </c>
      <c r="I81" s="8">
        <v>26</v>
      </c>
      <c r="J81" s="8">
        <v>6.3</v>
      </c>
      <c r="K81" s="6">
        <f t="shared" si="3"/>
        <v>4.32</v>
      </c>
      <c r="L81" s="6">
        <f t="shared" si="4"/>
        <v>4.32</v>
      </c>
      <c r="M81" s="10">
        <v>260</v>
      </c>
      <c r="N81" s="3" t="str">
        <f t="shared" si="5"/>
        <v>W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1.2</v>
      </c>
      <c r="U81" s="15">
        <v>1.2</v>
      </c>
    </row>
    <row r="82" spans="1:21" x14ac:dyDescent="0.25">
      <c r="A82" s="1">
        <v>45316</v>
      </c>
      <c r="B82" s="2">
        <v>0.27777777777777779</v>
      </c>
      <c r="C82" s="7">
        <v>1020</v>
      </c>
      <c r="D82" s="7">
        <v>1024</v>
      </c>
      <c r="E82" s="8">
        <v>6.4</v>
      </c>
      <c r="F82" s="9">
        <v>72</v>
      </c>
      <c r="G82" s="8">
        <v>6.4</v>
      </c>
      <c r="H82" s="8">
        <v>1.7</v>
      </c>
      <c r="I82" s="8">
        <v>26</v>
      </c>
      <c r="J82" s="8">
        <v>6.4</v>
      </c>
      <c r="K82" s="6">
        <f t="shared" si="3"/>
        <v>2.88</v>
      </c>
      <c r="L82" s="6">
        <f t="shared" si="4"/>
        <v>2.88</v>
      </c>
      <c r="M82" s="10">
        <v>204</v>
      </c>
      <c r="N82" s="3" t="str">
        <f t="shared" si="5"/>
        <v>SSW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0.8</v>
      </c>
      <c r="U82" s="15">
        <v>0.8</v>
      </c>
    </row>
    <row r="83" spans="1:21" x14ac:dyDescent="0.25">
      <c r="A83" s="1">
        <v>45316</v>
      </c>
      <c r="B83" s="2">
        <v>0.28125</v>
      </c>
      <c r="C83" s="7">
        <v>1020</v>
      </c>
      <c r="D83" s="7">
        <v>1024</v>
      </c>
      <c r="E83" s="8">
        <v>6.2</v>
      </c>
      <c r="F83" s="9">
        <v>73</v>
      </c>
      <c r="G83" s="8">
        <v>6.2</v>
      </c>
      <c r="H83" s="8">
        <v>1.7</v>
      </c>
      <c r="I83" s="8">
        <v>26</v>
      </c>
      <c r="J83" s="8">
        <v>6.2</v>
      </c>
      <c r="K83" s="6">
        <f t="shared" si="3"/>
        <v>3.9600000000000004</v>
      </c>
      <c r="L83" s="6">
        <f t="shared" si="4"/>
        <v>3.9600000000000004</v>
      </c>
      <c r="M83" s="10">
        <v>294</v>
      </c>
      <c r="N83" s="3" t="str">
        <f t="shared" si="5"/>
        <v>WNW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1.1000000000000001</v>
      </c>
      <c r="U83" s="15">
        <v>1.1000000000000001</v>
      </c>
    </row>
    <row r="84" spans="1:21" x14ac:dyDescent="0.25">
      <c r="A84" s="1">
        <v>45316</v>
      </c>
      <c r="B84" s="2">
        <v>0.28472222222222221</v>
      </c>
      <c r="C84" s="7">
        <v>1020</v>
      </c>
      <c r="D84" s="7">
        <v>1024</v>
      </c>
      <c r="E84" s="8">
        <v>6.1</v>
      </c>
      <c r="F84" s="9">
        <v>74</v>
      </c>
      <c r="G84" s="8">
        <v>5.3</v>
      </c>
      <c r="H84" s="8">
        <v>1.8</v>
      </c>
      <c r="I84" s="8">
        <v>26</v>
      </c>
      <c r="J84" s="8">
        <v>5.3</v>
      </c>
      <c r="K84" s="6">
        <f t="shared" si="3"/>
        <v>5.4</v>
      </c>
      <c r="L84" s="6">
        <f t="shared" si="4"/>
        <v>5.4</v>
      </c>
      <c r="M84" s="10">
        <v>240</v>
      </c>
      <c r="N84" s="3" t="str">
        <f t="shared" si="5"/>
        <v>WSW</v>
      </c>
      <c r="O84" s="11">
        <v>0</v>
      </c>
      <c r="P84" s="12">
        <v>0</v>
      </c>
      <c r="Q84" s="3">
        <v>0</v>
      </c>
      <c r="R84" s="13">
        <v>0</v>
      </c>
      <c r="S84" s="14">
        <v>0</v>
      </c>
      <c r="T84" s="15">
        <v>1.5</v>
      </c>
      <c r="U84" s="15">
        <v>1.5</v>
      </c>
    </row>
    <row r="85" spans="1:21" x14ac:dyDescent="0.25">
      <c r="A85" s="1">
        <v>45316</v>
      </c>
      <c r="B85" s="2">
        <v>0.28819444444444448</v>
      </c>
      <c r="C85" s="7">
        <v>1020</v>
      </c>
      <c r="D85" s="7">
        <v>1024</v>
      </c>
      <c r="E85" s="8">
        <v>5.8</v>
      </c>
      <c r="F85" s="9">
        <v>74</v>
      </c>
      <c r="G85" s="8">
        <v>5.8</v>
      </c>
      <c r="H85" s="8">
        <v>1.5</v>
      </c>
      <c r="I85" s="8">
        <v>26</v>
      </c>
      <c r="J85" s="8">
        <v>5.8</v>
      </c>
      <c r="K85" s="6">
        <f t="shared" si="3"/>
        <v>3.6</v>
      </c>
      <c r="L85" s="6">
        <f t="shared" si="4"/>
        <v>3.6</v>
      </c>
      <c r="M85" s="10">
        <v>300</v>
      </c>
      <c r="N85" s="3" t="str">
        <f t="shared" si="5"/>
        <v>WNW</v>
      </c>
      <c r="O85" s="11">
        <v>0</v>
      </c>
      <c r="P85" s="12">
        <v>0</v>
      </c>
      <c r="Q85" s="3">
        <v>0</v>
      </c>
      <c r="R85" s="13">
        <v>0.105</v>
      </c>
      <c r="S85" s="14">
        <v>8.2950000000000005E-4</v>
      </c>
      <c r="T85" s="15">
        <v>1</v>
      </c>
      <c r="U85" s="15">
        <v>1</v>
      </c>
    </row>
    <row r="86" spans="1:21" x14ac:dyDescent="0.25">
      <c r="A86" s="1">
        <v>45316</v>
      </c>
      <c r="B86" s="2">
        <v>0.29166666666666669</v>
      </c>
      <c r="C86" s="7">
        <v>1020</v>
      </c>
      <c r="D86" s="7">
        <v>1024</v>
      </c>
      <c r="E86" s="8">
        <v>5.8</v>
      </c>
      <c r="F86" s="9">
        <v>75</v>
      </c>
      <c r="G86" s="8">
        <v>5.8</v>
      </c>
      <c r="H86" s="8">
        <v>1.7</v>
      </c>
      <c r="I86" s="8">
        <v>26</v>
      </c>
      <c r="J86" s="8">
        <v>5.8</v>
      </c>
      <c r="K86" s="6">
        <f t="shared" si="3"/>
        <v>3.9600000000000004</v>
      </c>
      <c r="L86" s="6">
        <f t="shared" si="4"/>
        <v>3.9600000000000004</v>
      </c>
      <c r="M86" s="10">
        <v>259</v>
      </c>
      <c r="N86" s="3" t="str">
        <f t="shared" si="5"/>
        <v>WSW</v>
      </c>
      <c r="O86" s="11">
        <v>0</v>
      </c>
      <c r="P86" s="12">
        <v>0</v>
      </c>
      <c r="Q86" s="3">
        <v>0</v>
      </c>
      <c r="R86" s="13">
        <v>0.20300000000000001</v>
      </c>
      <c r="S86" s="14">
        <v>1.6037000000000002E-3</v>
      </c>
      <c r="T86" s="15">
        <v>1.1000000000000001</v>
      </c>
      <c r="U86" s="15">
        <v>1.1000000000000001</v>
      </c>
    </row>
    <row r="87" spans="1:21" x14ac:dyDescent="0.25">
      <c r="A87" s="1">
        <v>45316</v>
      </c>
      <c r="B87" s="2">
        <v>0.2951388888888889</v>
      </c>
      <c r="C87" s="7">
        <v>1020</v>
      </c>
      <c r="D87" s="7">
        <v>1024</v>
      </c>
      <c r="E87" s="8">
        <v>5.7</v>
      </c>
      <c r="F87" s="9">
        <v>76</v>
      </c>
      <c r="G87" s="8">
        <v>5.7</v>
      </c>
      <c r="H87" s="8">
        <v>1.8</v>
      </c>
      <c r="I87" s="8">
        <v>26</v>
      </c>
      <c r="J87" s="8">
        <v>5.7</v>
      </c>
      <c r="K87" s="6">
        <f t="shared" si="3"/>
        <v>3.9600000000000004</v>
      </c>
      <c r="L87" s="6">
        <f t="shared" si="4"/>
        <v>3.9600000000000004</v>
      </c>
      <c r="M87" s="10">
        <v>230</v>
      </c>
      <c r="N87" s="3" t="str">
        <f t="shared" si="5"/>
        <v>SW</v>
      </c>
      <c r="O87" s="11">
        <v>0</v>
      </c>
      <c r="P87" s="12">
        <v>0</v>
      </c>
      <c r="Q87" s="3">
        <v>0</v>
      </c>
      <c r="R87" s="13">
        <v>0.316</v>
      </c>
      <c r="S87" s="14">
        <v>2.4964000000000002E-3</v>
      </c>
      <c r="T87" s="15">
        <v>1.1000000000000001</v>
      </c>
      <c r="U87" s="15">
        <v>1.1000000000000001</v>
      </c>
    </row>
    <row r="88" spans="1:21" x14ac:dyDescent="0.25">
      <c r="A88" s="1">
        <v>45316</v>
      </c>
      <c r="B88" s="2">
        <v>0.2986111111111111</v>
      </c>
      <c r="C88" s="7">
        <v>1020</v>
      </c>
      <c r="D88" s="7">
        <v>1024</v>
      </c>
      <c r="E88" s="8">
        <v>5.6</v>
      </c>
      <c r="F88" s="9">
        <v>76</v>
      </c>
      <c r="G88" s="8">
        <v>5.6</v>
      </c>
      <c r="H88" s="8">
        <v>1.7</v>
      </c>
      <c r="I88" s="8">
        <v>26</v>
      </c>
      <c r="J88" s="8">
        <v>5.6</v>
      </c>
      <c r="K88" s="6">
        <f t="shared" si="3"/>
        <v>0</v>
      </c>
      <c r="L88" s="6">
        <f t="shared" si="4"/>
        <v>0</v>
      </c>
      <c r="M88" s="10">
        <v>120</v>
      </c>
      <c r="N88" s="3" t="str">
        <f t="shared" si="5"/>
        <v>ESE</v>
      </c>
      <c r="O88" s="11">
        <v>0</v>
      </c>
      <c r="P88" s="12">
        <v>0</v>
      </c>
      <c r="Q88" s="3">
        <v>0</v>
      </c>
      <c r="R88" s="13">
        <v>0.48399999999999999</v>
      </c>
      <c r="S88" s="14">
        <v>3.8236000000000003E-3</v>
      </c>
      <c r="T88" s="15">
        <v>0</v>
      </c>
      <c r="U88" s="15">
        <v>0</v>
      </c>
    </row>
    <row r="89" spans="1:21" x14ac:dyDescent="0.25">
      <c r="A89" s="1">
        <v>45316</v>
      </c>
      <c r="B89" s="2">
        <v>0.30208333333333331</v>
      </c>
      <c r="C89" s="7">
        <v>1020</v>
      </c>
      <c r="D89" s="7">
        <v>1024</v>
      </c>
      <c r="E89" s="8">
        <v>5.6</v>
      </c>
      <c r="F89" s="9">
        <v>76</v>
      </c>
      <c r="G89" s="8">
        <v>5.6</v>
      </c>
      <c r="H89" s="8">
        <v>1.7</v>
      </c>
      <c r="I89" s="8">
        <v>26</v>
      </c>
      <c r="J89" s="8">
        <v>5.6</v>
      </c>
      <c r="K89" s="6">
        <f t="shared" si="3"/>
        <v>4.32</v>
      </c>
      <c r="L89" s="6">
        <f t="shared" si="4"/>
        <v>4.32</v>
      </c>
      <c r="M89" s="10">
        <v>265</v>
      </c>
      <c r="N89" s="3" t="str">
        <f t="shared" si="5"/>
        <v>W</v>
      </c>
      <c r="O89" s="11">
        <v>0</v>
      </c>
      <c r="P89" s="12">
        <v>0</v>
      </c>
      <c r="Q89" s="3">
        <v>0</v>
      </c>
      <c r="R89" s="13">
        <v>0.70099999999999996</v>
      </c>
      <c r="S89" s="14">
        <v>5.5379000000000001E-3</v>
      </c>
      <c r="T89" s="15">
        <v>1.2</v>
      </c>
      <c r="U89" s="15">
        <v>1.2</v>
      </c>
    </row>
    <row r="90" spans="1:21" x14ac:dyDescent="0.25">
      <c r="A90" s="1">
        <v>45316</v>
      </c>
      <c r="B90" s="2">
        <v>0.30555555555555552</v>
      </c>
      <c r="C90" s="7">
        <v>1020</v>
      </c>
      <c r="D90" s="7">
        <v>1024</v>
      </c>
      <c r="E90" s="8">
        <v>5.6</v>
      </c>
      <c r="F90" s="9">
        <v>76</v>
      </c>
      <c r="G90" s="8">
        <v>5.6</v>
      </c>
      <c r="H90" s="8">
        <v>1.7</v>
      </c>
      <c r="I90" s="8">
        <v>26</v>
      </c>
      <c r="J90" s="8">
        <v>5.6</v>
      </c>
      <c r="K90" s="6">
        <f t="shared" si="3"/>
        <v>3.6</v>
      </c>
      <c r="L90" s="6">
        <f t="shared" si="4"/>
        <v>3.6</v>
      </c>
      <c r="M90" s="10">
        <v>222</v>
      </c>
      <c r="N90" s="3" t="str">
        <f t="shared" si="5"/>
        <v>SW</v>
      </c>
      <c r="O90" s="11">
        <v>0</v>
      </c>
      <c r="P90" s="12">
        <v>0</v>
      </c>
      <c r="Q90" s="3">
        <v>0</v>
      </c>
      <c r="R90" s="13">
        <v>1060</v>
      </c>
      <c r="S90" s="14">
        <v>8.3740000000000006</v>
      </c>
      <c r="T90" s="15">
        <v>1</v>
      </c>
      <c r="U90" s="15">
        <v>1</v>
      </c>
    </row>
    <row r="91" spans="1:21" x14ac:dyDescent="0.25">
      <c r="A91" s="1">
        <v>45316</v>
      </c>
      <c r="B91" s="2">
        <v>0.30902777777777779</v>
      </c>
      <c r="C91" s="7">
        <v>1020</v>
      </c>
      <c r="D91" s="7">
        <v>1024</v>
      </c>
      <c r="E91" s="8">
        <v>5.7</v>
      </c>
      <c r="F91" s="9">
        <v>75</v>
      </c>
      <c r="G91" s="8">
        <v>5.7</v>
      </c>
      <c r="H91" s="8">
        <v>1.6</v>
      </c>
      <c r="I91" s="8">
        <v>26</v>
      </c>
      <c r="J91" s="8">
        <v>5.7</v>
      </c>
      <c r="K91" s="6">
        <f t="shared" si="3"/>
        <v>3.6</v>
      </c>
      <c r="L91" s="6">
        <f t="shared" si="4"/>
        <v>3.6</v>
      </c>
      <c r="M91" s="10">
        <v>214</v>
      </c>
      <c r="N91" s="3" t="str">
        <f t="shared" si="5"/>
        <v>SSW</v>
      </c>
      <c r="O91" s="11">
        <v>0</v>
      </c>
      <c r="P91" s="12">
        <v>0</v>
      </c>
      <c r="Q91" s="3">
        <v>0</v>
      </c>
      <c r="R91" s="13">
        <v>1597</v>
      </c>
      <c r="S91" s="14">
        <v>12.616300000000001</v>
      </c>
      <c r="T91" s="15">
        <v>1</v>
      </c>
      <c r="U91" s="15">
        <v>1</v>
      </c>
    </row>
    <row r="92" spans="1:21" x14ac:dyDescent="0.25">
      <c r="A92" s="1">
        <v>45316</v>
      </c>
      <c r="B92" s="2">
        <v>0.3125</v>
      </c>
      <c r="C92" s="7">
        <v>1020</v>
      </c>
      <c r="D92" s="7">
        <v>1024</v>
      </c>
      <c r="E92" s="8">
        <v>5.8</v>
      </c>
      <c r="F92" s="9">
        <v>74</v>
      </c>
      <c r="G92" s="8">
        <v>5.8</v>
      </c>
      <c r="H92" s="8">
        <v>1.5</v>
      </c>
      <c r="I92" s="8">
        <v>26</v>
      </c>
      <c r="J92" s="8">
        <v>5.8</v>
      </c>
      <c r="K92" s="6">
        <f t="shared" si="3"/>
        <v>0</v>
      </c>
      <c r="L92" s="6">
        <f t="shared" si="4"/>
        <v>0</v>
      </c>
      <c r="M92" s="10">
        <v>210</v>
      </c>
      <c r="N92" s="3" t="str">
        <f t="shared" si="5"/>
        <v>SSW</v>
      </c>
      <c r="O92" s="11">
        <v>0</v>
      </c>
      <c r="P92" s="12">
        <v>0</v>
      </c>
      <c r="Q92" s="3">
        <v>0</v>
      </c>
      <c r="R92" s="13">
        <v>2155</v>
      </c>
      <c r="S92" s="14">
        <v>17.024500000000003</v>
      </c>
      <c r="T92" s="15">
        <v>0</v>
      </c>
      <c r="U92" s="15">
        <v>0</v>
      </c>
    </row>
    <row r="93" spans="1:21" x14ac:dyDescent="0.25">
      <c r="A93" s="1">
        <v>45316</v>
      </c>
      <c r="B93" s="2">
        <v>0.31597222222222221</v>
      </c>
      <c r="C93" s="7">
        <v>1020</v>
      </c>
      <c r="D93" s="7">
        <v>1024</v>
      </c>
      <c r="E93" s="8">
        <v>6</v>
      </c>
      <c r="F93" s="9">
        <v>74</v>
      </c>
      <c r="G93" s="8">
        <v>5.2</v>
      </c>
      <c r="H93" s="8">
        <v>1.7</v>
      </c>
      <c r="I93" s="8">
        <v>26</v>
      </c>
      <c r="J93" s="8">
        <v>5.2</v>
      </c>
      <c r="K93" s="6">
        <f t="shared" si="3"/>
        <v>5.4</v>
      </c>
      <c r="L93" s="6">
        <f t="shared" si="4"/>
        <v>5.4</v>
      </c>
      <c r="M93" s="10">
        <v>180</v>
      </c>
      <c r="N93" s="3" t="str">
        <f t="shared" si="5"/>
        <v>S</v>
      </c>
      <c r="O93" s="11">
        <v>0</v>
      </c>
      <c r="P93" s="12">
        <v>0</v>
      </c>
      <c r="Q93" s="3">
        <v>0</v>
      </c>
      <c r="R93" s="13">
        <v>2506</v>
      </c>
      <c r="S93" s="14">
        <v>19.797400000000003</v>
      </c>
      <c r="T93" s="15">
        <v>1.5</v>
      </c>
      <c r="U93" s="15">
        <v>1.5</v>
      </c>
    </row>
    <row r="94" spans="1:21" x14ac:dyDescent="0.25">
      <c r="A94" s="1">
        <v>45316</v>
      </c>
      <c r="B94" s="2">
        <v>0.31944444444444448</v>
      </c>
      <c r="C94" s="7">
        <v>1020</v>
      </c>
      <c r="D94" s="7">
        <v>1024</v>
      </c>
      <c r="E94" s="8">
        <v>6.1</v>
      </c>
      <c r="F94" s="9">
        <v>73</v>
      </c>
      <c r="G94" s="8">
        <v>6.1</v>
      </c>
      <c r="H94" s="8">
        <v>1.6</v>
      </c>
      <c r="I94" s="8">
        <v>26</v>
      </c>
      <c r="J94" s="8">
        <v>6.1</v>
      </c>
      <c r="K94" s="6">
        <f t="shared" si="3"/>
        <v>0</v>
      </c>
      <c r="L94" s="6">
        <f t="shared" si="4"/>
        <v>0</v>
      </c>
      <c r="M94" s="10">
        <v>282</v>
      </c>
      <c r="N94" s="3" t="str">
        <f t="shared" si="5"/>
        <v>W</v>
      </c>
      <c r="O94" s="11">
        <v>0</v>
      </c>
      <c r="P94" s="12">
        <v>0</v>
      </c>
      <c r="Q94" s="3">
        <v>0</v>
      </c>
      <c r="R94" s="13">
        <v>3268</v>
      </c>
      <c r="S94" s="14">
        <v>25.817200000000003</v>
      </c>
      <c r="T94" s="15">
        <v>0</v>
      </c>
      <c r="U94" s="15">
        <v>0</v>
      </c>
    </row>
    <row r="95" spans="1:21" x14ac:dyDescent="0.25">
      <c r="A95" s="1">
        <v>45316</v>
      </c>
      <c r="B95" s="2">
        <v>0.32291666666666669</v>
      </c>
      <c r="C95" s="7">
        <v>1020</v>
      </c>
      <c r="D95" s="7">
        <v>1024</v>
      </c>
      <c r="E95" s="8">
        <v>6.3</v>
      </c>
      <c r="F95" s="9">
        <v>72</v>
      </c>
      <c r="G95" s="8">
        <v>6.3</v>
      </c>
      <c r="H95" s="8">
        <v>1.6</v>
      </c>
      <c r="I95" s="8">
        <v>26</v>
      </c>
      <c r="J95" s="8">
        <v>6.3</v>
      </c>
      <c r="K95" s="6">
        <f t="shared" si="3"/>
        <v>0</v>
      </c>
      <c r="L95" s="6">
        <f t="shared" si="4"/>
        <v>0</v>
      </c>
      <c r="M95" s="10">
        <v>180</v>
      </c>
      <c r="N95" s="3" t="str">
        <f t="shared" si="5"/>
        <v>S</v>
      </c>
      <c r="O95" s="11">
        <v>0</v>
      </c>
      <c r="P95" s="12">
        <v>0</v>
      </c>
      <c r="Q95" s="3">
        <v>0</v>
      </c>
      <c r="R95" s="13">
        <v>3799</v>
      </c>
      <c r="S95" s="14">
        <v>30.012100000000004</v>
      </c>
      <c r="T95" s="15">
        <v>0</v>
      </c>
      <c r="U95" s="15">
        <v>0</v>
      </c>
    </row>
    <row r="96" spans="1:21" x14ac:dyDescent="0.25">
      <c r="A96" s="1">
        <v>45316</v>
      </c>
      <c r="B96" s="2">
        <v>0.3263888888888889</v>
      </c>
      <c r="C96" s="7">
        <v>1020</v>
      </c>
      <c r="D96" s="7">
        <v>1024</v>
      </c>
      <c r="E96" s="8">
        <v>6.5</v>
      </c>
      <c r="F96" s="9">
        <v>72</v>
      </c>
      <c r="G96" s="8">
        <v>6.5</v>
      </c>
      <c r="H96" s="8">
        <v>1.8</v>
      </c>
      <c r="I96" s="8">
        <v>26</v>
      </c>
      <c r="J96" s="8">
        <v>6.5</v>
      </c>
      <c r="K96" s="6">
        <f t="shared" si="3"/>
        <v>2.88</v>
      </c>
      <c r="L96" s="6">
        <f t="shared" si="4"/>
        <v>2.88</v>
      </c>
      <c r="M96" s="10">
        <v>258</v>
      </c>
      <c r="N96" s="3" t="str">
        <f t="shared" si="5"/>
        <v>WSW</v>
      </c>
      <c r="O96" s="11">
        <v>0</v>
      </c>
      <c r="P96" s="12">
        <v>0</v>
      </c>
      <c r="Q96" s="3">
        <v>0</v>
      </c>
      <c r="R96" s="13">
        <v>4160</v>
      </c>
      <c r="S96" s="14">
        <v>32.864000000000004</v>
      </c>
      <c r="T96" s="15">
        <v>0.8</v>
      </c>
      <c r="U96" s="15">
        <v>0.8</v>
      </c>
    </row>
    <row r="97" spans="1:21" x14ac:dyDescent="0.25">
      <c r="A97" s="1">
        <v>45316</v>
      </c>
      <c r="B97" s="2">
        <v>0.3298611111111111</v>
      </c>
      <c r="C97" s="7">
        <v>1020</v>
      </c>
      <c r="D97" s="7">
        <v>1024</v>
      </c>
      <c r="E97" s="8">
        <v>6.7</v>
      </c>
      <c r="F97" s="9">
        <v>71</v>
      </c>
      <c r="G97" s="8">
        <v>6.7</v>
      </c>
      <c r="H97" s="8">
        <v>1.8</v>
      </c>
      <c r="I97" s="8">
        <v>26</v>
      </c>
      <c r="J97" s="8">
        <v>6.7</v>
      </c>
      <c r="K97" s="6">
        <f t="shared" si="3"/>
        <v>2.88</v>
      </c>
      <c r="L97" s="6">
        <f t="shared" si="4"/>
        <v>2.88</v>
      </c>
      <c r="M97" s="10">
        <v>159</v>
      </c>
      <c r="N97" s="3" t="str">
        <f t="shared" si="5"/>
        <v>SSE</v>
      </c>
      <c r="O97" s="11">
        <v>0</v>
      </c>
      <c r="P97" s="12">
        <v>0</v>
      </c>
      <c r="Q97" s="3">
        <v>0</v>
      </c>
      <c r="R97" s="13">
        <v>4695</v>
      </c>
      <c r="S97" s="14">
        <v>37.090500000000006</v>
      </c>
      <c r="T97" s="15">
        <v>0.8</v>
      </c>
      <c r="U97" s="15">
        <v>0.8</v>
      </c>
    </row>
    <row r="98" spans="1:21" x14ac:dyDescent="0.25">
      <c r="A98" s="1">
        <v>45316</v>
      </c>
      <c r="B98" s="2">
        <v>0.33333333333333331</v>
      </c>
      <c r="C98" s="7">
        <v>1020</v>
      </c>
      <c r="D98" s="7">
        <v>1024</v>
      </c>
      <c r="E98" s="8">
        <v>6.8</v>
      </c>
      <c r="F98" s="9">
        <v>71</v>
      </c>
      <c r="G98" s="8">
        <v>6.8</v>
      </c>
      <c r="H98" s="8">
        <v>1.8</v>
      </c>
      <c r="I98" s="8">
        <v>26</v>
      </c>
      <c r="J98" s="8">
        <v>6.8</v>
      </c>
      <c r="K98" s="6">
        <f t="shared" si="3"/>
        <v>2.52</v>
      </c>
      <c r="L98" s="6">
        <f t="shared" si="4"/>
        <v>2.52</v>
      </c>
      <c r="M98" s="10">
        <v>198</v>
      </c>
      <c r="N98" s="3" t="str">
        <f t="shared" si="5"/>
        <v>S</v>
      </c>
      <c r="O98" s="11">
        <v>0</v>
      </c>
      <c r="P98" s="12">
        <v>0</v>
      </c>
      <c r="Q98" s="3">
        <v>0</v>
      </c>
      <c r="R98" s="13">
        <v>5217</v>
      </c>
      <c r="S98" s="14">
        <v>41.214300000000001</v>
      </c>
      <c r="T98" s="15">
        <v>0.7</v>
      </c>
      <c r="U98" s="15">
        <v>0.7</v>
      </c>
    </row>
    <row r="99" spans="1:21" x14ac:dyDescent="0.25">
      <c r="A99" s="1">
        <v>45316</v>
      </c>
      <c r="B99" s="2">
        <v>0.33680555555555558</v>
      </c>
      <c r="C99" s="7">
        <v>1020</v>
      </c>
      <c r="D99" s="7">
        <v>1024</v>
      </c>
      <c r="E99" s="8">
        <v>7</v>
      </c>
      <c r="F99" s="9">
        <v>70</v>
      </c>
      <c r="G99" s="8">
        <v>7</v>
      </c>
      <c r="H99" s="8">
        <v>1.8</v>
      </c>
      <c r="I99" s="8">
        <v>26</v>
      </c>
      <c r="J99" s="8">
        <v>7</v>
      </c>
      <c r="K99" s="6">
        <f t="shared" si="3"/>
        <v>0</v>
      </c>
      <c r="L99" s="6">
        <f t="shared" si="4"/>
        <v>0</v>
      </c>
      <c r="M99" s="10">
        <v>311</v>
      </c>
      <c r="N99" s="3" t="str">
        <f t="shared" si="5"/>
        <v>NW</v>
      </c>
      <c r="O99" s="11">
        <v>0</v>
      </c>
      <c r="P99" s="12">
        <v>0</v>
      </c>
      <c r="Q99" s="3">
        <v>0</v>
      </c>
      <c r="R99" s="13">
        <v>5640</v>
      </c>
      <c r="S99" s="14">
        <v>44.556000000000004</v>
      </c>
      <c r="T99" s="15">
        <v>0</v>
      </c>
      <c r="U99" s="15">
        <v>0</v>
      </c>
    </row>
    <row r="100" spans="1:21" x14ac:dyDescent="0.25">
      <c r="A100" s="1">
        <v>45316</v>
      </c>
      <c r="B100" s="2">
        <v>0.34027777777777773</v>
      </c>
      <c r="C100" s="7">
        <v>1020</v>
      </c>
      <c r="D100" s="7">
        <v>1024</v>
      </c>
      <c r="E100" s="8">
        <v>7.1</v>
      </c>
      <c r="F100" s="9">
        <v>70</v>
      </c>
      <c r="G100" s="8">
        <v>7.1</v>
      </c>
      <c r="H100" s="8">
        <v>1.9</v>
      </c>
      <c r="I100" s="8">
        <v>26</v>
      </c>
      <c r="J100" s="8">
        <v>7.1</v>
      </c>
      <c r="K100" s="6">
        <f t="shared" si="3"/>
        <v>2.52</v>
      </c>
      <c r="L100" s="6">
        <f t="shared" si="4"/>
        <v>2.52</v>
      </c>
      <c r="M100" s="10">
        <v>138</v>
      </c>
      <c r="N100" s="3" t="str">
        <f t="shared" si="5"/>
        <v>SE</v>
      </c>
      <c r="O100" s="11">
        <v>0</v>
      </c>
      <c r="P100" s="12">
        <v>0</v>
      </c>
      <c r="Q100" s="3">
        <v>0</v>
      </c>
      <c r="R100" s="13">
        <v>6108</v>
      </c>
      <c r="S100" s="14">
        <v>48.253200000000007</v>
      </c>
      <c r="T100" s="15">
        <v>0.7</v>
      </c>
      <c r="U100" s="15">
        <v>0.7</v>
      </c>
    </row>
    <row r="101" spans="1:21" x14ac:dyDescent="0.25">
      <c r="A101" s="1">
        <v>45316</v>
      </c>
      <c r="B101" s="2">
        <v>0.34375</v>
      </c>
      <c r="C101" s="7">
        <v>1020</v>
      </c>
      <c r="D101" s="7">
        <v>1024</v>
      </c>
      <c r="E101" s="8">
        <v>7.3</v>
      </c>
      <c r="F101" s="9">
        <v>69</v>
      </c>
      <c r="G101" s="8">
        <v>7.3</v>
      </c>
      <c r="H101" s="8">
        <v>1.9</v>
      </c>
      <c r="I101" s="8">
        <v>26</v>
      </c>
      <c r="J101" s="8">
        <v>7.3</v>
      </c>
      <c r="K101" s="6">
        <f t="shared" si="3"/>
        <v>0</v>
      </c>
      <c r="L101" s="6">
        <f t="shared" si="4"/>
        <v>0</v>
      </c>
      <c r="M101" s="10">
        <v>255</v>
      </c>
      <c r="N101" s="3" t="str">
        <f t="shared" si="5"/>
        <v>WSW</v>
      </c>
      <c r="O101" s="11">
        <v>0</v>
      </c>
      <c r="P101" s="12">
        <v>0</v>
      </c>
      <c r="Q101" s="3">
        <v>0</v>
      </c>
      <c r="R101" s="13">
        <v>6586</v>
      </c>
      <c r="S101" s="14">
        <v>52.029400000000003</v>
      </c>
      <c r="T101" s="15">
        <v>0</v>
      </c>
      <c r="U101" s="15">
        <v>0</v>
      </c>
    </row>
    <row r="102" spans="1:21" x14ac:dyDescent="0.25">
      <c r="A102" s="1">
        <v>45316</v>
      </c>
      <c r="B102" s="2">
        <v>0.34722222222222227</v>
      </c>
      <c r="C102" s="7">
        <v>1020</v>
      </c>
      <c r="D102" s="7">
        <v>1024</v>
      </c>
      <c r="E102" s="8">
        <v>7.6</v>
      </c>
      <c r="F102" s="9">
        <v>68</v>
      </c>
      <c r="G102" s="8">
        <v>7.6</v>
      </c>
      <c r="H102" s="8">
        <v>2</v>
      </c>
      <c r="I102" s="8">
        <v>26</v>
      </c>
      <c r="J102" s="8">
        <v>7.6</v>
      </c>
      <c r="K102" s="6">
        <f t="shared" si="3"/>
        <v>2.52</v>
      </c>
      <c r="L102" s="6">
        <f t="shared" si="4"/>
        <v>2.52</v>
      </c>
      <c r="M102" s="10">
        <v>242</v>
      </c>
      <c r="N102" s="3" t="str">
        <f t="shared" si="5"/>
        <v>WSW</v>
      </c>
      <c r="O102" s="11">
        <v>0</v>
      </c>
      <c r="P102" s="12">
        <v>0</v>
      </c>
      <c r="Q102" s="3">
        <v>0</v>
      </c>
      <c r="R102" s="13">
        <v>7056</v>
      </c>
      <c r="S102" s="14">
        <v>55.742400000000004</v>
      </c>
      <c r="T102" s="15">
        <v>0.7</v>
      </c>
      <c r="U102" s="15">
        <v>0.7</v>
      </c>
    </row>
    <row r="103" spans="1:21" x14ac:dyDescent="0.25">
      <c r="A103" s="1">
        <v>45316</v>
      </c>
      <c r="B103" s="2">
        <v>0.35069444444444442</v>
      </c>
      <c r="C103" s="7">
        <v>1020</v>
      </c>
      <c r="D103" s="7">
        <v>1024</v>
      </c>
      <c r="E103" s="8">
        <v>7.7</v>
      </c>
      <c r="F103" s="9">
        <v>68</v>
      </c>
      <c r="G103" s="8">
        <v>7.7</v>
      </c>
      <c r="H103" s="8">
        <v>2.1</v>
      </c>
      <c r="I103" s="8">
        <v>26</v>
      </c>
      <c r="J103" s="8">
        <v>7.7</v>
      </c>
      <c r="K103" s="6">
        <f t="shared" si="3"/>
        <v>3.9600000000000004</v>
      </c>
      <c r="L103" s="6">
        <f t="shared" si="4"/>
        <v>3.9600000000000004</v>
      </c>
      <c r="M103" s="10">
        <v>276</v>
      </c>
      <c r="N103" s="3" t="str">
        <f t="shared" si="5"/>
        <v>W</v>
      </c>
      <c r="O103" s="11">
        <v>0</v>
      </c>
      <c r="P103" s="12">
        <v>0</v>
      </c>
      <c r="Q103" s="3">
        <v>0</v>
      </c>
      <c r="R103" s="13">
        <v>7581</v>
      </c>
      <c r="S103" s="14">
        <v>59.889900000000004</v>
      </c>
      <c r="T103" s="15">
        <v>1.1000000000000001</v>
      </c>
      <c r="U103" s="15">
        <v>1.1000000000000001</v>
      </c>
    </row>
    <row r="104" spans="1:21" x14ac:dyDescent="0.25">
      <c r="A104" s="1">
        <v>45316</v>
      </c>
      <c r="B104" s="2">
        <v>0.35416666666666669</v>
      </c>
      <c r="C104" s="7">
        <v>1020</v>
      </c>
      <c r="D104" s="7">
        <v>1024</v>
      </c>
      <c r="E104" s="8">
        <v>7.8</v>
      </c>
      <c r="F104" s="9">
        <v>69</v>
      </c>
      <c r="G104" s="8">
        <v>7.8</v>
      </c>
      <c r="H104" s="8">
        <v>2.4</v>
      </c>
      <c r="I104" s="8">
        <v>26</v>
      </c>
      <c r="J104" s="8">
        <v>7.8</v>
      </c>
      <c r="K104" s="6">
        <f t="shared" si="3"/>
        <v>0</v>
      </c>
      <c r="L104" s="6">
        <f t="shared" si="4"/>
        <v>0</v>
      </c>
      <c r="M104" s="10">
        <v>181</v>
      </c>
      <c r="N104" s="3" t="str">
        <f t="shared" si="5"/>
        <v>S</v>
      </c>
      <c r="O104" s="11">
        <v>0</v>
      </c>
      <c r="P104" s="12">
        <v>0</v>
      </c>
      <c r="Q104" s="3">
        <v>0.7</v>
      </c>
      <c r="R104" s="13">
        <v>8205</v>
      </c>
      <c r="S104" s="14">
        <v>64.819500000000005</v>
      </c>
      <c r="T104" s="15">
        <v>0</v>
      </c>
      <c r="U104" s="15">
        <v>0</v>
      </c>
    </row>
    <row r="105" spans="1:21" x14ac:dyDescent="0.25">
      <c r="A105" s="1">
        <v>45316</v>
      </c>
      <c r="B105" s="2">
        <v>0.3576388888888889</v>
      </c>
      <c r="C105" s="7">
        <v>1020</v>
      </c>
      <c r="D105" s="7">
        <v>1024</v>
      </c>
      <c r="E105" s="8">
        <v>8</v>
      </c>
      <c r="F105" s="9">
        <v>67</v>
      </c>
      <c r="G105" s="8">
        <v>8</v>
      </c>
      <c r="H105" s="8">
        <v>2.2000000000000002</v>
      </c>
      <c r="I105" s="8">
        <v>26</v>
      </c>
      <c r="J105" s="8">
        <v>8</v>
      </c>
      <c r="K105" s="6">
        <f t="shared" si="3"/>
        <v>2.88</v>
      </c>
      <c r="L105" s="6">
        <f t="shared" si="4"/>
        <v>2.88</v>
      </c>
      <c r="M105" s="10">
        <v>265</v>
      </c>
      <c r="N105" s="3" t="str">
        <f t="shared" si="5"/>
        <v>W</v>
      </c>
      <c r="O105" s="11">
        <v>0</v>
      </c>
      <c r="P105" s="12">
        <v>0</v>
      </c>
      <c r="Q105" s="3">
        <v>0.8</v>
      </c>
      <c r="R105" s="13">
        <v>8672</v>
      </c>
      <c r="S105" s="14">
        <v>68.508800000000008</v>
      </c>
      <c r="T105" s="15">
        <v>0.8</v>
      </c>
      <c r="U105" s="15">
        <v>0.8</v>
      </c>
    </row>
    <row r="106" spans="1:21" x14ac:dyDescent="0.25">
      <c r="A106" s="1">
        <v>45316</v>
      </c>
      <c r="B106" s="2">
        <v>0.3611111111111111</v>
      </c>
      <c r="C106" s="7">
        <v>1020</v>
      </c>
      <c r="D106" s="7">
        <v>1024</v>
      </c>
      <c r="E106" s="8">
        <v>8.5</v>
      </c>
      <c r="F106" s="9">
        <v>66</v>
      </c>
      <c r="G106" s="8">
        <v>8.5</v>
      </c>
      <c r="H106" s="8">
        <v>2.4</v>
      </c>
      <c r="I106" s="8">
        <v>26</v>
      </c>
      <c r="J106" s="8">
        <v>8.5</v>
      </c>
      <c r="K106" s="6">
        <f t="shared" si="3"/>
        <v>0</v>
      </c>
      <c r="L106" s="6">
        <f t="shared" si="4"/>
        <v>0</v>
      </c>
      <c r="M106" s="10">
        <v>161</v>
      </c>
      <c r="N106" s="3" t="str">
        <f t="shared" si="5"/>
        <v>SSE</v>
      </c>
      <c r="O106" s="11">
        <v>0</v>
      </c>
      <c r="P106" s="12">
        <v>0</v>
      </c>
      <c r="Q106" s="3">
        <v>0.8</v>
      </c>
      <c r="R106" s="13">
        <v>9230</v>
      </c>
      <c r="S106" s="14">
        <v>72.917000000000002</v>
      </c>
      <c r="T106" s="15">
        <v>0</v>
      </c>
      <c r="U106" s="15">
        <v>0</v>
      </c>
    </row>
    <row r="107" spans="1:21" x14ac:dyDescent="0.25">
      <c r="A107" s="1">
        <v>45316</v>
      </c>
      <c r="B107" s="2">
        <v>0.36458333333333331</v>
      </c>
      <c r="C107" s="7">
        <v>1020</v>
      </c>
      <c r="D107" s="7">
        <v>1024</v>
      </c>
      <c r="E107" s="8">
        <v>9</v>
      </c>
      <c r="F107" s="9">
        <v>66</v>
      </c>
      <c r="G107" s="8">
        <v>9</v>
      </c>
      <c r="H107" s="8">
        <v>2.9</v>
      </c>
      <c r="I107" s="8">
        <v>26</v>
      </c>
      <c r="J107" s="8">
        <v>9</v>
      </c>
      <c r="K107" s="6">
        <f t="shared" si="3"/>
        <v>2.52</v>
      </c>
      <c r="L107" s="6">
        <f t="shared" si="4"/>
        <v>2.52</v>
      </c>
      <c r="M107" s="10">
        <v>162</v>
      </c>
      <c r="N107" s="3" t="str">
        <f t="shared" si="5"/>
        <v>SSE</v>
      </c>
      <c r="O107" s="11">
        <v>0</v>
      </c>
      <c r="P107" s="12">
        <v>0</v>
      </c>
      <c r="Q107" s="3">
        <v>0.7</v>
      </c>
      <c r="R107" s="13">
        <v>9794</v>
      </c>
      <c r="S107" s="14">
        <v>77.372600000000006</v>
      </c>
      <c r="T107" s="15">
        <v>0.7</v>
      </c>
      <c r="U107" s="15">
        <v>0.7</v>
      </c>
    </row>
    <row r="108" spans="1:21" x14ac:dyDescent="0.25">
      <c r="A108" s="1">
        <v>45316</v>
      </c>
      <c r="B108" s="2">
        <v>0.36805555555555558</v>
      </c>
      <c r="C108" s="7">
        <v>1020</v>
      </c>
      <c r="D108" s="7">
        <v>1024</v>
      </c>
      <c r="E108" s="8">
        <v>9.5</v>
      </c>
      <c r="F108" s="9">
        <v>64</v>
      </c>
      <c r="G108" s="8">
        <v>9.5</v>
      </c>
      <c r="H108" s="8">
        <v>3</v>
      </c>
      <c r="I108" s="8">
        <v>26</v>
      </c>
      <c r="J108" s="8">
        <v>9.5</v>
      </c>
      <c r="K108" s="6">
        <f t="shared" si="3"/>
        <v>0</v>
      </c>
      <c r="L108" s="6">
        <f t="shared" si="4"/>
        <v>0</v>
      </c>
      <c r="M108" s="10">
        <v>321</v>
      </c>
      <c r="N108" s="3" t="str">
        <f t="shared" si="5"/>
        <v>NW</v>
      </c>
      <c r="O108" s="11">
        <v>0</v>
      </c>
      <c r="P108" s="12">
        <v>0</v>
      </c>
      <c r="Q108" s="3">
        <v>1</v>
      </c>
      <c r="R108" s="13">
        <v>10576</v>
      </c>
      <c r="S108" s="14">
        <v>83.55040000000001</v>
      </c>
      <c r="T108" s="15">
        <v>0</v>
      </c>
      <c r="U108" s="15">
        <v>0</v>
      </c>
    </row>
    <row r="109" spans="1:21" x14ac:dyDescent="0.25">
      <c r="A109" s="1">
        <v>45316</v>
      </c>
      <c r="B109" s="2">
        <v>0.37152777777777773</v>
      </c>
      <c r="C109" s="7">
        <v>1020</v>
      </c>
      <c r="D109" s="7">
        <v>1024</v>
      </c>
      <c r="E109" s="8">
        <v>9.9</v>
      </c>
      <c r="F109" s="9">
        <v>63</v>
      </c>
      <c r="G109" s="8">
        <v>9.9</v>
      </c>
      <c r="H109" s="8">
        <v>3.1</v>
      </c>
      <c r="I109" s="8">
        <v>26</v>
      </c>
      <c r="J109" s="8">
        <v>9.9</v>
      </c>
      <c r="K109" s="6">
        <f t="shared" si="3"/>
        <v>0</v>
      </c>
      <c r="L109" s="6">
        <f t="shared" si="4"/>
        <v>0</v>
      </c>
      <c r="M109" s="10">
        <v>136</v>
      </c>
      <c r="N109" s="3" t="str">
        <f t="shared" si="5"/>
        <v>SE</v>
      </c>
      <c r="O109" s="11">
        <v>0</v>
      </c>
      <c r="P109" s="12">
        <v>0</v>
      </c>
      <c r="Q109" s="3">
        <v>0.9</v>
      </c>
      <c r="R109" s="13">
        <v>11380</v>
      </c>
      <c r="S109" s="14">
        <v>89.902000000000015</v>
      </c>
      <c r="T109" s="15">
        <v>0</v>
      </c>
      <c r="U109" s="15">
        <v>0</v>
      </c>
    </row>
    <row r="110" spans="1:21" x14ac:dyDescent="0.25">
      <c r="A110" s="1">
        <v>45316</v>
      </c>
      <c r="B110" s="2">
        <v>0.375</v>
      </c>
      <c r="C110" s="7">
        <v>1020</v>
      </c>
      <c r="D110" s="7">
        <v>1024</v>
      </c>
      <c r="E110" s="8">
        <v>10.199999999999999</v>
      </c>
      <c r="F110" s="9">
        <v>64</v>
      </c>
      <c r="G110" s="8">
        <v>10.199999999999999</v>
      </c>
      <c r="H110" s="8">
        <v>3.6</v>
      </c>
      <c r="I110" s="8">
        <v>26</v>
      </c>
      <c r="J110" s="8">
        <v>10.199999999999999</v>
      </c>
      <c r="K110" s="6">
        <f t="shared" si="3"/>
        <v>0</v>
      </c>
      <c r="L110" s="6">
        <f t="shared" si="4"/>
        <v>0</v>
      </c>
      <c r="M110" s="10">
        <v>192</v>
      </c>
      <c r="N110" s="3" t="str">
        <f t="shared" si="5"/>
        <v>S</v>
      </c>
      <c r="O110" s="11">
        <v>0</v>
      </c>
      <c r="P110" s="12">
        <v>0</v>
      </c>
      <c r="Q110" s="3">
        <v>1</v>
      </c>
      <c r="R110" s="13">
        <v>12688</v>
      </c>
      <c r="S110" s="14">
        <v>100.23520000000001</v>
      </c>
      <c r="T110" s="15">
        <v>0</v>
      </c>
      <c r="U110" s="15">
        <v>0</v>
      </c>
    </row>
    <row r="111" spans="1:21" x14ac:dyDescent="0.25">
      <c r="A111" s="1">
        <v>45316</v>
      </c>
      <c r="B111" s="2">
        <v>0.37847222222222227</v>
      </c>
      <c r="C111" s="7">
        <v>1020</v>
      </c>
      <c r="D111" s="7">
        <v>1024</v>
      </c>
      <c r="E111" s="8">
        <v>10.6</v>
      </c>
      <c r="F111" s="9">
        <v>62</v>
      </c>
      <c r="G111" s="8">
        <v>10.6</v>
      </c>
      <c r="H111" s="8">
        <v>3.6</v>
      </c>
      <c r="I111" s="8">
        <v>26</v>
      </c>
      <c r="J111" s="8">
        <v>10.6</v>
      </c>
      <c r="K111" s="6">
        <f t="shared" si="3"/>
        <v>0</v>
      </c>
      <c r="L111" s="6">
        <f t="shared" si="4"/>
        <v>0</v>
      </c>
      <c r="M111" s="10">
        <v>108</v>
      </c>
      <c r="N111" s="3" t="str">
        <f t="shared" si="5"/>
        <v>E</v>
      </c>
      <c r="O111" s="11">
        <v>0</v>
      </c>
      <c r="P111" s="12">
        <v>0</v>
      </c>
      <c r="Q111" s="3">
        <v>1</v>
      </c>
      <c r="R111" s="13">
        <v>13865</v>
      </c>
      <c r="S111" s="14">
        <v>109.5335</v>
      </c>
      <c r="T111" s="15">
        <v>0</v>
      </c>
      <c r="U111" s="15">
        <v>0</v>
      </c>
    </row>
    <row r="112" spans="1:21" x14ac:dyDescent="0.25">
      <c r="A112" s="1">
        <v>45316</v>
      </c>
      <c r="B112" s="2">
        <v>0.38194444444444442</v>
      </c>
      <c r="C112" s="7">
        <v>1020</v>
      </c>
      <c r="D112" s="7">
        <v>1024</v>
      </c>
      <c r="E112" s="8">
        <v>10.7</v>
      </c>
      <c r="F112" s="9">
        <v>64</v>
      </c>
      <c r="G112" s="8">
        <v>10.7</v>
      </c>
      <c r="H112" s="8">
        <v>4.0999999999999996</v>
      </c>
      <c r="I112" s="8">
        <v>26</v>
      </c>
      <c r="J112" s="8">
        <v>10.7</v>
      </c>
      <c r="K112" s="6">
        <f t="shared" si="3"/>
        <v>0</v>
      </c>
      <c r="L112" s="6">
        <f t="shared" si="4"/>
        <v>0</v>
      </c>
      <c r="M112" s="10">
        <v>304</v>
      </c>
      <c r="N112" s="3" t="str">
        <f t="shared" si="5"/>
        <v>WNW</v>
      </c>
      <c r="O112" s="11">
        <v>0</v>
      </c>
      <c r="P112" s="12">
        <v>0</v>
      </c>
      <c r="Q112" s="3">
        <v>1</v>
      </c>
      <c r="R112" s="13">
        <v>14757</v>
      </c>
      <c r="S112" s="14">
        <v>116.58030000000001</v>
      </c>
      <c r="T112" s="15">
        <v>0</v>
      </c>
      <c r="U112" s="15">
        <v>0</v>
      </c>
    </row>
    <row r="113" spans="1:21" x14ac:dyDescent="0.25">
      <c r="A113" s="1">
        <v>45316</v>
      </c>
      <c r="B113" s="2">
        <v>0.38541666666666669</v>
      </c>
      <c r="C113" s="7">
        <v>1020</v>
      </c>
      <c r="D113" s="7">
        <v>1024</v>
      </c>
      <c r="E113" s="8">
        <v>10.7</v>
      </c>
      <c r="F113" s="9">
        <v>64</v>
      </c>
      <c r="G113" s="8">
        <v>10.7</v>
      </c>
      <c r="H113" s="8">
        <v>4.0999999999999996</v>
      </c>
      <c r="I113" s="8">
        <v>26</v>
      </c>
      <c r="J113" s="8">
        <v>10.7</v>
      </c>
      <c r="K113" s="6">
        <f t="shared" si="3"/>
        <v>0</v>
      </c>
      <c r="L113" s="6">
        <f t="shared" si="4"/>
        <v>0</v>
      </c>
      <c r="M113" s="10">
        <v>205</v>
      </c>
      <c r="N113" s="3" t="str">
        <f t="shared" si="5"/>
        <v>SSW</v>
      </c>
      <c r="O113" s="11">
        <v>0</v>
      </c>
      <c r="P113" s="12">
        <v>0</v>
      </c>
      <c r="Q113" s="3">
        <v>1.1000000000000001</v>
      </c>
      <c r="R113" s="13">
        <v>16056</v>
      </c>
      <c r="S113" s="14">
        <v>126.84240000000001</v>
      </c>
      <c r="T113" s="15">
        <v>0</v>
      </c>
      <c r="U113" s="15">
        <v>0</v>
      </c>
    </row>
    <row r="114" spans="1:21" x14ac:dyDescent="0.25">
      <c r="A114" s="1">
        <v>45316</v>
      </c>
      <c r="B114" s="2">
        <v>0.3888888888888889</v>
      </c>
      <c r="C114" s="7">
        <v>1020</v>
      </c>
      <c r="D114" s="7">
        <v>1024</v>
      </c>
      <c r="E114" s="8">
        <v>10.8</v>
      </c>
      <c r="F114" s="9">
        <v>64</v>
      </c>
      <c r="G114" s="8">
        <v>10.8</v>
      </c>
      <c r="H114" s="8">
        <v>4.2</v>
      </c>
      <c r="I114" s="8">
        <v>26</v>
      </c>
      <c r="J114" s="8">
        <v>10.8</v>
      </c>
      <c r="K114" s="6">
        <f t="shared" si="3"/>
        <v>0</v>
      </c>
      <c r="L114" s="6">
        <f t="shared" si="4"/>
        <v>0</v>
      </c>
      <c r="M114" s="10">
        <v>192</v>
      </c>
      <c r="N114" s="3" t="str">
        <f t="shared" si="5"/>
        <v>S</v>
      </c>
      <c r="O114" s="11">
        <v>0</v>
      </c>
      <c r="P114" s="12">
        <v>0</v>
      </c>
      <c r="Q114" s="3">
        <v>1.2</v>
      </c>
      <c r="R114" s="13">
        <v>17778</v>
      </c>
      <c r="S114" s="14">
        <v>140.4462</v>
      </c>
      <c r="T114" s="15">
        <v>0</v>
      </c>
      <c r="U114" s="15">
        <v>0</v>
      </c>
    </row>
    <row r="115" spans="1:21" x14ac:dyDescent="0.25">
      <c r="A115" s="1">
        <v>45316</v>
      </c>
      <c r="B115" s="2">
        <v>0.3923611111111111</v>
      </c>
      <c r="C115" s="7">
        <v>1020</v>
      </c>
      <c r="D115" s="7">
        <v>1024</v>
      </c>
      <c r="E115" s="8">
        <v>11.3</v>
      </c>
      <c r="F115" s="9">
        <v>62</v>
      </c>
      <c r="G115" s="8">
        <v>11.3</v>
      </c>
      <c r="H115" s="8">
        <v>4.2</v>
      </c>
      <c r="I115" s="8">
        <v>26</v>
      </c>
      <c r="J115" s="8">
        <v>11.3</v>
      </c>
      <c r="K115" s="6">
        <f t="shared" si="3"/>
        <v>0</v>
      </c>
      <c r="L115" s="6">
        <f t="shared" si="4"/>
        <v>0</v>
      </c>
      <c r="M115" s="10">
        <v>148</v>
      </c>
      <c r="N115" s="3" t="str">
        <f t="shared" si="5"/>
        <v>SE</v>
      </c>
      <c r="O115" s="11">
        <v>0</v>
      </c>
      <c r="P115" s="12">
        <v>0</v>
      </c>
      <c r="Q115" s="3">
        <v>1.2</v>
      </c>
      <c r="R115" s="13">
        <v>19290</v>
      </c>
      <c r="S115" s="14">
        <v>152.39100000000002</v>
      </c>
      <c r="T115" s="15">
        <v>0</v>
      </c>
      <c r="U115" s="15">
        <v>0</v>
      </c>
    </row>
    <row r="116" spans="1:21" x14ac:dyDescent="0.25">
      <c r="A116" s="1">
        <v>45316</v>
      </c>
      <c r="B116" s="2">
        <v>0.39583333333333331</v>
      </c>
      <c r="C116" s="7">
        <v>1020</v>
      </c>
      <c r="D116" s="7">
        <v>1024</v>
      </c>
      <c r="E116" s="8">
        <v>11.8</v>
      </c>
      <c r="F116" s="9">
        <v>61</v>
      </c>
      <c r="G116" s="8">
        <v>11.8</v>
      </c>
      <c r="H116" s="8">
        <v>4.5</v>
      </c>
      <c r="I116" s="8">
        <v>26</v>
      </c>
      <c r="J116" s="8">
        <v>11.8</v>
      </c>
      <c r="K116" s="6">
        <f t="shared" si="3"/>
        <v>3.9600000000000004</v>
      </c>
      <c r="L116" s="6">
        <f t="shared" si="4"/>
        <v>3.9600000000000004</v>
      </c>
      <c r="M116" s="10">
        <v>253</v>
      </c>
      <c r="N116" s="3" t="str">
        <f t="shared" si="5"/>
        <v>WSW</v>
      </c>
      <c r="O116" s="11">
        <v>0</v>
      </c>
      <c r="P116" s="12">
        <v>0</v>
      </c>
      <c r="Q116" s="3">
        <v>1.3</v>
      </c>
      <c r="R116" s="13">
        <v>20808</v>
      </c>
      <c r="S116" s="14">
        <v>164.38320000000002</v>
      </c>
      <c r="T116" s="15">
        <v>1.1000000000000001</v>
      </c>
      <c r="U116" s="15">
        <v>1.1000000000000001</v>
      </c>
    </row>
    <row r="117" spans="1:21" x14ac:dyDescent="0.25">
      <c r="A117" s="1">
        <v>45316</v>
      </c>
      <c r="B117" s="2">
        <v>0.39930555555555558</v>
      </c>
      <c r="C117" s="7">
        <v>1020</v>
      </c>
      <c r="D117" s="7">
        <v>1024</v>
      </c>
      <c r="E117" s="8">
        <v>12</v>
      </c>
      <c r="F117" s="9">
        <v>61</v>
      </c>
      <c r="G117" s="8">
        <v>12</v>
      </c>
      <c r="H117" s="8">
        <v>4.5999999999999996</v>
      </c>
      <c r="I117" s="8">
        <v>26</v>
      </c>
      <c r="J117" s="8">
        <v>12</v>
      </c>
      <c r="K117" s="6">
        <f t="shared" si="3"/>
        <v>0</v>
      </c>
      <c r="L117" s="6">
        <f t="shared" si="4"/>
        <v>0</v>
      </c>
      <c r="M117" s="10">
        <v>326</v>
      </c>
      <c r="N117" s="3" t="str">
        <f t="shared" si="5"/>
        <v>NW</v>
      </c>
      <c r="O117" s="11">
        <v>0</v>
      </c>
      <c r="P117" s="12">
        <v>0</v>
      </c>
      <c r="Q117" s="3">
        <v>1.2</v>
      </c>
      <c r="R117" s="13">
        <v>22541</v>
      </c>
      <c r="S117" s="14">
        <v>178.07390000000001</v>
      </c>
      <c r="T117" s="15">
        <v>0</v>
      </c>
      <c r="U117" s="15">
        <v>0</v>
      </c>
    </row>
    <row r="118" spans="1:21" x14ac:dyDescent="0.25">
      <c r="A118" s="1">
        <v>45316</v>
      </c>
      <c r="B118" s="2">
        <v>0.40277777777777773</v>
      </c>
      <c r="C118" s="7">
        <v>1020</v>
      </c>
      <c r="D118" s="7">
        <v>1024</v>
      </c>
      <c r="E118" s="8">
        <v>12.2</v>
      </c>
      <c r="F118" s="9">
        <v>60</v>
      </c>
      <c r="G118" s="8">
        <v>12.2</v>
      </c>
      <c r="H118" s="8">
        <v>4.5999999999999996</v>
      </c>
      <c r="I118" s="8">
        <v>26</v>
      </c>
      <c r="J118" s="8">
        <v>12.2</v>
      </c>
      <c r="K118" s="6">
        <f t="shared" si="3"/>
        <v>2.88</v>
      </c>
      <c r="L118" s="6">
        <f t="shared" si="4"/>
        <v>2.88</v>
      </c>
      <c r="M118" s="10">
        <v>212</v>
      </c>
      <c r="N118" s="3" t="str">
        <f t="shared" si="5"/>
        <v>SSW</v>
      </c>
      <c r="O118" s="11">
        <v>0</v>
      </c>
      <c r="P118" s="12">
        <v>0</v>
      </c>
      <c r="Q118" s="3">
        <v>1.3</v>
      </c>
      <c r="R118" s="13">
        <v>24028</v>
      </c>
      <c r="S118" s="14">
        <v>189.8212</v>
      </c>
      <c r="T118" s="15">
        <v>0.8</v>
      </c>
      <c r="U118" s="15">
        <v>0.8</v>
      </c>
    </row>
    <row r="119" spans="1:21" x14ac:dyDescent="0.25">
      <c r="A119" s="1">
        <v>45316</v>
      </c>
      <c r="B119" s="2">
        <v>0.40625</v>
      </c>
      <c r="C119" s="7">
        <v>1020</v>
      </c>
      <c r="D119" s="7">
        <v>1024</v>
      </c>
      <c r="E119" s="8">
        <v>12.3</v>
      </c>
      <c r="F119" s="9">
        <v>59</v>
      </c>
      <c r="G119" s="8">
        <v>12.3</v>
      </c>
      <c r="H119" s="8">
        <v>4.4000000000000004</v>
      </c>
      <c r="I119" s="8">
        <v>26</v>
      </c>
      <c r="J119" s="8">
        <v>12.3</v>
      </c>
      <c r="K119" s="6">
        <f t="shared" si="3"/>
        <v>2.52</v>
      </c>
      <c r="L119" s="6">
        <f t="shared" si="4"/>
        <v>2.52</v>
      </c>
      <c r="M119" s="10">
        <v>292</v>
      </c>
      <c r="N119" s="3" t="str">
        <f t="shared" si="5"/>
        <v>WNW</v>
      </c>
      <c r="O119" s="11">
        <v>0</v>
      </c>
      <c r="P119" s="12">
        <v>0</v>
      </c>
      <c r="Q119" s="3">
        <v>1.2</v>
      </c>
      <c r="R119" s="13">
        <v>25473</v>
      </c>
      <c r="S119" s="14">
        <v>201.23670000000001</v>
      </c>
      <c r="T119" s="15">
        <v>0.7</v>
      </c>
      <c r="U119" s="15">
        <v>0.7</v>
      </c>
    </row>
    <row r="120" spans="1:21" x14ac:dyDescent="0.25">
      <c r="A120" s="1">
        <v>45316</v>
      </c>
      <c r="B120" s="2">
        <v>0.40972222222222227</v>
      </c>
      <c r="C120" s="7">
        <v>1020</v>
      </c>
      <c r="D120" s="7">
        <v>1024</v>
      </c>
      <c r="E120" s="8">
        <v>12.7</v>
      </c>
      <c r="F120" s="9">
        <v>58</v>
      </c>
      <c r="G120" s="8">
        <v>12.7</v>
      </c>
      <c r="H120" s="8">
        <v>4.5999999999999996</v>
      </c>
      <c r="I120" s="8">
        <v>26</v>
      </c>
      <c r="J120" s="8">
        <v>12.7</v>
      </c>
      <c r="K120" s="6">
        <f t="shared" si="3"/>
        <v>0</v>
      </c>
      <c r="L120" s="6">
        <f t="shared" si="4"/>
        <v>0</v>
      </c>
      <c r="M120" s="10">
        <v>256</v>
      </c>
      <c r="N120" s="3" t="str">
        <f t="shared" si="5"/>
        <v>WSW</v>
      </c>
      <c r="O120" s="11">
        <v>0</v>
      </c>
      <c r="P120" s="12">
        <v>0</v>
      </c>
      <c r="Q120" s="3">
        <v>1.5</v>
      </c>
      <c r="R120" s="13">
        <v>27301</v>
      </c>
      <c r="S120" s="14">
        <v>215.67790000000002</v>
      </c>
      <c r="T120" s="15">
        <v>0</v>
      </c>
      <c r="U120" s="15">
        <v>0</v>
      </c>
    </row>
    <row r="121" spans="1:21" x14ac:dyDescent="0.25">
      <c r="A121" s="1">
        <v>45316</v>
      </c>
      <c r="B121" s="2">
        <v>0.41319444444444442</v>
      </c>
      <c r="C121" s="7">
        <v>1020</v>
      </c>
      <c r="D121" s="7">
        <v>1024</v>
      </c>
      <c r="E121" s="8">
        <v>13</v>
      </c>
      <c r="F121" s="9">
        <v>59</v>
      </c>
      <c r="G121" s="8">
        <v>13</v>
      </c>
      <c r="H121" s="8">
        <v>5.0999999999999996</v>
      </c>
      <c r="I121" s="8">
        <v>26</v>
      </c>
      <c r="J121" s="8">
        <v>13</v>
      </c>
      <c r="K121" s="6">
        <f t="shared" si="3"/>
        <v>0</v>
      </c>
      <c r="L121" s="6">
        <f t="shared" si="4"/>
        <v>0</v>
      </c>
      <c r="M121" s="10">
        <v>102</v>
      </c>
      <c r="N121" s="3" t="str">
        <f t="shared" si="5"/>
        <v>E</v>
      </c>
      <c r="O121" s="11">
        <v>0</v>
      </c>
      <c r="P121" s="12">
        <v>0</v>
      </c>
      <c r="Q121" s="3">
        <v>1.7</v>
      </c>
      <c r="R121" s="13">
        <v>28586</v>
      </c>
      <c r="S121" s="14">
        <v>225.82940000000002</v>
      </c>
      <c r="T121" s="15">
        <v>0</v>
      </c>
      <c r="U121" s="15">
        <v>0</v>
      </c>
    </row>
    <row r="122" spans="1:21" x14ac:dyDescent="0.25">
      <c r="A122" s="1">
        <v>45316</v>
      </c>
      <c r="B122" s="2">
        <v>0.41666666666666669</v>
      </c>
      <c r="C122" s="7">
        <v>1020</v>
      </c>
      <c r="D122" s="7">
        <v>1024</v>
      </c>
      <c r="E122" s="8">
        <v>13.4</v>
      </c>
      <c r="F122" s="9">
        <v>57</v>
      </c>
      <c r="G122" s="8">
        <v>13.4</v>
      </c>
      <c r="H122" s="8">
        <v>5</v>
      </c>
      <c r="I122" s="8">
        <v>26</v>
      </c>
      <c r="J122" s="8">
        <v>13.4</v>
      </c>
      <c r="K122" s="6">
        <f t="shared" si="3"/>
        <v>0</v>
      </c>
      <c r="L122" s="6">
        <f t="shared" si="4"/>
        <v>0</v>
      </c>
      <c r="M122" s="10">
        <v>316</v>
      </c>
      <c r="N122" s="3" t="str">
        <f t="shared" si="5"/>
        <v>NW</v>
      </c>
      <c r="O122" s="11">
        <v>0</v>
      </c>
      <c r="P122" s="12">
        <v>0</v>
      </c>
      <c r="Q122" s="3">
        <v>1.8</v>
      </c>
      <c r="R122" s="13">
        <v>29995</v>
      </c>
      <c r="S122" s="14">
        <v>236.96050000000002</v>
      </c>
      <c r="T122" s="15">
        <v>0</v>
      </c>
      <c r="U122" s="15">
        <v>0</v>
      </c>
    </row>
    <row r="123" spans="1:21" x14ac:dyDescent="0.25">
      <c r="A123" s="1">
        <v>45316</v>
      </c>
      <c r="B123" s="2">
        <v>0.4201388888888889</v>
      </c>
      <c r="C123" s="7">
        <v>1020</v>
      </c>
      <c r="D123" s="7">
        <v>1024</v>
      </c>
      <c r="E123" s="8">
        <v>13.2</v>
      </c>
      <c r="F123" s="9">
        <v>58</v>
      </c>
      <c r="G123" s="8">
        <v>13.2</v>
      </c>
      <c r="H123" s="8">
        <v>5</v>
      </c>
      <c r="I123" s="8">
        <v>26</v>
      </c>
      <c r="J123" s="8">
        <v>13.2</v>
      </c>
      <c r="K123" s="6">
        <f t="shared" si="3"/>
        <v>0</v>
      </c>
      <c r="L123" s="6">
        <f t="shared" si="4"/>
        <v>0</v>
      </c>
      <c r="M123" s="10">
        <v>110</v>
      </c>
      <c r="N123" s="3" t="str">
        <f t="shared" si="5"/>
        <v>ESE</v>
      </c>
      <c r="O123" s="11">
        <v>0</v>
      </c>
      <c r="P123" s="12">
        <v>0</v>
      </c>
      <c r="Q123" s="3">
        <v>1.9</v>
      </c>
      <c r="R123" s="13">
        <v>31385</v>
      </c>
      <c r="S123" s="14">
        <v>247.94150000000002</v>
      </c>
      <c r="T123" s="15">
        <v>0</v>
      </c>
      <c r="U123" s="15">
        <v>0</v>
      </c>
    </row>
    <row r="124" spans="1:21" x14ac:dyDescent="0.25">
      <c r="A124" s="1">
        <v>45316</v>
      </c>
      <c r="B124" s="2">
        <v>0.4236111111111111</v>
      </c>
      <c r="C124" s="7">
        <v>1020</v>
      </c>
      <c r="D124" s="7">
        <v>1024</v>
      </c>
      <c r="E124" s="8">
        <v>13.4</v>
      </c>
      <c r="F124" s="9">
        <v>58</v>
      </c>
      <c r="G124" s="8">
        <v>13.4</v>
      </c>
      <c r="H124" s="8">
        <v>5.2</v>
      </c>
      <c r="I124" s="8">
        <v>26</v>
      </c>
      <c r="J124" s="8">
        <v>13.4</v>
      </c>
      <c r="K124" s="6">
        <f t="shared" si="3"/>
        <v>3.6</v>
      </c>
      <c r="L124" s="6">
        <f t="shared" si="4"/>
        <v>3.6</v>
      </c>
      <c r="M124" s="10">
        <v>341</v>
      </c>
      <c r="N124" s="3" t="str">
        <f t="shared" si="5"/>
        <v>NNW</v>
      </c>
      <c r="O124" s="11">
        <v>0</v>
      </c>
      <c r="P124" s="12">
        <v>0</v>
      </c>
      <c r="Q124" s="3">
        <v>1.8</v>
      </c>
      <c r="R124" s="13">
        <v>32644</v>
      </c>
      <c r="S124" s="14">
        <v>257.88760000000002</v>
      </c>
      <c r="T124" s="15">
        <v>1</v>
      </c>
      <c r="U124" s="15">
        <v>1</v>
      </c>
    </row>
    <row r="125" spans="1:21" x14ac:dyDescent="0.25">
      <c r="A125" s="1">
        <v>45316</v>
      </c>
      <c r="B125" s="2">
        <v>0.42708333333333331</v>
      </c>
      <c r="C125" s="7">
        <v>1020</v>
      </c>
      <c r="D125" s="7">
        <v>1024</v>
      </c>
      <c r="E125" s="8">
        <v>13.7</v>
      </c>
      <c r="F125" s="9">
        <v>58</v>
      </c>
      <c r="G125" s="8">
        <v>13.4</v>
      </c>
      <c r="H125" s="8">
        <v>5.5</v>
      </c>
      <c r="I125" s="8">
        <v>26</v>
      </c>
      <c r="J125" s="8">
        <v>13.4</v>
      </c>
      <c r="K125" s="6">
        <f t="shared" si="3"/>
        <v>7.5600000000000005</v>
      </c>
      <c r="L125" s="6">
        <f t="shared" si="4"/>
        <v>7.9200000000000008</v>
      </c>
      <c r="M125" s="10">
        <v>46</v>
      </c>
      <c r="N125" s="3" t="str">
        <f t="shared" si="5"/>
        <v>NE</v>
      </c>
      <c r="O125" s="11">
        <v>0</v>
      </c>
      <c r="P125" s="12">
        <v>0</v>
      </c>
      <c r="Q125" s="3">
        <v>2.1</v>
      </c>
      <c r="R125" s="13">
        <v>33922</v>
      </c>
      <c r="S125" s="14">
        <v>267.98380000000003</v>
      </c>
      <c r="T125" s="15">
        <v>2.1</v>
      </c>
      <c r="U125" s="15">
        <v>2.2000000000000002</v>
      </c>
    </row>
    <row r="126" spans="1:21" x14ac:dyDescent="0.25">
      <c r="A126" s="1">
        <v>45316</v>
      </c>
      <c r="B126" s="2">
        <v>0.43055555555555558</v>
      </c>
      <c r="C126" s="7">
        <v>1020</v>
      </c>
      <c r="D126" s="7">
        <v>1024</v>
      </c>
      <c r="E126" s="8">
        <v>13.7</v>
      </c>
      <c r="F126" s="9">
        <v>59</v>
      </c>
      <c r="G126" s="8">
        <v>13.7</v>
      </c>
      <c r="H126" s="8">
        <v>5.8</v>
      </c>
      <c r="I126" s="8">
        <v>26</v>
      </c>
      <c r="J126" s="8">
        <v>13.7</v>
      </c>
      <c r="K126" s="6">
        <f t="shared" si="3"/>
        <v>0</v>
      </c>
      <c r="L126" s="6">
        <f t="shared" si="4"/>
        <v>0</v>
      </c>
      <c r="M126" s="10">
        <v>133</v>
      </c>
      <c r="N126" s="3" t="str">
        <f t="shared" si="5"/>
        <v>SE</v>
      </c>
      <c r="O126" s="11">
        <v>0</v>
      </c>
      <c r="P126" s="12">
        <v>0</v>
      </c>
      <c r="Q126" s="3">
        <v>2</v>
      </c>
      <c r="R126" s="13">
        <v>35312</v>
      </c>
      <c r="S126" s="14">
        <v>278.96480000000003</v>
      </c>
      <c r="T126" s="15">
        <v>0</v>
      </c>
      <c r="U126" s="15">
        <v>0</v>
      </c>
    </row>
    <row r="127" spans="1:21" x14ac:dyDescent="0.25">
      <c r="A127" s="1">
        <v>45316</v>
      </c>
      <c r="B127" s="2">
        <v>0.43402777777777773</v>
      </c>
      <c r="C127" s="7">
        <v>1020</v>
      </c>
      <c r="D127" s="7">
        <v>1024</v>
      </c>
      <c r="E127" s="8">
        <v>14</v>
      </c>
      <c r="F127" s="9">
        <v>59</v>
      </c>
      <c r="G127" s="8">
        <v>14</v>
      </c>
      <c r="H127" s="8">
        <v>6</v>
      </c>
      <c r="I127" s="8">
        <v>26</v>
      </c>
      <c r="J127" s="8">
        <v>14</v>
      </c>
      <c r="K127" s="6">
        <f t="shared" si="3"/>
        <v>2.52</v>
      </c>
      <c r="L127" s="6">
        <f t="shared" si="4"/>
        <v>2.52</v>
      </c>
      <c r="M127" s="10">
        <v>90</v>
      </c>
      <c r="N127" s="3" t="str">
        <f t="shared" si="5"/>
        <v>E</v>
      </c>
      <c r="O127" s="11">
        <v>0</v>
      </c>
      <c r="P127" s="12">
        <v>0</v>
      </c>
      <c r="Q127" s="3">
        <v>1.7</v>
      </c>
      <c r="R127" s="13">
        <v>36469</v>
      </c>
      <c r="S127" s="14">
        <v>288.10510000000005</v>
      </c>
      <c r="T127" s="15">
        <v>0.7</v>
      </c>
      <c r="U127" s="15">
        <v>0.7</v>
      </c>
    </row>
    <row r="128" spans="1:21" x14ac:dyDescent="0.25">
      <c r="A128" s="1">
        <v>45316</v>
      </c>
      <c r="B128" s="2">
        <v>0.4375</v>
      </c>
      <c r="C128" s="7">
        <v>1020</v>
      </c>
      <c r="D128" s="7">
        <v>1024</v>
      </c>
      <c r="E128" s="8">
        <v>14</v>
      </c>
      <c r="F128" s="9">
        <v>61</v>
      </c>
      <c r="G128" s="8">
        <v>13.9</v>
      </c>
      <c r="H128" s="8">
        <v>6.5</v>
      </c>
      <c r="I128" s="8">
        <v>26</v>
      </c>
      <c r="J128" s="8">
        <v>13.9</v>
      </c>
      <c r="K128" s="6">
        <f t="shared" si="3"/>
        <v>6.12</v>
      </c>
      <c r="L128" s="6">
        <f t="shared" si="4"/>
        <v>7.2</v>
      </c>
      <c r="M128" s="10">
        <v>85</v>
      </c>
      <c r="N128" s="3" t="str">
        <f t="shared" si="5"/>
        <v>E</v>
      </c>
      <c r="O128" s="11">
        <v>0</v>
      </c>
      <c r="P128" s="12">
        <v>0</v>
      </c>
      <c r="Q128" s="3">
        <v>2.2000000000000002</v>
      </c>
      <c r="R128" s="13">
        <v>37640</v>
      </c>
      <c r="S128" s="14">
        <v>297.35600000000005</v>
      </c>
      <c r="T128" s="15">
        <v>1.7</v>
      </c>
      <c r="U128" s="15">
        <v>2</v>
      </c>
    </row>
    <row r="129" spans="1:21" x14ac:dyDescent="0.25">
      <c r="A129" s="1">
        <v>45316</v>
      </c>
      <c r="B129" s="2">
        <v>0.44097222222222227</v>
      </c>
      <c r="C129" s="7">
        <v>1020</v>
      </c>
      <c r="D129" s="7">
        <v>1024</v>
      </c>
      <c r="E129" s="8">
        <v>14.1</v>
      </c>
      <c r="F129" s="9">
        <v>62</v>
      </c>
      <c r="G129" s="8">
        <v>14.1</v>
      </c>
      <c r="H129" s="8">
        <v>6.9</v>
      </c>
      <c r="I129" s="8">
        <v>26</v>
      </c>
      <c r="J129" s="8">
        <v>14.1</v>
      </c>
      <c r="K129" s="6">
        <f t="shared" si="3"/>
        <v>3.6</v>
      </c>
      <c r="L129" s="6">
        <f t="shared" si="4"/>
        <v>3.6</v>
      </c>
      <c r="M129" s="10">
        <v>211</v>
      </c>
      <c r="N129" s="3" t="str">
        <f t="shared" si="5"/>
        <v>SSW</v>
      </c>
      <c r="O129" s="11">
        <v>0</v>
      </c>
      <c r="P129" s="12">
        <v>0</v>
      </c>
      <c r="Q129" s="3">
        <v>2</v>
      </c>
      <c r="R129" s="13">
        <v>38629</v>
      </c>
      <c r="S129" s="14">
        <v>305.16910000000001</v>
      </c>
      <c r="T129" s="15">
        <v>1</v>
      </c>
      <c r="U129" s="15">
        <v>1</v>
      </c>
    </row>
    <row r="130" spans="1:21" x14ac:dyDescent="0.25">
      <c r="A130" s="1">
        <v>45316</v>
      </c>
      <c r="B130" s="2">
        <v>0.44444444444444442</v>
      </c>
      <c r="C130" s="7">
        <v>1020</v>
      </c>
      <c r="D130" s="7">
        <v>1024</v>
      </c>
      <c r="E130" s="8">
        <v>14</v>
      </c>
      <c r="F130" s="9">
        <v>62</v>
      </c>
      <c r="G130" s="8">
        <v>14.2</v>
      </c>
      <c r="H130" s="8">
        <v>6.8</v>
      </c>
      <c r="I130" s="8">
        <v>26</v>
      </c>
      <c r="J130" s="8">
        <v>14.2</v>
      </c>
      <c r="K130" s="6">
        <f t="shared" si="3"/>
        <v>5.76</v>
      </c>
      <c r="L130" s="6">
        <f t="shared" si="4"/>
        <v>5.76</v>
      </c>
      <c r="M130" s="10">
        <v>181</v>
      </c>
      <c r="N130" s="3" t="str">
        <f t="shared" si="5"/>
        <v>S</v>
      </c>
      <c r="O130" s="11">
        <v>0</v>
      </c>
      <c r="P130" s="12">
        <v>0</v>
      </c>
      <c r="Q130" s="3">
        <v>2</v>
      </c>
      <c r="R130" s="13">
        <v>39465</v>
      </c>
      <c r="S130" s="14">
        <v>311.77350000000001</v>
      </c>
      <c r="T130" s="15">
        <v>1.6</v>
      </c>
      <c r="U130" s="15">
        <v>1.6</v>
      </c>
    </row>
    <row r="131" spans="1:21" x14ac:dyDescent="0.25">
      <c r="A131" s="1">
        <v>45316</v>
      </c>
      <c r="B131" s="2">
        <v>0.44791666666666669</v>
      </c>
      <c r="C131" s="7">
        <v>1020</v>
      </c>
      <c r="D131" s="7">
        <v>1024</v>
      </c>
      <c r="E131" s="8">
        <v>14.2</v>
      </c>
      <c r="F131" s="9">
        <v>62</v>
      </c>
      <c r="G131" s="8">
        <v>14.4</v>
      </c>
      <c r="H131" s="8">
        <v>7</v>
      </c>
      <c r="I131" s="8">
        <v>26</v>
      </c>
      <c r="J131" s="8">
        <v>14.4</v>
      </c>
      <c r="K131" s="6">
        <f t="shared" ref="K131:K194" si="6">CONVERT(T131,"m/s","km/h")</f>
        <v>5.4</v>
      </c>
      <c r="L131" s="6">
        <f t="shared" ref="L131:L194" si="7">CONVERT(U131,"m/s","km/h")</f>
        <v>5.4</v>
      </c>
      <c r="M131" s="10">
        <v>241</v>
      </c>
      <c r="N131" s="3" t="str">
        <f t="shared" ref="N131:N194" si="8">LOOKUP(M131,$V$4:$V$40,$W$4:$W$40)</f>
        <v>WSW</v>
      </c>
      <c r="O131" s="11">
        <v>0</v>
      </c>
      <c r="P131" s="12">
        <v>0</v>
      </c>
      <c r="Q131" s="3">
        <v>2.2999999999999998</v>
      </c>
      <c r="R131" s="13">
        <v>40548</v>
      </c>
      <c r="S131" s="14">
        <v>320.32920000000001</v>
      </c>
      <c r="T131" s="15">
        <v>1.5</v>
      </c>
      <c r="U131" s="15">
        <v>1.5</v>
      </c>
    </row>
    <row r="132" spans="1:21" x14ac:dyDescent="0.25">
      <c r="A132" s="1">
        <v>45316</v>
      </c>
      <c r="B132" s="2">
        <v>0.4513888888888889</v>
      </c>
      <c r="C132" s="7">
        <v>1020</v>
      </c>
      <c r="D132" s="7">
        <v>1024</v>
      </c>
      <c r="E132" s="8">
        <v>14.5</v>
      </c>
      <c r="F132" s="9">
        <v>62</v>
      </c>
      <c r="G132" s="8">
        <v>14.7</v>
      </c>
      <c r="H132" s="8">
        <v>7.2</v>
      </c>
      <c r="I132" s="8">
        <v>26</v>
      </c>
      <c r="J132" s="8">
        <v>14.7</v>
      </c>
      <c r="K132" s="6">
        <f t="shared" si="6"/>
        <v>5.4</v>
      </c>
      <c r="L132" s="6">
        <f t="shared" si="7"/>
        <v>5.4</v>
      </c>
      <c r="M132" s="10">
        <v>42</v>
      </c>
      <c r="N132" s="3" t="str">
        <f t="shared" si="8"/>
        <v>NE</v>
      </c>
      <c r="O132" s="11">
        <v>0</v>
      </c>
      <c r="P132" s="12">
        <v>0</v>
      </c>
      <c r="Q132" s="3">
        <v>2.7</v>
      </c>
      <c r="R132" s="13">
        <v>41251</v>
      </c>
      <c r="S132" s="14">
        <v>325.88290000000001</v>
      </c>
      <c r="T132" s="15">
        <v>1.5</v>
      </c>
      <c r="U132" s="15">
        <v>1.5</v>
      </c>
    </row>
    <row r="133" spans="1:21" x14ac:dyDescent="0.25">
      <c r="A133" s="1">
        <v>45316</v>
      </c>
      <c r="B133" s="2">
        <v>0.4548611111111111</v>
      </c>
      <c r="C133" s="7">
        <v>1019</v>
      </c>
      <c r="D133" s="7">
        <v>1023</v>
      </c>
      <c r="E133" s="8">
        <v>14.4</v>
      </c>
      <c r="F133" s="9">
        <v>63</v>
      </c>
      <c r="G133" s="8">
        <v>13.6</v>
      </c>
      <c r="H133" s="8">
        <v>7.4</v>
      </c>
      <c r="I133" s="8">
        <v>26</v>
      </c>
      <c r="J133" s="8">
        <v>13.6</v>
      </c>
      <c r="K133" s="6">
        <f t="shared" si="6"/>
        <v>11.16</v>
      </c>
      <c r="L133" s="6">
        <f t="shared" si="7"/>
        <v>11.16</v>
      </c>
      <c r="M133" s="10">
        <v>312</v>
      </c>
      <c r="N133" s="3" t="str">
        <f t="shared" si="8"/>
        <v>NW</v>
      </c>
      <c r="O133" s="11">
        <v>0</v>
      </c>
      <c r="P133" s="12">
        <v>0</v>
      </c>
      <c r="Q133" s="3">
        <v>2.4</v>
      </c>
      <c r="R133" s="13">
        <v>42044</v>
      </c>
      <c r="S133" s="14">
        <v>332.14760000000001</v>
      </c>
      <c r="T133" s="15">
        <v>3.1</v>
      </c>
      <c r="U133" s="15">
        <v>3.1</v>
      </c>
    </row>
    <row r="134" spans="1:21" x14ac:dyDescent="0.25">
      <c r="A134" s="1">
        <v>45316</v>
      </c>
      <c r="B134" s="2">
        <v>0.45833333333333331</v>
      </c>
      <c r="C134" s="7">
        <v>1020</v>
      </c>
      <c r="D134" s="7">
        <v>1024</v>
      </c>
      <c r="E134" s="8">
        <v>14</v>
      </c>
      <c r="F134" s="9">
        <v>65</v>
      </c>
      <c r="G134" s="8">
        <v>13.7</v>
      </c>
      <c r="H134" s="8">
        <v>7.5</v>
      </c>
      <c r="I134" s="8">
        <v>26</v>
      </c>
      <c r="J134" s="8">
        <v>13.7</v>
      </c>
      <c r="K134" s="6">
        <f t="shared" si="6"/>
        <v>7.5600000000000005</v>
      </c>
      <c r="L134" s="6">
        <f t="shared" si="7"/>
        <v>8.2799999999999994</v>
      </c>
      <c r="M134" s="10">
        <v>331</v>
      </c>
      <c r="N134" s="3" t="str">
        <f t="shared" si="8"/>
        <v>NNW</v>
      </c>
      <c r="O134" s="11">
        <v>0</v>
      </c>
      <c r="P134" s="12">
        <v>0</v>
      </c>
      <c r="Q134" s="3">
        <v>2.4</v>
      </c>
      <c r="R134" s="13">
        <v>42851</v>
      </c>
      <c r="S134" s="14">
        <v>338.52290000000005</v>
      </c>
      <c r="T134" s="15">
        <v>2.1</v>
      </c>
      <c r="U134" s="15">
        <v>2.2999999999999998</v>
      </c>
    </row>
    <row r="135" spans="1:21" x14ac:dyDescent="0.25">
      <c r="A135" s="1">
        <v>45316</v>
      </c>
      <c r="B135" s="2">
        <v>0.46180555555555558</v>
      </c>
      <c r="C135" s="7">
        <v>1019</v>
      </c>
      <c r="D135" s="7">
        <v>1023</v>
      </c>
      <c r="E135" s="8">
        <v>14.1</v>
      </c>
      <c r="F135" s="9">
        <v>65</v>
      </c>
      <c r="G135" s="8">
        <v>14.1</v>
      </c>
      <c r="H135" s="8">
        <v>7.6</v>
      </c>
      <c r="I135" s="8">
        <v>26</v>
      </c>
      <c r="J135" s="8">
        <v>14.1</v>
      </c>
      <c r="K135" s="6">
        <f t="shared" si="6"/>
        <v>4.32</v>
      </c>
      <c r="L135" s="6">
        <f t="shared" si="7"/>
        <v>4.32</v>
      </c>
      <c r="M135" s="10">
        <v>18</v>
      </c>
      <c r="N135" s="3" t="str">
        <f t="shared" si="8"/>
        <v>N</v>
      </c>
      <c r="O135" s="11">
        <v>0</v>
      </c>
      <c r="P135" s="12">
        <v>0</v>
      </c>
      <c r="Q135" s="3">
        <v>2.5</v>
      </c>
      <c r="R135" s="13">
        <v>43560</v>
      </c>
      <c r="S135" s="14">
        <v>344.12400000000002</v>
      </c>
      <c r="T135" s="15">
        <v>1.2</v>
      </c>
      <c r="U135" s="15">
        <v>1.2</v>
      </c>
    </row>
    <row r="136" spans="1:21" x14ac:dyDescent="0.25">
      <c r="A136" s="1">
        <v>45316</v>
      </c>
      <c r="B136" s="2">
        <v>0.46527777777777773</v>
      </c>
      <c r="C136" s="7">
        <v>1019</v>
      </c>
      <c r="D136" s="7">
        <v>1023</v>
      </c>
      <c r="E136" s="8">
        <v>14.1</v>
      </c>
      <c r="F136" s="9">
        <v>65</v>
      </c>
      <c r="G136" s="8">
        <v>14.1</v>
      </c>
      <c r="H136" s="8">
        <v>7.6</v>
      </c>
      <c r="I136" s="8">
        <v>26</v>
      </c>
      <c r="J136" s="8">
        <v>14.1</v>
      </c>
      <c r="K136" s="6">
        <f t="shared" si="6"/>
        <v>3.6</v>
      </c>
      <c r="L136" s="6">
        <f t="shared" si="7"/>
        <v>3.6</v>
      </c>
      <c r="M136" s="10">
        <v>275</v>
      </c>
      <c r="N136" s="3" t="str">
        <f t="shared" si="8"/>
        <v>W</v>
      </c>
      <c r="O136" s="11">
        <v>0</v>
      </c>
      <c r="P136" s="12">
        <v>0</v>
      </c>
      <c r="Q136" s="3">
        <v>2.6</v>
      </c>
      <c r="R136" s="13">
        <v>44356</v>
      </c>
      <c r="S136" s="14">
        <v>350.41240000000005</v>
      </c>
      <c r="T136" s="15">
        <v>1</v>
      </c>
      <c r="U136" s="15">
        <v>1</v>
      </c>
    </row>
    <row r="137" spans="1:21" x14ac:dyDescent="0.25">
      <c r="A137" s="1">
        <v>45316</v>
      </c>
      <c r="B137" s="2">
        <v>0.46875</v>
      </c>
      <c r="C137" s="7">
        <v>1019</v>
      </c>
      <c r="D137" s="7">
        <v>1023</v>
      </c>
      <c r="E137" s="8">
        <v>14.4</v>
      </c>
      <c r="F137" s="9">
        <v>64</v>
      </c>
      <c r="G137" s="8">
        <v>14.4</v>
      </c>
      <c r="H137" s="8">
        <v>7.6</v>
      </c>
      <c r="I137" s="8">
        <v>26</v>
      </c>
      <c r="J137" s="8">
        <v>14.4</v>
      </c>
      <c r="K137" s="6">
        <f t="shared" si="6"/>
        <v>3.9600000000000004</v>
      </c>
      <c r="L137" s="6">
        <f t="shared" si="7"/>
        <v>3.9600000000000004</v>
      </c>
      <c r="M137" s="10">
        <v>18</v>
      </c>
      <c r="N137" s="3" t="str">
        <f t="shared" si="8"/>
        <v>N</v>
      </c>
      <c r="O137" s="11">
        <v>0</v>
      </c>
      <c r="P137" s="12">
        <v>0</v>
      </c>
      <c r="Q137" s="3">
        <v>2.2999999999999998</v>
      </c>
      <c r="R137" s="13">
        <v>44981</v>
      </c>
      <c r="S137" s="14">
        <v>355.34990000000005</v>
      </c>
      <c r="T137" s="15">
        <v>1.1000000000000001</v>
      </c>
      <c r="U137" s="15">
        <v>1.1000000000000001</v>
      </c>
    </row>
    <row r="138" spans="1:21" x14ac:dyDescent="0.25">
      <c r="A138" s="1">
        <v>45316</v>
      </c>
      <c r="B138" s="2">
        <v>0.47222222222222227</v>
      </c>
      <c r="C138" s="7">
        <v>1019</v>
      </c>
      <c r="D138" s="7">
        <v>1023</v>
      </c>
      <c r="E138" s="8">
        <v>14.3</v>
      </c>
      <c r="F138" s="9">
        <v>64</v>
      </c>
      <c r="G138" s="8">
        <v>13.7</v>
      </c>
      <c r="H138" s="8">
        <v>7.5</v>
      </c>
      <c r="I138" s="8">
        <v>26</v>
      </c>
      <c r="J138" s="8">
        <v>13.7</v>
      </c>
      <c r="K138" s="6">
        <f t="shared" si="6"/>
        <v>9</v>
      </c>
      <c r="L138" s="6">
        <f t="shared" si="7"/>
        <v>9.36</v>
      </c>
      <c r="M138" s="10">
        <v>342</v>
      </c>
      <c r="N138" s="3" t="str">
        <f t="shared" si="8"/>
        <v>NNW</v>
      </c>
      <c r="O138" s="11">
        <v>0</v>
      </c>
      <c r="P138" s="12">
        <v>0</v>
      </c>
      <c r="Q138" s="3">
        <v>2.5</v>
      </c>
      <c r="R138" s="13">
        <v>44928</v>
      </c>
      <c r="S138" s="14">
        <v>354.93120000000005</v>
      </c>
      <c r="T138" s="15">
        <v>2.5</v>
      </c>
      <c r="U138" s="15">
        <v>2.6</v>
      </c>
    </row>
    <row r="139" spans="1:21" x14ac:dyDescent="0.25">
      <c r="A139" s="1">
        <v>45316</v>
      </c>
      <c r="B139" s="2">
        <v>0.47569444444444442</v>
      </c>
      <c r="C139" s="7">
        <v>1019</v>
      </c>
      <c r="D139" s="7">
        <v>1023</v>
      </c>
      <c r="E139" s="8">
        <v>14.1</v>
      </c>
      <c r="F139" s="9">
        <v>65</v>
      </c>
      <c r="G139" s="8">
        <v>13.3</v>
      </c>
      <c r="H139" s="8">
        <v>7.6</v>
      </c>
      <c r="I139" s="8">
        <v>26</v>
      </c>
      <c r="J139" s="8">
        <v>13.3</v>
      </c>
      <c r="K139" s="6">
        <f t="shared" si="6"/>
        <v>10.08</v>
      </c>
      <c r="L139" s="6">
        <f t="shared" si="7"/>
        <v>10.8</v>
      </c>
      <c r="M139" s="10">
        <v>236</v>
      </c>
      <c r="N139" s="3" t="str">
        <f t="shared" si="8"/>
        <v>SW</v>
      </c>
      <c r="O139" s="11">
        <v>0</v>
      </c>
      <c r="P139" s="12">
        <v>0</v>
      </c>
      <c r="Q139" s="3">
        <v>2.8</v>
      </c>
      <c r="R139" s="13">
        <v>45727</v>
      </c>
      <c r="S139" s="14">
        <v>361.24330000000003</v>
      </c>
      <c r="T139" s="15">
        <v>2.8</v>
      </c>
      <c r="U139" s="15">
        <v>3</v>
      </c>
    </row>
    <row r="140" spans="1:21" x14ac:dyDescent="0.25">
      <c r="A140" s="1">
        <v>45316</v>
      </c>
      <c r="B140" s="2">
        <v>0.47916666666666669</v>
      </c>
      <c r="C140" s="7">
        <v>1019</v>
      </c>
      <c r="D140" s="7">
        <v>1023</v>
      </c>
      <c r="E140" s="8">
        <v>13.9</v>
      </c>
      <c r="F140" s="9">
        <v>67</v>
      </c>
      <c r="G140" s="8">
        <v>13.9</v>
      </c>
      <c r="H140" s="8">
        <v>7.8</v>
      </c>
      <c r="I140" s="8">
        <v>26</v>
      </c>
      <c r="J140" s="8">
        <v>13.9</v>
      </c>
      <c r="K140" s="6">
        <f t="shared" si="6"/>
        <v>4.68</v>
      </c>
      <c r="L140" s="6">
        <f t="shared" si="7"/>
        <v>4.68</v>
      </c>
      <c r="M140" s="10">
        <v>138</v>
      </c>
      <c r="N140" s="3" t="str">
        <f t="shared" si="8"/>
        <v>SE</v>
      </c>
      <c r="O140" s="11">
        <v>0</v>
      </c>
      <c r="P140" s="12">
        <v>0</v>
      </c>
      <c r="Q140" s="3">
        <v>2.6</v>
      </c>
      <c r="R140" s="13">
        <v>45708</v>
      </c>
      <c r="S140" s="14">
        <v>361.09320000000002</v>
      </c>
      <c r="T140" s="15">
        <v>1.3</v>
      </c>
      <c r="U140" s="15">
        <v>1.3</v>
      </c>
    </row>
    <row r="141" spans="1:21" x14ac:dyDescent="0.25">
      <c r="A141" s="1">
        <v>45316</v>
      </c>
      <c r="B141" s="2">
        <v>0.4826388888888889</v>
      </c>
      <c r="C141" s="7">
        <v>1019</v>
      </c>
      <c r="D141" s="7">
        <v>1023</v>
      </c>
      <c r="E141" s="8">
        <v>13.9</v>
      </c>
      <c r="F141" s="9">
        <v>67</v>
      </c>
      <c r="G141" s="8">
        <v>13.6</v>
      </c>
      <c r="H141" s="8">
        <v>7.8</v>
      </c>
      <c r="I141" s="8">
        <v>26</v>
      </c>
      <c r="J141" s="8">
        <v>13.6</v>
      </c>
      <c r="K141" s="6">
        <f t="shared" si="6"/>
        <v>7.9200000000000008</v>
      </c>
      <c r="L141" s="6">
        <f t="shared" si="7"/>
        <v>9</v>
      </c>
      <c r="M141" s="10">
        <v>175</v>
      </c>
      <c r="N141" s="3" t="str">
        <f t="shared" si="8"/>
        <v>S</v>
      </c>
      <c r="O141" s="11">
        <v>0</v>
      </c>
      <c r="P141" s="12">
        <v>0</v>
      </c>
      <c r="Q141" s="3">
        <v>2.6</v>
      </c>
      <c r="R141" s="13">
        <v>46490</v>
      </c>
      <c r="S141" s="14">
        <v>367.27100000000002</v>
      </c>
      <c r="T141" s="15">
        <v>2.2000000000000002</v>
      </c>
      <c r="U141" s="15">
        <v>2.5</v>
      </c>
    </row>
    <row r="142" spans="1:21" x14ac:dyDescent="0.25">
      <c r="A142" s="1">
        <v>45316</v>
      </c>
      <c r="B142" s="2">
        <v>0.4861111111111111</v>
      </c>
      <c r="C142" s="7">
        <v>1019</v>
      </c>
      <c r="D142" s="7">
        <v>1023</v>
      </c>
      <c r="E142" s="8">
        <v>14</v>
      </c>
      <c r="F142" s="9">
        <v>67</v>
      </c>
      <c r="G142" s="8">
        <v>14.2</v>
      </c>
      <c r="H142" s="8">
        <v>7.9</v>
      </c>
      <c r="I142" s="8">
        <v>26</v>
      </c>
      <c r="J142" s="8">
        <v>14.2</v>
      </c>
      <c r="K142" s="6">
        <f t="shared" si="6"/>
        <v>5.4</v>
      </c>
      <c r="L142" s="6">
        <f t="shared" si="7"/>
        <v>5.4</v>
      </c>
      <c r="M142" s="10">
        <v>90</v>
      </c>
      <c r="N142" s="3" t="str">
        <f t="shared" si="8"/>
        <v>E</v>
      </c>
      <c r="O142" s="11">
        <v>0</v>
      </c>
      <c r="P142" s="12">
        <v>0</v>
      </c>
      <c r="Q142" s="3">
        <v>2.5</v>
      </c>
      <c r="R142" s="13">
        <v>47113</v>
      </c>
      <c r="S142" s="14">
        <v>372.19270000000006</v>
      </c>
      <c r="T142" s="15">
        <v>1.5</v>
      </c>
      <c r="U142" s="15">
        <v>1.5</v>
      </c>
    </row>
    <row r="143" spans="1:21" x14ac:dyDescent="0.25">
      <c r="A143" s="1">
        <v>45316</v>
      </c>
      <c r="B143" s="2">
        <v>0.48958333333333331</v>
      </c>
      <c r="C143" s="7">
        <v>1019</v>
      </c>
      <c r="D143" s="7">
        <v>1023</v>
      </c>
      <c r="E143" s="8">
        <v>13.9</v>
      </c>
      <c r="F143" s="9">
        <v>68</v>
      </c>
      <c r="G143" s="8">
        <v>13.8</v>
      </c>
      <c r="H143" s="8">
        <v>8</v>
      </c>
      <c r="I143" s="8">
        <v>26</v>
      </c>
      <c r="J143" s="8">
        <v>13.8</v>
      </c>
      <c r="K143" s="6">
        <f t="shared" si="6"/>
        <v>6.48</v>
      </c>
      <c r="L143" s="6">
        <f t="shared" si="7"/>
        <v>7.2</v>
      </c>
      <c r="M143" s="10">
        <v>34</v>
      </c>
      <c r="N143" s="3" t="str">
        <f t="shared" si="8"/>
        <v>NNE</v>
      </c>
      <c r="O143" s="11">
        <v>0</v>
      </c>
      <c r="P143" s="12">
        <v>0</v>
      </c>
      <c r="Q143" s="3">
        <v>2.6</v>
      </c>
      <c r="R143" s="13">
        <v>46848</v>
      </c>
      <c r="S143" s="14">
        <v>370.09920000000005</v>
      </c>
      <c r="T143" s="15">
        <v>1.8</v>
      </c>
      <c r="U143" s="15">
        <v>2</v>
      </c>
    </row>
    <row r="144" spans="1:21" x14ac:dyDescent="0.25">
      <c r="A144" s="1">
        <v>45316</v>
      </c>
      <c r="B144" s="2">
        <v>0.49305555555555558</v>
      </c>
      <c r="C144" s="7">
        <v>1019</v>
      </c>
      <c r="D144" s="7">
        <v>1023</v>
      </c>
      <c r="E144" s="8">
        <v>14</v>
      </c>
      <c r="F144" s="9">
        <v>66</v>
      </c>
      <c r="G144" s="8">
        <v>12.3</v>
      </c>
      <c r="H144" s="8">
        <v>7.7</v>
      </c>
      <c r="I144" s="8">
        <v>26</v>
      </c>
      <c r="J144" s="8">
        <v>12.3</v>
      </c>
      <c r="K144" s="6">
        <f t="shared" si="6"/>
        <v>18.72</v>
      </c>
      <c r="L144" s="6">
        <f t="shared" si="7"/>
        <v>19.8</v>
      </c>
      <c r="M144" s="10">
        <v>12</v>
      </c>
      <c r="N144" s="3" t="str">
        <f t="shared" si="8"/>
        <v>N</v>
      </c>
      <c r="O144" s="11">
        <v>0</v>
      </c>
      <c r="P144" s="12">
        <v>0</v>
      </c>
      <c r="Q144" s="3">
        <v>2.4</v>
      </c>
      <c r="R144" s="13">
        <v>47010</v>
      </c>
      <c r="S144" s="14">
        <v>371.37900000000002</v>
      </c>
      <c r="T144" s="15">
        <v>5.2</v>
      </c>
      <c r="U144" s="15">
        <v>5.5</v>
      </c>
    </row>
    <row r="145" spans="1:21" x14ac:dyDescent="0.25">
      <c r="A145" s="1">
        <v>45316</v>
      </c>
      <c r="B145" s="2">
        <v>0.49652777777777773</v>
      </c>
      <c r="C145" s="7">
        <v>1019</v>
      </c>
      <c r="D145" s="7">
        <v>1023</v>
      </c>
      <c r="E145" s="8">
        <v>13.9</v>
      </c>
      <c r="F145" s="9">
        <v>67</v>
      </c>
      <c r="G145" s="8">
        <v>13.3</v>
      </c>
      <c r="H145" s="8">
        <v>7.8</v>
      </c>
      <c r="I145" s="8">
        <v>26</v>
      </c>
      <c r="J145" s="8">
        <v>13.3</v>
      </c>
      <c r="K145" s="6">
        <f t="shared" si="6"/>
        <v>9</v>
      </c>
      <c r="L145" s="6">
        <f t="shared" si="7"/>
        <v>9</v>
      </c>
      <c r="M145" s="10">
        <v>164</v>
      </c>
      <c r="N145" s="3" t="str">
        <f t="shared" si="8"/>
        <v>SSE</v>
      </c>
      <c r="O145" s="11">
        <v>0</v>
      </c>
      <c r="P145" s="12">
        <v>0</v>
      </c>
      <c r="Q145" s="3">
        <v>2.6</v>
      </c>
      <c r="R145" s="13">
        <v>47283</v>
      </c>
      <c r="S145" s="14">
        <v>373.53570000000002</v>
      </c>
      <c r="T145" s="15">
        <v>2.5</v>
      </c>
      <c r="U145" s="15">
        <v>2.5</v>
      </c>
    </row>
    <row r="146" spans="1:21" x14ac:dyDescent="0.25">
      <c r="A146" s="1">
        <v>45316</v>
      </c>
      <c r="B146" s="2">
        <v>0.5</v>
      </c>
      <c r="C146" s="7">
        <v>1019</v>
      </c>
      <c r="D146" s="7">
        <v>1023</v>
      </c>
      <c r="E146" s="8">
        <v>14.1</v>
      </c>
      <c r="F146" s="9">
        <v>66</v>
      </c>
      <c r="G146" s="8">
        <v>14.1</v>
      </c>
      <c r="H146" s="8">
        <v>7.8</v>
      </c>
      <c r="I146" s="8">
        <v>26</v>
      </c>
      <c r="J146" s="8">
        <v>14.1</v>
      </c>
      <c r="K146" s="6">
        <f t="shared" si="6"/>
        <v>3.9600000000000004</v>
      </c>
      <c r="L146" s="6">
        <f t="shared" si="7"/>
        <v>3.9600000000000004</v>
      </c>
      <c r="M146" s="10">
        <v>142</v>
      </c>
      <c r="N146" s="3" t="str">
        <f t="shared" si="8"/>
        <v>SE</v>
      </c>
      <c r="O146" s="11">
        <v>0</v>
      </c>
      <c r="P146" s="12">
        <v>0</v>
      </c>
      <c r="Q146" s="3">
        <v>2.5</v>
      </c>
      <c r="R146" s="13">
        <v>47099</v>
      </c>
      <c r="S146" s="14">
        <v>372.08210000000003</v>
      </c>
      <c r="T146" s="15">
        <v>1.1000000000000001</v>
      </c>
      <c r="U146" s="15">
        <v>1.1000000000000001</v>
      </c>
    </row>
    <row r="147" spans="1:21" x14ac:dyDescent="0.25">
      <c r="A147" s="1">
        <v>45316</v>
      </c>
      <c r="B147" s="2">
        <v>0.50694444444444442</v>
      </c>
      <c r="C147" s="7">
        <v>1019</v>
      </c>
      <c r="D147" s="7">
        <v>1023</v>
      </c>
      <c r="E147" s="8">
        <v>14.3</v>
      </c>
      <c r="F147" s="9">
        <v>66</v>
      </c>
      <c r="G147" s="8">
        <v>14.3</v>
      </c>
      <c r="H147" s="8">
        <v>8</v>
      </c>
      <c r="I147" s="8">
        <v>26</v>
      </c>
      <c r="J147" s="8">
        <v>14.3</v>
      </c>
      <c r="K147" s="6">
        <f t="shared" si="6"/>
        <v>3.6</v>
      </c>
      <c r="L147" s="6">
        <f t="shared" si="7"/>
        <v>3.6</v>
      </c>
      <c r="M147" s="10">
        <v>349</v>
      </c>
      <c r="N147" s="3" t="str">
        <f t="shared" si="8"/>
        <v>NNW</v>
      </c>
      <c r="O147" s="11">
        <v>0</v>
      </c>
      <c r="P147" s="12">
        <v>0</v>
      </c>
      <c r="Q147" s="3">
        <v>2.4</v>
      </c>
      <c r="R147" s="13">
        <v>47093</v>
      </c>
      <c r="S147" s="14">
        <v>372.03470000000004</v>
      </c>
      <c r="T147" s="15">
        <v>1</v>
      </c>
      <c r="U147" s="15">
        <v>1</v>
      </c>
    </row>
    <row r="148" spans="1:21" x14ac:dyDescent="0.25">
      <c r="A148" s="1">
        <v>45316</v>
      </c>
      <c r="B148" s="2">
        <v>0.51041666666666663</v>
      </c>
      <c r="C148" s="7">
        <v>1019</v>
      </c>
      <c r="D148" s="7">
        <v>1023</v>
      </c>
      <c r="E148" s="8">
        <v>14.3</v>
      </c>
      <c r="F148" s="9">
        <v>67</v>
      </c>
      <c r="G148" s="8">
        <v>14.5</v>
      </c>
      <c r="H148" s="8">
        <v>8.1999999999999993</v>
      </c>
      <c r="I148" s="8">
        <v>26</v>
      </c>
      <c r="J148" s="8">
        <v>14.5</v>
      </c>
      <c r="K148" s="6">
        <f t="shared" si="6"/>
        <v>5.76</v>
      </c>
      <c r="L148" s="6">
        <f t="shared" si="7"/>
        <v>5.76</v>
      </c>
      <c r="M148" s="10">
        <v>2</v>
      </c>
      <c r="N148" s="3" t="str">
        <f t="shared" si="8"/>
        <v>N</v>
      </c>
      <c r="O148" s="11">
        <v>0</v>
      </c>
      <c r="P148" s="12">
        <v>0</v>
      </c>
      <c r="Q148" s="3">
        <v>2.6</v>
      </c>
      <c r="R148" s="13">
        <v>47139</v>
      </c>
      <c r="S148" s="14">
        <v>372.39810000000006</v>
      </c>
      <c r="T148" s="15">
        <v>1.6</v>
      </c>
      <c r="U148" s="15">
        <v>1.6</v>
      </c>
    </row>
    <row r="149" spans="1:21" x14ac:dyDescent="0.25">
      <c r="A149" s="1">
        <v>45316</v>
      </c>
      <c r="B149" s="2">
        <v>0.51388888888888895</v>
      </c>
      <c r="C149" s="7">
        <v>1019</v>
      </c>
      <c r="D149" s="7">
        <v>1023</v>
      </c>
      <c r="E149" s="8">
        <v>14.2</v>
      </c>
      <c r="F149" s="9">
        <v>67</v>
      </c>
      <c r="G149" s="8">
        <v>14.2</v>
      </c>
      <c r="H149" s="8">
        <v>8.1</v>
      </c>
      <c r="I149" s="8">
        <v>26</v>
      </c>
      <c r="J149" s="8">
        <v>14.2</v>
      </c>
      <c r="K149" s="6">
        <f t="shared" si="6"/>
        <v>2.88</v>
      </c>
      <c r="L149" s="6">
        <f t="shared" si="7"/>
        <v>2.88</v>
      </c>
      <c r="M149" s="10">
        <v>68</v>
      </c>
      <c r="N149" s="3" t="str">
        <f t="shared" si="8"/>
        <v>ENE</v>
      </c>
      <c r="O149" s="11">
        <v>0</v>
      </c>
      <c r="P149" s="12">
        <v>0</v>
      </c>
      <c r="Q149" s="3">
        <v>2.7</v>
      </c>
      <c r="R149" s="13">
        <v>46893</v>
      </c>
      <c r="S149" s="14">
        <v>370.45470000000006</v>
      </c>
      <c r="T149" s="15">
        <v>0.8</v>
      </c>
      <c r="U149" s="15">
        <v>0.8</v>
      </c>
    </row>
    <row r="150" spans="1:21" x14ac:dyDescent="0.25">
      <c r="A150" s="1">
        <v>45316</v>
      </c>
      <c r="B150" s="2">
        <v>0.51736111111111105</v>
      </c>
      <c r="C150" s="7">
        <v>1019</v>
      </c>
      <c r="D150" s="7">
        <v>1023</v>
      </c>
      <c r="E150" s="8">
        <v>14.4</v>
      </c>
      <c r="F150" s="9">
        <v>67</v>
      </c>
      <c r="G150" s="8">
        <v>13.7</v>
      </c>
      <c r="H150" s="8">
        <v>8.3000000000000007</v>
      </c>
      <c r="I150" s="8">
        <v>26</v>
      </c>
      <c r="J150" s="8">
        <v>13.7</v>
      </c>
      <c r="K150" s="6">
        <f t="shared" si="6"/>
        <v>10.08</v>
      </c>
      <c r="L150" s="6">
        <f t="shared" si="7"/>
        <v>11.16</v>
      </c>
      <c r="M150" s="10">
        <v>24</v>
      </c>
      <c r="N150" s="3" t="str">
        <f t="shared" si="8"/>
        <v>NNE</v>
      </c>
      <c r="O150" s="11">
        <v>0</v>
      </c>
      <c r="P150" s="12">
        <v>0</v>
      </c>
      <c r="Q150" s="3">
        <v>2.2000000000000002</v>
      </c>
      <c r="R150" s="13">
        <v>46587</v>
      </c>
      <c r="S150" s="14">
        <v>368.03730000000002</v>
      </c>
      <c r="T150" s="15">
        <v>2.8</v>
      </c>
      <c r="U150" s="15">
        <v>3.1</v>
      </c>
    </row>
    <row r="151" spans="1:21" x14ac:dyDescent="0.25">
      <c r="A151" s="1">
        <v>45316</v>
      </c>
      <c r="B151" s="2">
        <v>0.52083333333333337</v>
      </c>
      <c r="C151" s="7">
        <v>1019</v>
      </c>
      <c r="D151" s="7">
        <v>1023</v>
      </c>
      <c r="E151" s="8">
        <v>14.2</v>
      </c>
      <c r="F151" s="9">
        <v>70</v>
      </c>
      <c r="G151" s="8">
        <v>13.3</v>
      </c>
      <c r="H151" s="8">
        <v>8.8000000000000007</v>
      </c>
      <c r="I151" s="8">
        <v>26</v>
      </c>
      <c r="J151" s="8">
        <v>13.3</v>
      </c>
      <c r="K151" s="6">
        <f t="shared" si="6"/>
        <v>11.16</v>
      </c>
      <c r="L151" s="6">
        <f t="shared" si="7"/>
        <v>11.88</v>
      </c>
      <c r="M151" s="10">
        <v>63</v>
      </c>
      <c r="N151" s="3" t="str">
        <f t="shared" si="8"/>
        <v>ENE</v>
      </c>
      <c r="O151" s="11">
        <v>0</v>
      </c>
      <c r="P151" s="12">
        <v>0</v>
      </c>
      <c r="Q151" s="3">
        <v>1.2</v>
      </c>
      <c r="R151" s="13">
        <v>9692</v>
      </c>
      <c r="S151" s="14">
        <v>76.566800000000001</v>
      </c>
      <c r="T151" s="15">
        <v>3.1</v>
      </c>
      <c r="U151" s="15">
        <v>3.3</v>
      </c>
    </row>
    <row r="152" spans="1:21" x14ac:dyDescent="0.25">
      <c r="A152" s="1">
        <v>45316</v>
      </c>
      <c r="B152" s="2">
        <v>0.52430555555555558</v>
      </c>
      <c r="C152" s="7">
        <v>1019</v>
      </c>
      <c r="D152" s="7">
        <v>1023</v>
      </c>
      <c r="E152" s="8">
        <v>14</v>
      </c>
      <c r="F152" s="9">
        <v>71</v>
      </c>
      <c r="G152" s="8">
        <v>14.2</v>
      </c>
      <c r="H152" s="8">
        <v>8.8000000000000007</v>
      </c>
      <c r="I152" s="8">
        <v>26</v>
      </c>
      <c r="J152" s="8">
        <v>14.2</v>
      </c>
      <c r="K152" s="6">
        <f t="shared" si="6"/>
        <v>5.76</v>
      </c>
      <c r="L152" s="6">
        <f t="shared" si="7"/>
        <v>5.76</v>
      </c>
      <c r="M152" s="10">
        <v>125</v>
      </c>
      <c r="N152" s="3" t="str">
        <f t="shared" si="8"/>
        <v>ESE</v>
      </c>
      <c r="O152" s="11">
        <v>0</v>
      </c>
      <c r="P152" s="12">
        <v>0</v>
      </c>
      <c r="Q152" s="3">
        <v>2.2999999999999998</v>
      </c>
      <c r="R152" s="13">
        <v>45530</v>
      </c>
      <c r="S152" s="14">
        <v>359.68700000000001</v>
      </c>
      <c r="T152" s="15">
        <v>1.6</v>
      </c>
      <c r="U152" s="15">
        <v>1.6</v>
      </c>
    </row>
    <row r="153" spans="1:21" x14ac:dyDescent="0.25">
      <c r="A153" s="1">
        <v>45316</v>
      </c>
      <c r="B153" s="2">
        <v>0.52777777777777779</v>
      </c>
      <c r="C153" s="7">
        <v>1019</v>
      </c>
      <c r="D153" s="7">
        <v>1023</v>
      </c>
      <c r="E153" s="8">
        <v>14.2</v>
      </c>
      <c r="F153" s="9">
        <v>71</v>
      </c>
      <c r="G153" s="8">
        <v>14.2</v>
      </c>
      <c r="H153" s="8">
        <v>9</v>
      </c>
      <c r="I153" s="8">
        <v>26</v>
      </c>
      <c r="J153" s="8">
        <v>14.2</v>
      </c>
      <c r="K153" s="6">
        <f t="shared" si="6"/>
        <v>2.52</v>
      </c>
      <c r="L153" s="6">
        <f t="shared" si="7"/>
        <v>2.52</v>
      </c>
      <c r="M153" s="10">
        <v>307</v>
      </c>
      <c r="N153" s="3" t="str">
        <f t="shared" si="8"/>
        <v>WNW</v>
      </c>
      <c r="O153" s="11">
        <v>0</v>
      </c>
      <c r="P153" s="12">
        <v>0</v>
      </c>
      <c r="Q153" s="3">
        <v>2.2000000000000002</v>
      </c>
      <c r="R153" s="13">
        <v>45229</v>
      </c>
      <c r="S153" s="14">
        <v>357.30910000000006</v>
      </c>
      <c r="T153" s="15">
        <v>0.7</v>
      </c>
      <c r="U153" s="15">
        <v>0.7</v>
      </c>
    </row>
    <row r="154" spans="1:21" x14ac:dyDescent="0.25">
      <c r="A154" s="1">
        <v>45316</v>
      </c>
      <c r="B154" s="2">
        <v>0.53125</v>
      </c>
      <c r="C154" s="7">
        <v>1019</v>
      </c>
      <c r="D154" s="7">
        <v>1023</v>
      </c>
      <c r="E154" s="8">
        <v>14.4</v>
      </c>
      <c r="F154" s="9">
        <v>70</v>
      </c>
      <c r="G154" s="8">
        <v>14.4</v>
      </c>
      <c r="H154" s="8">
        <v>9</v>
      </c>
      <c r="I154" s="8">
        <v>26</v>
      </c>
      <c r="J154" s="8">
        <v>14.4</v>
      </c>
      <c r="K154" s="6">
        <f t="shared" si="6"/>
        <v>4.68</v>
      </c>
      <c r="L154" s="6">
        <f t="shared" si="7"/>
        <v>4.68</v>
      </c>
      <c r="M154" s="10">
        <v>108</v>
      </c>
      <c r="N154" s="3" t="str">
        <f t="shared" si="8"/>
        <v>E</v>
      </c>
      <c r="O154" s="11">
        <v>0</v>
      </c>
      <c r="P154" s="12">
        <v>0</v>
      </c>
      <c r="Q154" s="3">
        <v>2.2000000000000002</v>
      </c>
      <c r="R154" s="13">
        <v>33821</v>
      </c>
      <c r="S154" s="14">
        <v>267.1859</v>
      </c>
      <c r="T154" s="15">
        <v>1.3</v>
      </c>
      <c r="U154" s="15">
        <v>1.3</v>
      </c>
    </row>
    <row r="155" spans="1:21" x14ac:dyDescent="0.25">
      <c r="A155" s="1">
        <v>45316</v>
      </c>
      <c r="B155" s="2">
        <v>0.53472222222222221</v>
      </c>
      <c r="C155" s="7">
        <v>1019</v>
      </c>
      <c r="D155" s="7">
        <v>1023</v>
      </c>
      <c r="E155" s="8">
        <v>14.7</v>
      </c>
      <c r="F155" s="9">
        <v>70</v>
      </c>
      <c r="G155" s="8">
        <v>15</v>
      </c>
      <c r="H155" s="8">
        <v>9.1999999999999993</v>
      </c>
      <c r="I155" s="8">
        <v>26</v>
      </c>
      <c r="J155" s="8">
        <v>15</v>
      </c>
      <c r="K155" s="6">
        <f t="shared" si="6"/>
        <v>5.4</v>
      </c>
      <c r="L155" s="6">
        <f t="shared" si="7"/>
        <v>5.4</v>
      </c>
      <c r="M155" s="10">
        <v>247</v>
      </c>
      <c r="N155" s="3" t="str">
        <f t="shared" si="8"/>
        <v>WSW</v>
      </c>
      <c r="O155" s="11">
        <v>0</v>
      </c>
      <c r="P155" s="12">
        <v>0</v>
      </c>
      <c r="Q155" s="3">
        <v>2.2000000000000002</v>
      </c>
      <c r="R155" s="13">
        <v>44067</v>
      </c>
      <c r="S155" s="14">
        <v>348.12930000000006</v>
      </c>
      <c r="T155" s="15">
        <v>1.5</v>
      </c>
      <c r="U155" s="15">
        <v>1.5</v>
      </c>
    </row>
    <row r="156" spans="1:21" x14ac:dyDescent="0.25">
      <c r="A156" s="1">
        <v>45316</v>
      </c>
      <c r="B156" s="2">
        <v>0.53819444444444442</v>
      </c>
      <c r="C156" s="7">
        <v>1019</v>
      </c>
      <c r="D156" s="7">
        <v>1023</v>
      </c>
      <c r="E156" s="8">
        <v>14.4</v>
      </c>
      <c r="F156" s="9">
        <v>71</v>
      </c>
      <c r="G156" s="8">
        <v>14.4</v>
      </c>
      <c r="H156" s="8">
        <v>9.1999999999999993</v>
      </c>
      <c r="I156" s="8">
        <v>26</v>
      </c>
      <c r="J156" s="8">
        <v>14.4</v>
      </c>
      <c r="K156" s="6">
        <f t="shared" si="6"/>
        <v>3.9600000000000004</v>
      </c>
      <c r="L156" s="6">
        <f t="shared" si="7"/>
        <v>3.9600000000000004</v>
      </c>
      <c r="M156" s="10">
        <v>46</v>
      </c>
      <c r="N156" s="3" t="str">
        <f t="shared" si="8"/>
        <v>NE</v>
      </c>
      <c r="O156" s="11">
        <v>0</v>
      </c>
      <c r="P156" s="12">
        <v>0</v>
      </c>
      <c r="Q156" s="3">
        <v>2.2999999999999998</v>
      </c>
      <c r="R156" s="13">
        <v>43624</v>
      </c>
      <c r="S156" s="14">
        <v>344.62960000000004</v>
      </c>
      <c r="T156" s="15">
        <v>1.1000000000000001</v>
      </c>
      <c r="U156" s="15">
        <v>1.1000000000000001</v>
      </c>
    </row>
    <row r="157" spans="1:21" x14ac:dyDescent="0.25">
      <c r="A157" s="1">
        <v>45316</v>
      </c>
      <c r="B157" s="2">
        <v>0.54166666666666663</v>
      </c>
      <c r="C157" s="7">
        <v>1019</v>
      </c>
      <c r="D157" s="7">
        <v>1023</v>
      </c>
      <c r="E157" s="8">
        <v>14.4</v>
      </c>
      <c r="F157" s="9">
        <v>72</v>
      </c>
      <c r="G157" s="8">
        <v>14.4</v>
      </c>
      <c r="H157" s="8">
        <v>9.4</v>
      </c>
      <c r="I157" s="8">
        <v>26</v>
      </c>
      <c r="J157" s="8">
        <v>14.4</v>
      </c>
      <c r="K157" s="6">
        <f t="shared" si="6"/>
        <v>4.68</v>
      </c>
      <c r="L157" s="6">
        <f t="shared" si="7"/>
        <v>4.68</v>
      </c>
      <c r="M157" s="10">
        <v>295</v>
      </c>
      <c r="N157" s="3" t="str">
        <f t="shared" si="8"/>
        <v>WNW</v>
      </c>
      <c r="O157" s="11">
        <v>0</v>
      </c>
      <c r="P157" s="12">
        <v>0</v>
      </c>
      <c r="Q157" s="3">
        <v>2.2000000000000002</v>
      </c>
      <c r="R157" s="13">
        <v>43511</v>
      </c>
      <c r="S157" s="14">
        <v>343.73690000000005</v>
      </c>
      <c r="T157" s="15">
        <v>1.3</v>
      </c>
      <c r="U157" s="15">
        <v>1.3</v>
      </c>
    </row>
    <row r="158" spans="1:21" x14ac:dyDescent="0.25">
      <c r="A158" s="1">
        <v>45316</v>
      </c>
      <c r="B158" s="2">
        <v>0.54513888888888895</v>
      </c>
      <c r="C158" s="7">
        <v>1019</v>
      </c>
      <c r="D158" s="7">
        <v>1023</v>
      </c>
      <c r="E158" s="8">
        <v>14.3</v>
      </c>
      <c r="F158" s="9">
        <v>73</v>
      </c>
      <c r="G158" s="8">
        <v>14.3</v>
      </c>
      <c r="H158" s="8">
        <v>9.5</v>
      </c>
      <c r="I158" s="8">
        <v>26</v>
      </c>
      <c r="J158" s="8">
        <v>14.3</v>
      </c>
      <c r="K158" s="6">
        <f t="shared" si="6"/>
        <v>6.12</v>
      </c>
      <c r="L158" s="6">
        <f t="shared" si="7"/>
        <v>7.2</v>
      </c>
      <c r="M158" s="10">
        <v>162</v>
      </c>
      <c r="N158" s="3" t="str">
        <f t="shared" si="8"/>
        <v>SSE</v>
      </c>
      <c r="O158" s="11">
        <v>0</v>
      </c>
      <c r="P158" s="12">
        <v>0</v>
      </c>
      <c r="Q158" s="3">
        <v>2</v>
      </c>
      <c r="R158" s="13">
        <v>42477</v>
      </c>
      <c r="S158" s="14">
        <v>335.56830000000002</v>
      </c>
      <c r="T158" s="15">
        <v>1.7</v>
      </c>
      <c r="U158" s="15">
        <v>2</v>
      </c>
    </row>
    <row r="159" spans="1:21" x14ac:dyDescent="0.25">
      <c r="A159" s="1">
        <v>45316</v>
      </c>
      <c r="B159" s="2">
        <v>0.54861111111111105</v>
      </c>
      <c r="C159" s="7">
        <v>1019</v>
      </c>
      <c r="D159" s="7">
        <v>1023</v>
      </c>
      <c r="E159" s="8">
        <v>14.2</v>
      </c>
      <c r="F159" s="9">
        <v>73</v>
      </c>
      <c r="G159" s="8">
        <v>13.5</v>
      </c>
      <c r="H159" s="8">
        <v>9.4</v>
      </c>
      <c r="I159" s="8">
        <v>26</v>
      </c>
      <c r="J159" s="8">
        <v>13.5</v>
      </c>
      <c r="K159" s="6">
        <f t="shared" si="6"/>
        <v>10.8</v>
      </c>
      <c r="L159" s="6">
        <f t="shared" si="7"/>
        <v>11.52</v>
      </c>
      <c r="M159" s="10">
        <v>324</v>
      </c>
      <c r="N159" s="3" t="str">
        <f t="shared" si="8"/>
        <v>NW</v>
      </c>
      <c r="O159" s="11">
        <v>0</v>
      </c>
      <c r="P159" s="12">
        <v>0</v>
      </c>
      <c r="Q159" s="3">
        <v>2.2999999999999998</v>
      </c>
      <c r="R159" s="13">
        <v>41732</v>
      </c>
      <c r="S159" s="14">
        <v>329.68280000000004</v>
      </c>
      <c r="T159" s="15">
        <v>3</v>
      </c>
      <c r="U159" s="15">
        <v>3.2</v>
      </c>
    </row>
    <row r="160" spans="1:21" x14ac:dyDescent="0.25">
      <c r="A160" s="1">
        <v>45316</v>
      </c>
      <c r="B160" s="2">
        <v>0.55208333333333337</v>
      </c>
      <c r="C160" s="7">
        <v>1019</v>
      </c>
      <c r="D160" s="7">
        <v>1023</v>
      </c>
      <c r="E160" s="8">
        <v>14.4</v>
      </c>
      <c r="F160" s="9">
        <v>73</v>
      </c>
      <c r="G160" s="8">
        <v>14.4</v>
      </c>
      <c r="H160" s="8">
        <v>9.6</v>
      </c>
      <c r="I160" s="8">
        <v>26</v>
      </c>
      <c r="J160" s="8">
        <v>14.4</v>
      </c>
      <c r="K160" s="6">
        <f t="shared" si="6"/>
        <v>4.32</v>
      </c>
      <c r="L160" s="6">
        <f t="shared" si="7"/>
        <v>4.32</v>
      </c>
      <c r="M160" s="10">
        <v>72</v>
      </c>
      <c r="N160" s="3" t="str">
        <f t="shared" si="8"/>
        <v>ENE</v>
      </c>
      <c r="O160" s="11">
        <v>0</v>
      </c>
      <c r="P160" s="12">
        <v>0</v>
      </c>
      <c r="Q160" s="3">
        <v>2.2999999999999998</v>
      </c>
      <c r="R160" s="13">
        <v>40380</v>
      </c>
      <c r="S160" s="14">
        <v>319.00200000000001</v>
      </c>
      <c r="T160" s="15">
        <v>1.2</v>
      </c>
      <c r="U160" s="15">
        <v>1.2</v>
      </c>
    </row>
    <row r="161" spans="1:21" x14ac:dyDescent="0.25">
      <c r="A161" s="1">
        <v>45316</v>
      </c>
      <c r="B161" s="2">
        <v>0.55555555555555558</v>
      </c>
      <c r="C161" s="7">
        <v>1019</v>
      </c>
      <c r="D161" s="7">
        <v>1023</v>
      </c>
      <c r="E161" s="8">
        <v>14.7</v>
      </c>
      <c r="F161" s="9">
        <v>72</v>
      </c>
      <c r="G161" s="8">
        <v>14.7</v>
      </c>
      <c r="H161" s="8">
        <v>9.6999999999999993</v>
      </c>
      <c r="I161" s="8">
        <v>26</v>
      </c>
      <c r="J161" s="8">
        <v>14.7</v>
      </c>
      <c r="K161" s="6">
        <f t="shared" si="6"/>
        <v>0</v>
      </c>
      <c r="L161" s="6">
        <f t="shared" si="7"/>
        <v>0</v>
      </c>
      <c r="M161" s="10">
        <v>46</v>
      </c>
      <c r="N161" s="3" t="str">
        <f t="shared" si="8"/>
        <v>NE</v>
      </c>
      <c r="O161" s="11">
        <v>0</v>
      </c>
      <c r="P161" s="12">
        <v>0</v>
      </c>
      <c r="Q161" s="3">
        <v>2.2000000000000002</v>
      </c>
      <c r="R161" s="13">
        <v>40298</v>
      </c>
      <c r="S161" s="14">
        <v>318.35420000000005</v>
      </c>
      <c r="T161" s="15">
        <v>0</v>
      </c>
      <c r="U161" s="15">
        <v>0</v>
      </c>
    </row>
    <row r="162" spans="1:21" x14ac:dyDescent="0.25">
      <c r="A162" s="1">
        <v>45316</v>
      </c>
      <c r="B162" s="2">
        <v>0.55902777777777779</v>
      </c>
      <c r="C162" s="7">
        <v>1019</v>
      </c>
      <c r="D162" s="7">
        <v>1023</v>
      </c>
      <c r="E162" s="8">
        <v>14.7</v>
      </c>
      <c r="F162" s="9">
        <v>73</v>
      </c>
      <c r="G162" s="8">
        <v>14.1</v>
      </c>
      <c r="H162" s="8">
        <v>9.9</v>
      </c>
      <c r="I162" s="8">
        <v>26</v>
      </c>
      <c r="J162" s="8">
        <v>14.1</v>
      </c>
      <c r="K162" s="6">
        <f t="shared" si="6"/>
        <v>10.08</v>
      </c>
      <c r="L162" s="6">
        <f t="shared" si="7"/>
        <v>11.16</v>
      </c>
      <c r="M162" s="10">
        <v>315</v>
      </c>
      <c r="N162" s="3" t="str">
        <f t="shared" si="8"/>
        <v>NW</v>
      </c>
      <c r="O162" s="11">
        <v>0</v>
      </c>
      <c r="P162" s="12">
        <v>0</v>
      </c>
      <c r="Q162" s="3">
        <v>2</v>
      </c>
      <c r="R162" s="13">
        <v>39432</v>
      </c>
      <c r="S162" s="14">
        <v>311.51280000000003</v>
      </c>
      <c r="T162" s="15">
        <v>2.8</v>
      </c>
      <c r="U162" s="15">
        <v>3.1</v>
      </c>
    </row>
    <row r="163" spans="1:21" x14ac:dyDescent="0.25">
      <c r="A163" s="1">
        <v>45316</v>
      </c>
      <c r="B163" s="2">
        <v>0.5625</v>
      </c>
      <c r="C163" s="7">
        <v>1019</v>
      </c>
      <c r="D163" s="7">
        <v>1023</v>
      </c>
      <c r="E163" s="8">
        <v>14.1</v>
      </c>
      <c r="F163" s="9">
        <v>75</v>
      </c>
      <c r="G163" s="8">
        <v>13.8</v>
      </c>
      <c r="H163" s="8">
        <v>9.6999999999999993</v>
      </c>
      <c r="I163" s="8">
        <v>26</v>
      </c>
      <c r="J163" s="8">
        <v>13.8</v>
      </c>
      <c r="K163" s="6">
        <f t="shared" si="6"/>
        <v>7.9200000000000008</v>
      </c>
      <c r="L163" s="6">
        <f t="shared" si="7"/>
        <v>9</v>
      </c>
      <c r="M163" s="10">
        <v>52</v>
      </c>
      <c r="N163" s="3" t="str">
        <f t="shared" si="8"/>
        <v>NE</v>
      </c>
      <c r="O163" s="11">
        <v>0</v>
      </c>
      <c r="P163" s="12">
        <v>0</v>
      </c>
      <c r="Q163" s="3">
        <v>2.2000000000000002</v>
      </c>
      <c r="R163" s="13">
        <v>37998</v>
      </c>
      <c r="S163" s="14">
        <v>300.18420000000003</v>
      </c>
      <c r="T163" s="15">
        <v>2.2000000000000002</v>
      </c>
      <c r="U163" s="15">
        <v>2.5</v>
      </c>
    </row>
    <row r="164" spans="1:21" x14ac:dyDescent="0.25">
      <c r="A164" s="1">
        <v>45316</v>
      </c>
      <c r="B164" s="2">
        <v>0.56597222222222221</v>
      </c>
      <c r="C164" s="7">
        <v>1019</v>
      </c>
      <c r="D164" s="7">
        <v>1023</v>
      </c>
      <c r="E164" s="8">
        <v>14.2</v>
      </c>
      <c r="F164" s="9">
        <v>74</v>
      </c>
      <c r="G164" s="8">
        <v>14</v>
      </c>
      <c r="H164" s="8">
        <v>9.6</v>
      </c>
      <c r="I164" s="8">
        <v>26</v>
      </c>
      <c r="J164" s="8">
        <v>14</v>
      </c>
      <c r="K164" s="6">
        <f t="shared" si="6"/>
        <v>7.5600000000000005</v>
      </c>
      <c r="L164" s="6">
        <f t="shared" si="7"/>
        <v>9</v>
      </c>
      <c r="M164" s="10">
        <v>68</v>
      </c>
      <c r="N164" s="3" t="str">
        <f t="shared" si="8"/>
        <v>ENE</v>
      </c>
      <c r="O164" s="11">
        <v>0</v>
      </c>
      <c r="P164" s="12">
        <v>0</v>
      </c>
      <c r="Q164" s="3">
        <v>1.9</v>
      </c>
      <c r="R164" s="13">
        <v>37477</v>
      </c>
      <c r="S164" s="14">
        <v>296.06830000000002</v>
      </c>
      <c r="T164" s="15">
        <v>2.1</v>
      </c>
      <c r="U164" s="15">
        <v>2.5</v>
      </c>
    </row>
    <row r="165" spans="1:21" x14ac:dyDescent="0.25">
      <c r="A165" s="1">
        <v>45316</v>
      </c>
      <c r="B165" s="2">
        <v>0.56944444444444442</v>
      </c>
      <c r="C165" s="7">
        <v>1019</v>
      </c>
      <c r="D165" s="7">
        <v>1023</v>
      </c>
      <c r="E165" s="8">
        <v>14.1</v>
      </c>
      <c r="F165" s="9">
        <v>73</v>
      </c>
      <c r="G165" s="8">
        <v>13.5</v>
      </c>
      <c r="H165" s="8">
        <v>9.3000000000000007</v>
      </c>
      <c r="I165" s="8">
        <v>26</v>
      </c>
      <c r="J165" s="8">
        <v>13.5</v>
      </c>
      <c r="K165" s="6">
        <f t="shared" si="6"/>
        <v>9</v>
      </c>
      <c r="L165" s="6">
        <f t="shared" si="7"/>
        <v>9.36</v>
      </c>
      <c r="M165" s="10">
        <v>343</v>
      </c>
      <c r="N165" s="3" t="str">
        <f t="shared" si="8"/>
        <v>NNW</v>
      </c>
      <c r="O165" s="11">
        <v>0</v>
      </c>
      <c r="P165" s="12">
        <v>0</v>
      </c>
      <c r="Q165" s="3">
        <v>2</v>
      </c>
      <c r="R165" s="13">
        <v>36176</v>
      </c>
      <c r="S165" s="14">
        <v>285.79040000000003</v>
      </c>
      <c r="T165" s="15">
        <v>2.5</v>
      </c>
      <c r="U165" s="15">
        <v>2.6</v>
      </c>
    </row>
    <row r="166" spans="1:21" x14ac:dyDescent="0.25">
      <c r="A166" s="1">
        <v>45316</v>
      </c>
      <c r="B166" s="2">
        <v>0.57291666666666663</v>
      </c>
      <c r="C166" s="7">
        <v>1019</v>
      </c>
      <c r="D166" s="7">
        <v>1023</v>
      </c>
      <c r="E166" s="8">
        <v>14.1</v>
      </c>
      <c r="F166" s="9">
        <v>74</v>
      </c>
      <c r="G166" s="8">
        <v>14.1</v>
      </c>
      <c r="H166" s="8">
        <v>9.5</v>
      </c>
      <c r="I166" s="8">
        <v>26</v>
      </c>
      <c r="J166" s="8">
        <v>14.1</v>
      </c>
      <c r="K166" s="6">
        <f t="shared" si="6"/>
        <v>2.88</v>
      </c>
      <c r="L166" s="6">
        <f t="shared" si="7"/>
        <v>2.88</v>
      </c>
      <c r="M166" s="10">
        <v>157</v>
      </c>
      <c r="N166" s="3" t="str">
        <f t="shared" si="8"/>
        <v>SSE</v>
      </c>
      <c r="O166" s="11">
        <v>0</v>
      </c>
      <c r="P166" s="12">
        <v>0</v>
      </c>
      <c r="Q166" s="3">
        <v>2</v>
      </c>
      <c r="R166" s="13">
        <v>34876</v>
      </c>
      <c r="S166" s="14">
        <v>275.52040000000005</v>
      </c>
      <c r="T166" s="15">
        <v>0.8</v>
      </c>
      <c r="U166" s="15">
        <v>0.8</v>
      </c>
    </row>
    <row r="167" spans="1:21" x14ac:dyDescent="0.25">
      <c r="A167" s="1">
        <v>45316</v>
      </c>
      <c r="B167" s="2">
        <v>0.57638888888888895</v>
      </c>
      <c r="C167" s="7">
        <v>1019</v>
      </c>
      <c r="D167" s="7">
        <v>1023</v>
      </c>
      <c r="E167" s="8">
        <v>14.2</v>
      </c>
      <c r="F167" s="9">
        <v>74</v>
      </c>
      <c r="G167" s="8">
        <v>14.2</v>
      </c>
      <c r="H167" s="8">
        <v>9.6</v>
      </c>
      <c r="I167" s="8">
        <v>26</v>
      </c>
      <c r="J167" s="8">
        <v>14.2</v>
      </c>
      <c r="K167" s="6">
        <f t="shared" si="6"/>
        <v>2.88</v>
      </c>
      <c r="L167" s="6">
        <f t="shared" si="7"/>
        <v>2.88</v>
      </c>
      <c r="M167" s="10">
        <v>90</v>
      </c>
      <c r="N167" s="3" t="str">
        <f t="shared" si="8"/>
        <v>E</v>
      </c>
      <c r="O167" s="11">
        <v>0</v>
      </c>
      <c r="P167" s="12">
        <v>0</v>
      </c>
      <c r="Q167" s="3">
        <v>1.6</v>
      </c>
      <c r="R167" s="13">
        <v>34674</v>
      </c>
      <c r="S167" s="14">
        <v>273.92460000000005</v>
      </c>
      <c r="T167" s="15">
        <v>0.8</v>
      </c>
      <c r="U167" s="15">
        <v>0.8</v>
      </c>
    </row>
    <row r="168" spans="1:21" x14ac:dyDescent="0.25">
      <c r="A168" s="1">
        <v>45316</v>
      </c>
      <c r="B168" s="2">
        <v>0.57986111111111105</v>
      </c>
      <c r="C168" s="7">
        <v>1019</v>
      </c>
      <c r="D168" s="7">
        <v>1023</v>
      </c>
      <c r="E168" s="8">
        <v>14.2</v>
      </c>
      <c r="F168" s="9">
        <v>74</v>
      </c>
      <c r="G168" s="8">
        <v>13.3</v>
      </c>
      <c r="H168" s="8">
        <v>9.6</v>
      </c>
      <c r="I168" s="8">
        <v>26</v>
      </c>
      <c r="J168" s="8">
        <v>13.3</v>
      </c>
      <c r="K168" s="6">
        <f t="shared" si="6"/>
        <v>11.52</v>
      </c>
      <c r="L168" s="6">
        <f t="shared" si="7"/>
        <v>11.52</v>
      </c>
      <c r="M168" s="10">
        <v>18</v>
      </c>
      <c r="N168" s="3" t="str">
        <f t="shared" si="8"/>
        <v>N</v>
      </c>
      <c r="O168" s="11">
        <v>0</v>
      </c>
      <c r="P168" s="12">
        <v>0</v>
      </c>
      <c r="Q168" s="3">
        <v>1.9</v>
      </c>
      <c r="R168" s="13">
        <v>34253</v>
      </c>
      <c r="S168" s="14">
        <v>270.59870000000001</v>
      </c>
      <c r="T168" s="15">
        <v>3.2</v>
      </c>
      <c r="U168" s="15">
        <v>3.2</v>
      </c>
    </row>
    <row r="169" spans="1:21" x14ac:dyDescent="0.25">
      <c r="A169" s="1">
        <v>45316</v>
      </c>
      <c r="B169" s="2">
        <v>0.58333333333333337</v>
      </c>
      <c r="C169" s="7">
        <v>1019</v>
      </c>
      <c r="D169" s="7">
        <v>1023</v>
      </c>
      <c r="E169" s="8">
        <v>14.1</v>
      </c>
      <c r="F169" s="9">
        <v>73</v>
      </c>
      <c r="G169" s="8">
        <v>14.1</v>
      </c>
      <c r="H169" s="8">
        <v>9.3000000000000007</v>
      </c>
      <c r="I169" s="8">
        <v>26</v>
      </c>
      <c r="J169" s="8">
        <v>14.1</v>
      </c>
      <c r="K169" s="6">
        <f t="shared" si="6"/>
        <v>4.32</v>
      </c>
      <c r="L169" s="6">
        <f t="shared" si="7"/>
        <v>4.32</v>
      </c>
      <c r="M169" s="10">
        <v>86</v>
      </c>
      <c r="N169" s="3" t="str">
        <f t="shared" si="8"/>
        <v>E</v>
      </c>
      <c r="O169" s="11">
        <v>0</v>
      </c>
      <c r="P169" s="12">
        <v>0</v>
      </c>
      <c r="Q169" s="3">
        <v>1.8</v>
      </c>
      <c r="R169" s="13">
        <v>32395</v>
      </c>
      <c r="S169" s="14">
        <v>255.92050000000003</v>
      </c>
      <c r="T169" s="15">
        <v>1.2</v>
      </c>
      <c r="U169" s="15">
        <v>1.2</v>
      </c>
    </row>
    <row r="170" spans="1:21" x14ac:dyDescent="0.25">
      <c r="A170" s="1">
        <v>45316</v>
      </c>
      <c r="B170" s="2">
        <v>0.58680555555555558</v>
      </c>
      <c r="C170" s="7">
        <v>1019</v>
      </c>
      <c r="D170" s="7">
        <v>1023</v>
      </c>
      <c r="E170" s="8">
        <v>14.5</v>
      </c>
      <c r="F170" s="9">
        <v>73</v>
      </c>
      <c r="G170" s="8">
        <v>14.5</v>
      </c>
      <c r="H170" s="8">
        <v>9.6999999999999993</v>
      </c>
      <c r="I170" s="8">
        <v>26</v>
      </c>
      <c r="J170" s="8">
        <v>14.5</v>
      </c>
      <c r="K170" s="6">
        <f t="shared" si="6"/>
        <v>2.52</v>
      </c>
      <c r="L170" s="6">
        <f t="shared" si="7"/>
        <v>2.52</v>
      </c>
      <c r="M170" s="10">
        <v>36</v>
      </c>
      <c r="N170" s="3" t="str">
        <f t="shared" si="8"/>
        <v>NNE</v>
      </c>
      <c r="O170" s="11">
        <v>0</v>
      </c>
      <c r="P170" s="12">
        <v>0</v>
      </c>
      <c r="Q170" s="3">
        <v>1.6</v>
      </c>
      <c r="R170" s="13">
        <v>31121</v>
      </c>
      <c r="S170" s="14">
        <v>245.85590000000002</v>
      </c>
      <c r="T170" s="15">
        <v>0.7</v>
      </c>
      <c r="U170" s="15">
        <v>0.7</v>
      </c>
    </row>
    <row r="171" spans="1:21" x14ac:dyDescent="0.25">
      <c r="A171" s="1">
        <v>45316</v>
      </c>
      <c r="B171" s="2">
        <v>0.59027777777777779</v>
      </c>
      <c r="C171" s="7">
        <v>1019</v>
      </c>
      <c r="D171" s="7">
        <v>1023</v>
      </c>
      <c r="E171" s="8">
        <v>14.1</v>
      </c>
      <c r="F171" s="9">
        <v>73</v>
      </c>
      <c r="G171" s="8">
        <v>12.7</v>
      </c>
      <c r="H171" s="8">
        <v>9.3000000000000007</v>
      </c>
      <c r="I171" s="8">
        <v>26</v>
      </c>
      <c r="J171" s="8">
        <v>12.7</v>
      </c>
      <c r="K171" s="6">
        <f t="shared" si="6"/>
        <v>15.48</v>
      </c>
      <c r="L171" s="6">
        <f t="shared" si="7"/>
        <v>19.080000000000002</v>
      </c>
      <c r="M171" s="10">
        <v>79</v>
      </c>
      <c r="N171" s="3" t="str">
        <f t="shared" si="8"/>
        <v>ENE</v>
      </c>
      <c r="O171" s="11">
        <v>0</v>
      </c>
      <c r="P171" s="12">
        <v>0</v>
      </c>
      <c r="Q171" s="3">
        <v>1.6</v>
      </c>
      <c r="R171" s="13">
        <v>31394</v>
      </c>
      <c r="S171" s="14">
        <v>248.01260000000002</v>
      </c>
      <c r="T171" s="15">
        <v>4.3</v>
      </c>
      <c r="U171" s="15">
        <v>5.3</v>
      </c>
    </row>
    <row r="172" spans="1:21" x14ac:dyDescent="0.25">
      <c r="A172" s="1">
        <v>45316</v>
      </c>
      <c r="B172" s="2">
        <v>0.59375</v>
      </c>
      <c r="C172" s="7">
        <v>1019</v>
      </c>
      <c r="D172" s="7">
        <v>1023</v>
      </c>
      <c r="E172" s="8">
        <v>14</v>
      </c>
      <c r="F172" s="9">
        <v>74</v>
      </c>
      <c r="G172" s="8">
        <v>13.7</v>
      </c>
      <c r="H172" s="8">
        <v>9.4</v>
      </c>
      <c r="I172" s="8">
        <v>26</v>
      </c>
      <c r="J172" s="8">
        <v>13.7</v>
      </c>
      <c r="K172" s="6">
        <f t="shared" si="6"/>
        <v>7.9200000000000008</v>
      </c>
      <c r="L172" s="6">
        <f t="shared" si="7"/>
        <v>7.9200000000000008</v>
      </c>
      <c r="M172" s="10">
        <v>341</v>
      </c>
      <c r="N172" s="3" t="str">
        <f t="shared" si="8"/>
        <v>NNW</v>
      </c>
      <c r="O172" s="11">
        <v>0</v>
      </c>
      <c r="P172" s="12">
        <v>0</v>
      </c>
      <c r="Q172" s="3">
        <v>1.5</v>
      </c>
      <c r="R172" s="13">
        <v>28232</v>
      </c>
      <c r="S172" s="14">
        <v>223.03280000000001</v>
      </c>
      <c r="T172" s="15">
        <v>2.2000000000000002</v>
      </c>
      <c r="U172" s="15">
        <v>2.2000000000000002</v>
      </c>
    </row>
    <row r="173" spans="1:21" x14ac:dyDescent="0.25">
      <c r="A173" s="1">
        <v>45316</v>
      </c>
      <c r="B173" s="2">
        <v>0.59722222222222221</v>
      </c>
      <c r="C173" s="7">
        <v>1019</v>
      </c>
      <c r="D173" s="7">
        <v>1023</v>
      </c>
      <c r="E173" s="8">
        <v>14.1</v>
      </c>
      <c r="F173" s="9">
        <v>74</v>
      </c>
      <c r="G173" s="8">
        <v>14.1</v>
      </c>
      <c r="H173" s="8">
        <v>9.5</v>
      </c>
      <c r="I173" s="8">
        <v>26</v>
      </c>
      <c r="J173" s="8">
        <v>14.1</v>
      </c>
      <c r="K173" s="6">
        <f t="shared" si="6"/>
        <v>2.88</v>
      </c>
      <c r="L173" s="6">
        <f t="shared" si="7"/>
        <v>2.88</v>
      </c>
      <c r="M173" s="10">
        <v>0</v>
      </c>
      <c r="N173" s="3" t="str">
        <f t="shared" si="8"/>
        <v>N</v>
      </c>
      <c r="O173" s="11">
        <v>0</v>
      </c>
      <c r="P173" s="12">
        <v>0</v>
      </c>
      <c r="Q173" s="3">
        <v>1.7</v>
      </c>
      <c r="R173" s="13">
        <v>27340</v>
      </c>
      <c r="S173" s="14">
        <v>215.98600000000002</v>
      </c>
      <c r="T173" s="15">
        <v>0.8</v>
      </c>
      <c r="U173" s="15">
        <v>0.8</v>
      </c>
    </row>
    <row r="174" spans="1:21" x14ac:dyDescent="0.25">
      <c r="A174" s="1">
        <v>45316</v>
      </c>
      <c r="B174" s="2">
        <v>0.60069444444444442</v>
      </c>
      <c r="C174" s="7">
        <v>1019</v>
      </c>
      <c r="D174" s="7">
        <v>1023</v>
      </c>
      <c r="E174" s="8">
        <v>14.3</v>
      </c>
      <c r="F174" s="9">
        <v>70</v>
      </c>
      <c r="G174" s="8">
        <v>14.3</v>
      </c>
      <c r="H174" s="8">
        <v>8.9</v>
      </c>
      <c r="I174" s="8">
        <v>26</v>
      </c>
      <c r="J174" s="8">
        <v>14.3</v>
      </c>
      <c r="K174" s="6">
        <f t="shared" si="6"/>
        <v>4.68</v>
      </c>
      <c r="L174" s="6">
        <f t="shared" si="7"/>
        <v>4.68</v>
      </c>
      <c r="M174" s="10">
        <v>60</v>
      </c>
      <c r="N174" s="3" t="str">
        <f t="shared" si="8"/>
        <v>ENE</v>
      </c>
      <c r="O174" s="11">
        <v>0</v>
      </c>
      <c r="P174" s="12">
        <v>0</v>
      </c>
      <c r="Q174" s="3">
        <v>1.3</v>
      </c>
      <c r="R174" s="13">
        <v>26084</v>
      </c>
      <c r="S174" s="14">
        <v>206.06360000000001</v>
      </c>
      <c r="T174" s="15">
        <v>1.3</v>
      </c>
      <c r="U174" s="15">
        <v>1.3</v>
      </c>
    </row>
    <row r="175" spans="1:21" x14ac:dyDescent="0.25">
      <c r="A175" s="1">
        <v>45316</v>
      </c>
      <c r="B175" s="2">
        <v>0.60416666666666663</v>
      </c>
      <c r="C175" s="7">
        <v>1019</v>
      </c>
      <c r="D175" s="7">
        <v>1023</v>
      </c>
      <c r="E175" s="8">
        <v>14.7</v>
      </c>
      <c r="F175" s="9">
        <v>70</v>
      </c>
      <c r="G175" s="8">
        <v>14.5</v>
      </c>
      <c r="H175" s="8">
        <v>9.1999999999999993</v>
      </c>
      <c r="I175" s="8">
        <v>26</v>
      </c>
      <c r="J175" s="8">
        <v>14.5</v>
      </c>
      <c r="K175" s="6">
        <f t="shared" si="6"/>
        <v>7.9200000000000008</v>
      </c>
      <c r="L175" s="6">
        <f t="shared" si="7"/>
        <v>8.2799999999999994</v>
      </c>
      <c r="M175" s="10">
        <v>13</v>
      </c>
      <c r="N175" s="3" t="str">
        <f t="shared" si="8"/>
        <v>N</v>
      </c>
      <c r="O175" s="11">
        <v>0</v>
      </c>
      <c r="P175" s="12">
        <v>0</v>
      </c>
      <c r="Q175" s="3">
        <v>1.6</v>
      </c>
      <c r="R175" s="13">
        <v>24666</v>
      </c>
      <c r="S175" s="14">
        <v>194.86140000000003</v>
      </c>
      <c r="T175" s="15">
        <v>2.2000000000000002</v>
      </c>
      <c r="U175" s="15">
        <v>2.2999999999999998</v>
      </c>
    </row>
    <row r="176" spans="1:21" x14ac:dyDescent="0.25">
      <c r="A176" s="1">
        <v>45316</v>
      </c>
      <c r="B176" s="2">
        <v>0.60763888888888895</v>
      </c>
      <c r="C176" s="7">
        <v>1019</v>
      </c>
      <c r="D176" s="7">
        <v>1023</v>
      </c>
      <c r="E176" s="8">
        <v>14.4</v>
      </c>
      <c r="F176" s="9">
        <v>71</v>
      </c>
      <c r="G176" s="8">
        <v>14.2</v>
      </c>
      <c r="H176" s="8">
        <v>9.1999999999999993</v>
      </c>
      <c r="I176" s="8">
        <v>26</v>
      </c>
      <c r="J176" s="8">
        <v>14.2</v>
      </c>
      <c r="K176" s="6">
        <f t="shared" si="6"/>
        <v>7.9200000000000008</v>
      </c>
      <c r="L176" s="6">
        <f t="shared" si="7"/>
        <v>7.9200000000000008</v>
      </c>
      <c r="M176" s="10">
        <v>14</v>
      </c>
      <c r="N176" s="3" t="str">
        <f t="shared" si="8"/>
        <v>N</v>
      </c>
      <c r="O176" s="11">
        <v>0</v>
      </c>
      <c r="P176" s="12">
        <v>0</v>
      </c>
      <c r="Q176" s="3">
        <v>1.8</v>
      </c>
      <c r="R176" s="13">
        <v>22758</v>
      </c>
      <c r="S176" s="14">
        <v>179.78820000000002</v>
      </c>
      <c r="T176" s="15">
        <v>2.2000000000000002</v>
      </c>
      <c r="U176" s="15">
        <v>2.2000000000000002</v>
      </c>
    </row>
    <row r="177" spans="1:21" x14ac:dyDescent="0.25">
      <c r="A177" s="1">
        <v>45316</v>
      </c>
      <c r="B177" s="2">
        <v>0.61111111111111105</v>
      </c>
      <c r="C177" s="7">
        <v>1019</v>
      </c>
      <c r="D177" s="7">
        <v>1023</v>
      </c>
      <c r="E177" s="8">
        <v>14.1</v>
      </c>
      <c r="F177" s="9">
        <v>70</v>
      </c>
      <c r="G177" s="8">
        <v>12.5</v>
      </c>
      <c r="H177" s="8">
        <v>8.6999999999999993</v>
      </c>
      <c r="I177" s="8">
        <v>26</v>
      </c>
      <c r="J177" s="8">
        <v>12.5</v>
      </c>
      <c r="K177" s="6">
        <f t="shared" si="6"/>
        <v>18</v>
      </c>
      <c r="L177" s="6">
        <f t="shared" si="7"/>
        <v>20.16</v>
      </c>
      <c r="M177" s="10">
        <v>331</v>
      </c>
      <c r="N177" s="3" t="str">
        <f t="shared" si="8"/>
        <v>NNW</v>
      </c>
      <c r="O177" s="11">
        <v>0</v>
      </c>
      <c r="P177" s="12">
        <v>0</v>
      </c>
      <c r="Q177" s="3">
        <v>1.4</v>
      </c>
      <c r="R177" s="13">
        <v>21552</v>
      </c>
      <c r="S177" s="14">
        <v>170.26080000000002</v>
      </c>
      <c r="T177" s="15">
        <v>5</v>
      </c>
      <c r="U177" s="15">
        <v>5.6</v>
      </c>
    </row>
    <row r="178" spans="1:21" x14ac:dyDescent="0.25">
      <c r="A178" s="1">
        <v>45316</v>
      </c>
      <c r="B178" s="2">
        <v>0.61458333333333337</v>
      </c>
      <c r="C178" s="7">
        <v>1020</v>
      </c>
      <c r="D178" s="7">
        <v>1024</v>
      </c>
      <c r="E178" s="8">
        <v>14</v>
      </c>
      <c r="F178" s="9">
        <v>69</v>
      </c>
      <c r="G178" s="8">
        <v>14</v>
      </c>
      <c r="H178" s="8">
        <v>8.4</v>
      </c>
      <c r="I178" s="8">
        <v>26</v>
      </c>
      <c r="J178" s="8">
        <v>14</v>
      </c>
      <c r="K178" s="6">
        <f t="shared" si="6"/>
        <v>4.32</v>
      </c>
      <c r="L178" s="6">
        <f t="shared" si="7"/>
        <v>4.32</v>
      </c>
      <c r="M178" s="10">
        <v>321</v>
      </c>
      <c r="N178" s="3" t="str">
        <f t="shared" si="8"/>
        <v>NW</v>
      </c>
      <c r="O178" s="11">
        <v>0</v>
      </c>
      <c r="P178" s="12">
        <v>0</v>
      </c>
      <c r="Q178" s="3">
        <v>1.1000000000000001</v>
      </c>
      <c r="R178" s="13">
        <v>20426</v>
      </c>
      <c r="S178" s="14">
        <v>161.36540000000002</v>
      </c>
      <c r="T178" s="15">
        <v>1.2</v>
      </c>
      <c r="U178" s="15">
        <v>1.2</v>
      </c>
    </row>
    <row r="179" spans="1:21" x14ac:dyDescent="0.25">
      <c r="A179" s="1">
        <v>45316</v>
      </c>
      <c r="B179" s="2">
        <v>0.61805555555555558</v>
      </c>
      <c r="C179" s="7">
        <v>1020</v>
      </c>
      <c r="D179" s="7">
        <v>1024</v>
      </c>
      <c r="E179" s="8">
        <v>14.3</v>
      </c>
      <c r="F179" s="9">
        <v>69</v>
      </c>
      <c r="G179" s="8">
        <v>14.3</v>
      </c>
      <c r="H179" s="8">
        <v>8.6</v>
      </c>
      <c r="I179" s="8">
        <v>26</v>
      </c>
      <c r="J179" s="8">
        <v>14.3</v>
      </c>
      <c r="K179" s="6">
        <f t="shared" si="6"/>
        <v>3.9600000000000004</v>
      </c>
      <c r="L179" s="6">
        <f t="shared" si="7"/>
        <v>3.9600000000000004</v>
      </c>
      <c r="M179" s="10">
        <v>49</v>
      </c>
      <c r="N179" s="3" t="str">
        <f t="shared" si="8"/>
        <v>NE</v>
      </c>
      <c r="O179" s="11">
        <v>0</v>
      </c>
      <c r="P179" s="12">
        <v>0</v>
      </c>
      <c r="Q179" s="3">
        <v>1.1000000000000001</v>
      </c>
      <c r="R179" s="13">
        <v>18791</v>
      </c>
      <c r="S179" s="14">
        <v>148.44890000000001</v>
      </c>
      <c r="T179" s="15">
        <v>1.1000000000000001</v>
      </c>
      <c r="U179" s="15">
        <v>1.1000000000000001</v>
      </c>
    </row>
    <row r="180" spans="1:21" x14ac:dyDescent="0.25">
      <c r="A180" s="1">
        <v>45316</v>
      </c>
      <c r="B180" s="2">
        <v>0.62152777777777779</v>
      </c>
      <c r="C180" s="7">
        <v>1019</v>
      </c>
      <c r="D180" s="7">
        <v>1023</v>
      </c>
      <c r="E180" s="8">
        <v>14.4</v>
      </c>
      <c r="F180" s="9">
        <v>70</v>
      </c>
      <c r="G180" s="8">
        <v>14.4</v>
      </c>
      <c r="H180" s="8">
        <v>9</v>
      </c>
      <c r="I180" s="8">
        <v>26</v>
      </c>
      <c r="J180" s="8">
        <v>14.4</v>
      </c>
      <c r="K180" s="6">
        <f t="shared" si="6"/>
        <v>3.9600000000000004</v>
      </c>
      <c r="L180" s="6">
        <f t="shared" si="7"/>
        <v>3.9600000000000004</v>
      </c>
      <c r="M180" s="10">
        <v>18</v>
      </c>
      <c r="N180" s="3" t="str">
        <f t="shared" si="8"/>
        <v>N</v>
      </c>
      <c r="O180" s="11">
        <v>0</v>
      </c>
      <c r="P180" s="12">
        <v>0</v>
      </c>
      <c r="Q180" s="3">
        <v>1</v>
      </c>
      <c r="R180" s="13">
        <v>16968</v>
      </c>
      <c r="S180" s="14">
        <v>134.0472</v>
      </c>
      <c r="T180" s="15">
        <v>1.1000000000000001</v>
      </c>
      <c r="U180" s="15">
        <v>1.1000000000000001</v>
      </c>
    </row>
    <row r="181" spans="1:21" x14ac:dyDescent="0.25">
      <c r="A181" s="1">
        <v>45316</v>
      </c>
      <c r="B181" s="2">
        <v>0.625</v>
      </c>
      <c r="C181" s="7">
        <v>1020</v>
      </c>
      <c r="D181" s="7">
        <v>1024</v>
      </c>
      <c r="E181" s="8">
        <v>14.3</v>
      </c>
      <c r="F181" s="9">
        <v>70</v>
      </c>
      <c r="G181" s="8">
        <v>14.1</v>
      </c>
      <c r="H181" s="8">
        <v>8.9</v>
      </c>
      <c r="I181" s="8">
        <v>26</v>
      </c>
      <c r="J181" s="8">
        <v>14.1</v>
      </c>
      <c r="K181" s="6">
        <f t="shared" si="6"/>
        <v>7.9200000000000008</v>
      </c>
      <c r="L181" s="6">
        <f t="shared" si="7"/>
        <v>9</v>
      </c>
      <c r="M181" s="10">
        <v>252</v>
      </c>
      <c r="N181" s="3" t="str">
        <f t="shared" si="8"/>
        <v>WSW</v>
      </c>
      <c r="O181" s="11">
        <v>0</v>
      </c>
      <c r="P181" s="12">
        <v>0</v>
      </c>
      <c r="Q181" s="3">
        <v>1</v>
      </c>
      <c r="R181" s="13">
        <v>15577</v>
      </c>
      <c r="S181" s="14">
        <v>123.05830000000002</v>
      </c>
      <c r="T181" s="15">
        <v>2.2000000000000002</v>
      </c>
      <c r="U181" s="15">
        <v>2.5</v>
      </c>
    </row>
    <row r="182" spans="1:21" x14ac:dyDescent="0.25">
      <c r="A182" s="1">
        <v>45316</v>
      </c>
      <c r="B182" s="2">
        <v>0.62847222222222221</v>
      </c>
      <c r="C182" s="7">
        <v>1020</v>
      </c>
      <c r="D182" s="7">
        <v>1024</v>
      </c>
      <c r="E182" s="8">
        <v>14.1</v>
      </c>
      <c r="F182" s="9">
        <v>70</v>
      </c>
      <c r="G182" s="8">
        <v>14.3</v>
      </c>
      <c r="H182" s="8">
        <v>8.6999999999999993</v>
      </c>
      <c r="I182" s="8">
        <v>26</v>
      </c>
      <c r="J182" s="8">
        <v>14.3</v>
      </c>
      <c r="K182" s="6">
        <f t="shared" si="6"/>
        <v>5.4</v>
      </c>
      <c r="L182" s="6">
        <f t="shared" si="7"/>
        <v>5.4</v>
      </c>
      <c r="M182" s="10">
        <v>18</v>
      </c>
      <c r="N182" s="3" t="str">
        <f t="shared" si="8"/>
        <v>N</v>
      </c>
      <c r="O182" s="11">
        <v>0</v>
      </c>
      <c r="P182" s="12">
        <v>0</v>
      </c>
      <c r="Q182" s="3">
        <v>0.9</v>
      </c>
      <c r="R182" s="13">
        <v>13979</v>
      </c>
      <c r="S182" s="14">
        <v>110.43410000000002</v>
      </c>
      <c r="T182" s="15">
        <v>1.5</v>
      </c>
      <c r="U182" s="15">
        <v>1.5</v>
      </c>
    </row>
    <row r="183" spans="1:21" x14ac:dyDescent="0.25">
      <c r="A183" s="1">
        <v>45316</v>
      </c>
      <c r="B183" s="2">
        <v>0.63194444444444442</v>
      </c>
      <c r="C183" s="7">
        <v>1020</v>
      </c>
      <c r="D183" s="7">
        <v>1024</v>
      </c>
      <c r="E183" s="8">
        <v>14.2</v>
      </c>
      <c r="F183" s="9">
        <v>70</v>
      </c>
      <c r="G183" s="8">
        <v>14.2</v>
      </c>
      <c r="H183" s="8">
        <v>8.8000000000000007</v>
      </c>
      <c r="I183" s="8">
        <v>26</v>
      </c>
      <c r="J183" s="8">
        <v>14.2</v>
      </c>
      <c r="K183" s="6">
        <f t="shared" si="6"/>
        <v>0</v>
      </c>
      <c r="L183" s="6">
        <f t="shared" si="7"/>
        <v>0</v>
      </c>
      <c r="M183" s="10">
        <v>328</v>
      </c>
      <c r="N183" s="3" t="str">
        <f t="shared" si="8"/>
        <v>NW</v>
      </c>
      <c r="O183" s="11">
        <v>0</v>
      </c>
      <c r="P183" s="12">
        <v>0</v>
      </c>
      <c r="Q183" s="3">
        <v>0.9</v>
      </c>
      <c r="R183" s="13">
        <v>12407</v>
      </c>
      <c r="S183" s="14">
        <v>98.015300000000011</v>
      </c>
      <c r="T183" s="15">
        <v>0</v>
      </c>
      <c r="U183" s="15">
        <v>0</v>
      </c>
    </row>
    <row r="184" spans="1:21" x14ac:dyDescent="0.25">
      <c r="A184" s="1">
        <v>45316</v>
      </c>
      <c r="B184" s="2">
        <v>0.63541666666666663</v>
      </c>
      <c r="C184" s="7">
        <v>1020</v>
      </c>
      <c r="D184" s="7">
        <v>1024</v>
      </c>
      <c r="E184" s="8">
        <v>14.4</v>
      </c>
      <c r="F184" s="9">
        <v>70</v>
      </c>
      <c r="G184" s="8">
        <v>14.2</v>
      </c>
      <c r="H184" s="8">
        <v>9</v>
      </c>
      <c r="I184" s="8">
        <v>26</v>
      </c>
      <c r="J184" s="8">
        <v>14.2</v>
      </c>
      <c r="K184" s="6">
        <f t="shared" si="6"/>
        <v>7.5600000000000005</v>
      </c>
      <c r="L184" s="6">
        <f t="shared" si="7"/>
        <v>7.9200000000000008</v>
      </c>
      <c r="M184" s="10">
        <v>61</v>
      </c>
      <c r="N184" s="3" t="str">
        <f t="shared" si="8"/>
        <v>ENE</v>
      </c>
      <c r="O184" s="11">
        <v>0</v>
      </c>
      <c r="P184" s="12">
        <v>0</v>
      </c>
      <c r="Q184" s="3">
        <v>1</v>
      </c>
      <c r="R184" s="13">
        <v>11267</v>
      </c>
      <c r="S184" s="14">
        <v>89.00930000000001</v>
      </c>
      <c r="T184" s="15">
        <v>2.1</v>
      </c>
      <c r="U184" s="15">
        <v>2.2000000000000002</v>
      </c>
    </row>
    <row r="185" spans="1:21" x14ac:dyDescent="0.25">
      <c r="A185" s="1">
        <v>45316</v>
      </c>
      <c r="B185" s="2">
        <v>0.63888888888888895</v>
      </c>
      <c r="C185" s="7">
        <v>1020</v>
      </c>
      <c r="D185" s="7">
        <v>1024</v>
      </c>
      <c r="E185" s="8">
        <v>14.3</v>
      </c>
      <c r="F185" s="9">
        <v>71</v>
      </c>
      <c r="G185" s="8">
        <v>14.3</v>
      </c>
      <c r="H185" s="8">
        <v>9.1</v>
      </c>
      <c r="I185" s="8">
        <v>26</v>
      </c>
      <c r="J185" s="8">
        <v>14.3</v>
      </c>
      <c r="K185" s="6">
        <f t="shared" si="6"/>
        <v>3.9600000000000004</v>
      </c>
      <c r="L185" s="6">
        <f t="shared" si="7"/>
        <v>3.9600000000000004</v>
      </c>
      <c r="M185" s="10">
        <v>102</v>
      </c>
      <c r="N185" s="3" t="str">
        <f t="shared" si="8"/>
        <v>E</v>
      </c>
      <c r="O185" s="11">
        <v>0</v>
      </c>
      <c r="P185" s="12">
        <v>0</v>
      </c>
      <c r="Q185" s="3">
        <v>0.9</v>
      </c>
      <c r="R185" s="13">
        <v>10167</v>
      </c>
      <c r="S185" s="14">
        <v>80.319300000000013</v>
      </c>
      <c r="T185" s="15">
        <v>1.1000000000000001</v>
      </c>
      <c r="U185" s="15">
        <v>1.1000000000000001</v>
      </c>
    </row>
    <row r="186" spans="1:21" x14ac:dyDescent="0.25">
      <c r="A186" s="1">
        <v>45316</v>
      </c>
      <c r="B186" s="2">
        <v>0.64236111111111105</v>
      </c>
      <c r="C186" s="7">
        <v>1020</v>
      </c>
      <c r="D186" s="7">
        <v>1024</v>
      </c>
      <c r="E186" s="8">
        <v>14</v>
      </c>
      <c r="F186" s="9">
        <v>71</v>
      </c>
      <c r="G186" s="8">
        <v>13.1</v>
      </c>
      <c r="H186" s="8">
        <v>8.8000000000000007</v>
      </c>
      <c r="I186" s="8">
        <v>26</v>
      </c>
      <c r="J186" s="8">
        <v>13.1</v>
      </c>
      <c r="K186" s="6">
        <f t="shared" si="6"/>
        <v>11.16</v>
      </c>
      <c r="L186" s="6">
        <f t="shared" si="7"/>
        <v>11.52</v>
      </c>
      <c r="M186" s="10">
        <v>24</v>
      </c>
      <c r="N186" s="3" t="str">
        <f t="shared" si="8"/>
        <v>NNE</v>
      </c>
      <c r="O186" s="11">
        <v>0</v>
      </c>
      <c r="P186" s="12">
        <v>0</v>
      </c>
      <c r="Q186" s="3">
        <v>0.9</v>
      </c>
      <c r="R186" s="13">
        <v>9135</v>
      </c>
      <c r="S186" s="14">
        <v>72.166500000000013</v>
      </c>
      <c r="T186" s="15">
        <v>3.1</v>
      </c>
      <c r="U186" s="15">
        <v>3.2</v>
      </c>
    </row>
    <row r="187" spans="1:21" x14ac:dyDescent="0.25">
      <c r="A187" s="1">
        <v>45316</v>
      </c>
      <c r="B187" s="2">
        <v>0.64583333333333337</v>
      </c>
      <c r="C187" s="7">
        <v>1019</v>
      </c>
      <c r="D187" s="7">
        <v>1023</v>
      </c>
      <c r="E187" s="8">
        <v>13.9</v>
      </c>
      <c r="F187" s="9">
        <v>72</v>
      </c>
      <c r="G187" s="8">
        <v>12.7</v>
      </c>
      <c r="H187" s="8">
        <v>8.9</v>
      </c>
      <c r="I187" s="8">
        <v>26</v>
      </c>
      <c r="J187" s="8">
        <v>12.7</v>
      </c>
      <c r="K187" s="6">
        <f t="shared" si="6"/>
        <v>13.32</v>
      </c>
      <c r="L187" s="6">
        <f t="shared" si="7"/>
        <v>16.920000000000002</v>
      </c>
      <c r="M187" s="10">
        <v>78</v>
      </c>
      <c r="N187" s="3" t="str">
        <f t="shared" si="8"/>
        <v>ENE</v>
      </c>
      <c r="O187" s="11">
        <v>0</v>
      </c>
      <c r="P187" s="12">
        <v>0</v>
      </c>
      <c r="Q187" s="3">
        <v>0.9</v>
      </c>
      <c r="R187" s="13">
        <v>8361</v>
      </c>
      <c r="S187" s="14">
        <v>66.051900000000003</v>
      </c>
      <c r="T187" s="15">
        <v>3.7</v>
      </c>
      <c r="U187" s="15">
        <v>4.7</v>
      </c>
    </row>
    <row r="188" spans="1:21" x14ac:dyDescent="0.25">
      <c r="A188" s="1">
        <v>45316</v>
      </c>
      <c r="B188" s="2">
        <v>0.64930555555555558</v>
      </c>
      <c r="C188" s="7">
        <v>1020</v>
      </c>
      <c r="D188" s="7">
        <v>1024</v>
      </c>
      <c r="E188" s="8">
        <v>14</v>
      </c>
      <c r="F188" s="9">
        <v>73</v>
      </c>
      <c r="G188" s="8">
        <v>14</v>
      </c>
      <c r="H188" s="8">
        <v>9.1999999999999993</v>
      </c>
      <c r="I188" s="8">
        <v>26</v>
      </c>
      <c r="J188" s="8">
        <v>14</v>
      </c>
      <c r="K188" s="6">
        <f t="shared" si="6"/>
        <v>4.32</v>
      </c>
      <c r="L188" s="6">
        <f t="shared" si="7"/>
        <v>4.32</v>
      </c>
      <c r="M188" s="10">
        <v>348</v>
      </c>
      <c r="N188" s="3" t="str">
        <f t="shared" si="8"/>
        <v>NNW</v>
      </c>
      <c r="O188" s="11">
        <v>0</v>
      </c>
      <c r="P188" s="12">
        <v>0</v>
      </c>
      <c r="Q188" s="3">
        <v>0</v>
      </c>
      <c r="R188" s="13">
        <v>7740</v>
      </c>
      <c r="S188" s="14">
        <v>61.146000000000008</v>
      </c>
      <c r="T188" s="15">
        <v>1.2</v>
      </c>
      <c r="U188" s="15">
        <v>1.2</v>
      </c>
    </row>
    <row r="189" spans="1:21" x14ac:dyDescent="0.25">
      <c r="A189" s="1">
        <v>45316</v>
      </c>
      <c r="B189" s="2">
        <v>0.65277777777777779</v>
      </c>
      <c r="C189" s="7">
        <v>1020</v>
      </c>
      <c r="D189" s="7">
        <v>1024</v>
      </c>
      <c r="E189" s="8">
        <v>13.9</v>
      </c>
      <c r="F189" s="9">
        <v>73</v>
      </c>
      <c r="G189" s="8">
        <v>12.8</v>
      </c>
      <c r="H189" s="8">
        <v>9.1</v>
      </c>
      <c r="I189" s="8">
        <v>26</v>
      </c>
      <c r="J189" s="8">
        <v>12.8</v>
      </c>
      <c r="K189" s="6">
        <f t="shared" si="6"/>
        <v>12.96</v>
      </c>
      <c r="L189" s="6">
        <f t="shared" si="7"/>
        <v>13.32</v>
      </c>
      <c r="M189" s="10">
        <v>335</v>
      </c>
      <c r="N189" s="3" t="str">
        <f t="shared" si="8"/>
        <v>NNW</v>
      </c>
      <c r="O189" s="11">
        <v>0</v>
      </c>
      <c r="P189" s="12">
        <v>0</v>
      </c>
      <c r="Q189" s="3">
        <v>0</v>
      </c>
      <c r="R189" s="13">
        <v>7148</v>
      </c>
      <c r="S189" s="14">
        <v>56.469200000000008</v>
      </c>
      <c r="T189" s="15">
        <v>3.6</v>
      </c>
      <c r="U189" s="15">
        <v>3.7</v>
      </c>
    </row>
    <row r="190" spans="1:21" x14ac:dyDescent="0.25">
      <c r="A190" s="1">
        <v>45316</v>
      </c>
      <c r="B190" s="2">
        <v>0.65625</v>
      </c>
      <c r="C190" s="7">
        <v>1020</v>
      </c>
      <c r="D190" s="7">
        <v>1024</v>
      </c>
      <c r="E190" s="8">
        <v>13.7</v>
      </c>
      <c r="F190" s="9">
        <v>74</v>
      </c>
      <c r="G190" s="8">
        <v>13.4</v>
      </c>
      <c r="H190" s="8">
        <v>9.1</v>
      </c>
      <c r="I190" s="8">
        <v>26</v>
      </c>
      <c r="J190" s="8">
        <v>13.4</v>
      </c>
      <c r="K190" s="6">
        <f t="shared" si="6"/>
        <v>7.2</v>
      </c>
      <c r="L190" s="6">
        <f t="shared" si="7"/>
        <v>7.9200000000000008</v>
      </c>
      <c r="M190" s="10">
        <v>54</v>
      </c>
      <c r="N190" s="3" t="str">
        <f t="shared" si="8"/>
        <v>NE</v>
      </c>
      <c r="O190" s="11">
        <v>0</v>
      </c>
      <c r="P190" s="12">
        <v>0</v>
      </c>
      <c r="Q190" s="3">
        <v>0</v>
      </c>
      <c r="R190" s="13">
        <v>5550</v>
      </c>
      <c r="S190" s="14">
        <v>43.845000000000006</v>
      </c>
      <c r="T190" s="15">
        <v>2</v>
      </c>
      <c r="U190" s="15">
        <v>2.2000000000000002</v>
      </c>
    </row>
    <row r="191" spans="1:21" x14ac:dyDescent="0.25">
      <c r="A191" s="1">
        <v>45316</v>
      </c>
      <c r="B191" s="2">
        <v>0.65972222222222221</v>
      </c>
      <c r="C191" s="7">
        <v>1020</v>
      </c>
      <c r="D191" s="7">
        <v>1024</v>
      </c>
      <c r="E191" s="8">
        <v>13.7</v>
      </c>
      <c r="F191" s="9">
        <v>74</v>
      </c>
      <c r="G191" s="8">
        <v>12.1</v>
      </c>
      <c r="H191" s="8">
        <v>9.1</v>
      </c>
      <c r="I191" s="8">
        <v>26</v>
      </c>
      <c r="J191" s="8">
        <v>12.1</v>
      </c>
      <c r="K191" s="6">
        <f t="shared" si="6"/>
        <v>16.2</v>
      </c>
      <c r="L191" s="6">
        <f t="shared" si="7"/>
        <v>18.72</v>
      </c>
      <c r="M191" s="10">
        <v>30</v>
      </c>
      <c r="N191" s="3" t="str">
        <f t="shared" si="8"/>
        <v>NNE</v>
      </c>
      <c r="O191" s="11">
        <v>0</v>
      </c>
      <c r="P191" s="12">
        <v>0</v>
      </c>
      <c r="Q191" s="3">
        <v>0</v>
      </c>
      <c r="R191" s="13">
        <v>6092</v>
      </c>
      <c r="S191" s="14">
        <v>48.126800000000003</v>
      </c>
      <c r="T191" s="15">
        <v>4.5</v>
      </c>
      <c r="U191" s="15">
        <v>5.2</v>
      </c>
    </row>
    <row r="192" spans="1:21" x14ac:dyDescent="0.25">
      <c r="A192" s="1">
        <v>45316</v>
      </c>
      <c r="B192" s="2">
        <v>0.66319444444444442</v>
      </c>
      <c r="C192" s="7">
        <v>1020</v>
      </c>
      <c r="D192" s="7">
        <v>1024</v>
      </c>
      <c r="E192" s="8">
        <v>13.8</v>
      </c>
      <c r="F192" s="9">
        <v>74</v>
      </c>
      <c r="G192" s="8">
        <v>13.1</v>
      </c>
      <c r="H192" s="8">
        <v>9.1999999999999993</v>
      </c>
      <c r="I192" s="8">
        <v>26</v>
      </c>
      <c r="J192" s="8">
        <v>13.1</v>
      </c>
      <c r="K192" s="6">
        <f t="shared" si="6"/>
        <v>9</v>
      </c>
      <c r="L192" s="6">
        <f t="shared" si="7"/>
        <v>9.7200000000000006</v>
      </c>
      <c r="M192" s="10">
        <v>331</v>
      </c>
      <c r="N192" s="3" t="str">
        <f t="shared" si="8"/>
        <v>NNW</v>
      </c>
      <c r="O192" s="11">
        <v>0</v>
      </c>
      <c r="P192" s="12">
        <v>0</v>
      </c>
      <c r="Q192" s="3">
        <v>0</v>
      </c>
      <c r="R192" s="13">
        <v>5644</v>
      </c>
      <c r="S192" s="14">
        <v>44.587600000000002</v>
      </c>
      <c r="T192" s="15">
        <v>2.5</v>
      </c>
      <c r="U192" s="15">
        <v>2.7</v>
      </c>
    </row>
    <row r="193" spans="1:21" x14ac:dyDescent="0.25">
      <c r="A193" s="1">
        <v>45316</v>
      </c>
      <c r="B193" s="2">
        <v>0.66666666666666663</v>
      </c>
      <c r="C193" s="7">
        <v>1020</v>
      </c>
      <c r="D193" s="7">
        <v>1024</v>
      </c>
      <c r="E193" s="8">
        <v>13.7</v>
      </c>
      <c r="F193" s="9">
        <v>74</v>
      </c>
      <c r="G193" s="8">
        <v>13.2</v>
      </c>
      <c r="H193" s="8">
        <v>9.1</v>
      </c>
      <c r="I193" s="8">
        <v>26</v>
      </c>
      <c r="J193" s="8">
        <v>13.2</v>
      </c>
      <c r="K193" s="6">
        <f t="shared" si="6"/>
        <v>8.2799999999999994</v>
      </c>
      <c r="L193" s="6">
        <f t="shared" si="7"/>
        <v>9</v>
      </c>
      <c r="M193" s="10">
        <v>317</v>
      </c>
      <c r="N193" s="3" t="str">
        <f t="shared" si="8"/>
        <v>NW</v>
      </c>
      <c r="O193" s="11">
        <v>0</v>
      </c>
      <c r="P193" s="12">
        <v>0</v>
      </c>
      <c r="Q193" s="3">
        <v>0</v>
      </c>
      <c r="R193" s="13">
        <v>5163</v>
      </c>
      <c r="S193" s="14">
        <v>40.787700000000001</v>
      </c>
      <c r="T193" s="15">
        <v>2.2999999999999998</v>
      </c>
      <c r="U193" s="15">
        <v>2.5</v>
      </c>
    </row>
    <row r="194" spans="1:21" x14ac:dyDescent="0.25">
      <c r="A194" s="1">
        <v>45316</v>
      </c>
      <c r="B194" s="2">
        <v>0.67013888888888884</v>
      </c>
      <c r="C194" s="7">
        <v>1020</v>
      </c>
      <c r="D194" s="7">
        <v>1024</v>
      </c>
      <c r="E194" s="8">
        <v>13.8</v>
      </c>
      <c r="F194" s="9">
        <v>73</v>
      </c>
      <c r="G194" s="8">
        <v>13.5</v>
      </c>
      <c r="H194" s="8">
        <v>9</v>
      </c>
      <c r="I194" s="8">
        <v>26</v>
      </c>
      <c r="J194" s="8">
        <v>13.5</v>
      </c>
      <c r="K194" s="6">
        <f t="shared" si="6"/>
        <v>7.2</v>
      </c>
      <c r="L194" s="6">
        <f t="shared" si="7"/>
        <v>7.2</v>
      </c>
      <c r="M194" s="10">
        <v>36</v>
      </c>
      <c r="N194" s="3" t="str">
        <f t="shared" si="8"/>
        <v>NNE</v>
      </c>
      <c r="O194" s="11">
        <v>0</v>
      </c>
      <c r="P194" s="12">
        <v>0</v>
      </c>
      <c r="Q194" s="3">
        <v>0</v>
      </c>
      <c r="R194" s="13">
        <v>4680</v>
      </c>
      <c r="S194" s="14">
        <v>36.972000000000001</v>
      </c>
      <c r="T194" s="15">
        <v>2</v>
      </c>
      <c r="U194" s="15">
        <v>2</v>
      </c>
    </row>
    <row r="195" spans="1:21" x14ac:dyDescent="0.25">
      <c r="A195" s="1">
        <v>45316</v>
      </c>
      <c r="B195" s="2">
        <v>0.67361111111111116</v>
      </c>
      <c r="C195" s="7">
        <v>1020</v>
      </c>
      <c r="D195" s="7">
        <v>1024</v>
      </c>
      <c r="E195" s="8">
        <v>13.7</v>
      </c>
      <c r="F195" s="9">
        <v>74</v>
      </c>
      <c r="G195" s="8">
        <v>13</v>
      </c>
      <c r="H195" s="8">
        <v>9.1</v>
      </c>
      <c r="I195" s="8">
        <v>26</v>
      </c>
      <c r="J195" s="8">
        <v>13</v>
      </c>
      <c r="K195" s="6">
        <f t="shared" ref="K195:K258" si="9">CONVERT(T195,"m/s","km/h")</f>
        <v>9.36</v>
      </c>
      <c r="L195" s="6">
        <f t="shared" ref="L195:L258" si="10">CONVERT(U195,"m/s","km/h")</f>
        <v>9.36</v>
      </c>
      <c r="M195" s="10">
        <v>30</v>
      </c>
      <c r="N195" s="3" t="str">
        <f t="shared" ref="N195:N258" si="11">LOOKUP(M195,$V$4:$V$40,$W$4:$W$40)</f>
        <v>NNE</v>
      </c>
      <c r="O195" s="11">
        <v>0</v>
      </c>
      <c r="P195" s="12">
        <v>0</v>
      </c>
      <c r="Q195" s="3">
        <v>0</v>
      </c>
      <c r="R195" s="13">
        <v>4252</v>
      </c>
      <c r="S195" s="14">
        <v>33.590800000000002</v>
      </c>
      <c r="T195" s="15">
        <v>2.6</v>
      </c>
      <c r="U195" s="15">
        <v>2.6</v>
      </c>
    </row>
    <row r="196" spans="1:21" x14ac:dyDescent="0.25">
      <c r="A196" s="1">
        <v>45316</v>
      </c>
      <c r="B196" s="2">
        <v>0.67708333333333337</v>
      </c>
      <c r="C196" s="7">
        <v>1019</v>
      </c>
      <c r="D196" s="7">
        <v>1023</v>
      </c>
      <c r="E196" s="8">
        <v>13.6</v>
      </c>
      <c r="F196" s="9">
        <v>74</v>
      </c>
      <c r="G196" s="8">
        <v>13.6</v>
      </c>
      <c r="H196" s="8">
        <v>9</v>
      </c>
      <c r="I196" s="8">
        <v>26</v>
      </c>
      <c r="J196" s="8">
        <v>13.6</v>
      </c>
      <c r="K196" s="6">
        <f t="shared" si="9"/>
        <v>3.6</v>
      </c>
      <c r="L196" s="6">
        <f t="shared" si="10"/>
        <v>3.6</v>
      </c>
      <c r="M196" s="10">
        <v>85</v>
      </c>
      <c r="N196" s="3" t="str">
        <f t="shared" si="11"/>
        <v>E</v>
      </c>
      <c r="O196" s="11">
        <v>0</v>
      </c>
      <c r="P196" s="12">
        <v>0</v>
      </c>
      <c r="Q196" s="3">
        <v>0</v>
      </c>
      <c r="R196" s="13">
        <v>3753</v>
      </c>
      <c r="S196" s="14">
        <v>29.648700000000002</v>
      </c>
      <c r="T196" s="15">
        <v>1</v>
      </c>
      <c r="U196" s="15">
        <v>1</v>
      </c>
    </row>
    <row r="197" spans="1:21" x14ac:dyDescent="0.25">
      <c r="A197" s="1">
        <v>45316</v>
      </c>
      <c r="B197" s="2">
        <v>0.68055555555555547</v>
      </c>
      <c r="C197" s="7">
        <v>1020</v>
      </c>
      <c r="D197" s="7">
        <v>1024</v>
      </c>
      <c r="E197" s="8">
        <v>13.6</v>
      </c>
      <c r="F197" s="9">
        <v>74</v>
      </c>
      <c r="G197" s="8">
        <v>13.6</v>
      </c>
      <c r="H197" s="8">
        <v>9</v>
      </c>
      <c r="I197" s="8">
        <v>26</v>
      </c>
      <c r="J197" s="8">
        <v>13.6</v>
      </c>
      <c r="K197" s="6">
        <f t="shared" si="9"/>
        <v>4.32</v>
      </c>
      <c r="L197" s="6">
        <f t="shared" si="10"/>
        <v>4.32</v>
      </c>
      <c r="M197" s="10">
        <v>50</v>
      </c>
      <c r="N197" s="3" t="str">
        <f t="shared" si="11"/>
        <v>NE</v>
      </c>
      <c r="O197" s="11">
        <v>0</v>
      </c>
      <c r="P197" s="12">
        <v>0</v>
      </c>
      <c r="Q197" s="3">
        <v>0</v>
      </c>
      <c r="R197" s="13">
        <v>3376</v>
      </c>
      <c r="S197" s="14">
        <v>26.670400000000004</v>
      </c>
      <c r="T197" s="15">
        <v>1.2</v>
      </c>
      <c r="U197" s="15">
        <v>1.2</v>
      </c>
    </row>
    <row r="198" spans="1:21" x14ac:dyDescent="0.25">
      <c r="A198" s="1">
        <v>45316</v>
      </c>
      <c r="B198" s="2">
        <v>0.68402777777777779</v>
      </c>
      <c r="C198" s="7">
        <v>1020</v>
      </c>
      <c r="D198" s="7">
        <v>1024</v>
      </c>
      <c r="E198" s="8">
        <v>13.5</v>
      </c>
      <c r="F198" s="9">
        <v>73</v>
      </c>
      <c r="G198" s="8">
        <v>12.6</v>
      </c>
      <c r="H198" s="8">
        <v>8.6999999999999993</v>
      </c>
      <c r="I198" s="8">
        <v>26</v>
      </c>
      <c r="J198" s="8">
        <v>12.6</v>
      </c>
      <c r="K198" s="6">
        <f t="shared" si="9"/>
        <v>10.8</v>
      </c>
      <c r="L198" s="6">
        <f t="shared" si="10"/>
        <v>11.52</v>
      </c>
      <c r="M198" s="10">
        <v>336</v>
      </c>
      <c r="N198" s="3" t="str">
        <f t="shared" si="11"/>
        <v>NNW</v>
      </c>
      <c r="O198" s="11">
        <v>0</v>
      </c>
      <c r="P198" s="12">
        <v>0</v>
      </c>
      <c r="Q198" s="3">
        <v>0</v>
      </c>
      <c r="R198" s="13">
        <v>2992</v>
      </c>
      <c r="S198" s="14">
        <v>23.636800000000001</v>
      </c>
      <c r="T198" s="15">
        <v>3</v>
      </c>
      <c r="U198" s="15">
        <v>3.2</v>
      </c>
    </row>
    <row r="199" spans="1:21" x14ac:dyDescent="0.25">
      <c r="A199" s="1">
        <v>45316</v>
      </c>
      <c r="B199" s="2">
        <v>0.6875</v>
      </c>
      <c r="C199" s="7">
        <v>1019</v>
      </c>
      <c r="D199" s="7">
        <v>1023</v>
      </c>
      <c r="E199" s="8">
        <v>13.3</v>
      </c>
      <c r="F199" s="9">
        <v>73</v>
      </c>
      <c r="G199" s="8">
        <v>12.7</v>
      </c>
      <c r="H199" s="8">
        <v>8.5</v>
      </c>
      <c r="I199" s="8">
        <v>26</v>
      </c>
      <c r="J199" s="8">
        <v>12.7</v>
      </c>
      <c r="K199" s="6">
        <f t="shared" si="9"/>
        <v>8.2799999999999994</v>
      </c>
      <c r="L199" s="6">
        <f t="shared" si="10"/>
        <v>9</v>
      </c>
      <c r="M199" s="10">
        <v>258</v>
      </c>
      <c r="N199" s="3" t="str">
        <f t="shared" si="11"/>
        <v>WSW</v>
      </c>
      <c r="O199" s="11">
        <v>0</v>
      </c>
      <c r="P199" s="12">
        <v>0</v>
      </c>
      <c r="Q199" s="3">
        <v>0</v>
      </c>
      <c r="R199" s="13">
        <v>2570</v>
      </c>
      <c r="S199" s="14">
        <v>20.303000000000001</v>
      </c>
      <c r="T199" s="15">
        <v>2.2999999999999998</v>
      </c>
      <c r="U199" s="15">
        <v>2.5</v>
      </c>
    </row>
    <row r="200" spans="1:21" x14ac:dyDescent="0.25">
      <c r="A200" s="1">
        <v>45316</v>
      </c>
      <c r="B200" s="2">
        <v>0.69097222222222221</v>
      </c>
      <c r="C200" s="7">
        <v>1020</v>
      </c>
      <c r="D200" s="7">
        <v>1024</v>
      </c>
      <c r="E200" s="8">
        <v>13.2</v>
      </c>
      <c r="F200" s="9">
        <v>74</v>
      </c>
      <c r="G200" s="8">
        <v>13.2</v>
      </c>
      <c r="H200" s="8">
        <v>8.6</v>
      </c>
      <c r="I200" s="8">
        <v>26</v>
      </c>
      <c r="J200" s="8">
        <v>13.2</v>
      </c>
      <c r="K200" s="6">
        <f t="shared" si="9"/>
        <v>0</v>
      </c>
      <c r="L200" s="6">
        <f t="shared" si="10"/>
        <v>0</v>
      </c>
      <c r="M200" s="10">
        <v>54</v>
      </c>
      <c r="N200" s="3" t="str">
        <f t="shared" si="11"/>
        <v>NE</v>
      </c>
      <c r="O200" s="11">
        <v>0</v>
      </c>
      <c r="P200" s="12">
        <v>0</v>
      </c>
      <c r="Q200" s="3">
        <v>0</v>
      </c>
      <c r="R200" s="13">
        <v>2124</v>
      </c>
      <c r="S200" s="14">
        <v>16.779600000000002</v>
      </c>
      <c r="T200" s="15">
        <v>0</v>
      </c>
      <c r="U200" s="15">
        <v>0</v>
      </c>
    </row>
    <row r="201" spans="1:21" x14ac:dyDescent="0.25">
      <c r="A201" s="1">
        <v>45316</v>
      </c>
      <c r="B201" s="2">
        <v>0.69444444444444453</v>
      </c>
      <c r="C201" s="7">
        <v>1020</v>
      </c>
      <c r="D201" s="7">
        <v>1024</v>
      </c>
      <c r="E201" s="8">
        <v>13.1</v>
      </c>
      <c r="F201" s="9">
        <v>74</v>
      </c>
      <c r="G201" s="8">
        <v>12.2</v>
      </c>
      <c r="H201" s="8">
        <v>8.5</v>
      </c>
      <c r="I201" s="8">
        <v>26</v>
      </c>
      <c r="J201" s="8">
        <v>12.2</v>
      </c>
      <c r="K201" s="6">
        <f t="shared" si="9"/>
        <v>10.08</v>
      </c>
      <c r="L201" s="6">
        <f t="shared" si="10"/>
        <v>11.16</v>
      </c>
      <c r="M201" s="10">
        <v>8</v>
      </c>
      <c r="N201" s="3" t="str">
        <f t="shared" si="11"/>
        <v>N</v>
      </c>
      <c r="O201" s="11">
        <v>0</v>
      </c>
      <c r="P201" s="12">
        <v>0</v>
      </c>
      <c r="Q201" s="3">
        <v>0</v>
      </c>
      <c r="R201" s="13">
        <v>1621</v>
      </c>
      <c r="S201" s="14">
        <v>12.805900000000001</v>
      </c>
      <c r="T201" s="15">
        <v>2.8</v>
      </c>
      <c r="U201" s="15">
        <v>3.1</v>
      </c>
    </row>
    <row r="202" spans="1:21" x14ac:dyDescent="0.25">
      <c r="A202" s="1">
        <v>45316</v>
      </c>
      <c r="B202" s="2">
        <v>0.69791666666666663</v>
      </c>
      <c r="C202" s="7">
        <v>1020</v>
      </c>
      <c r="D202" s="7">
        <v>1024</v>
      </c>
      <c r="E202" s="8">
        <v>13</v>
      </c>
      <c r="F202" s="9">
        <v>75</v>
      </c>
      <c r="G202" s="8">
        <v>13</v>
      </c>
      <c r="H202" s="8">
        <v>8.6</v>
      </c>
      <c r="I202" s="8">
        <v>26</v>
      </c>
      <c r="J202" s="8">
        <v>13</v>
      </c>
      <c r="K202" s="6">
        <f t="shared" si="9"/>
        <v>4.68</v>
      </c>
      <c r="L202" s="6">
        <f t="shared" si="10"/>
        <v>4.68</v>
      </c>
      <c r="M202" s="10">
        <v>48</v>
      </c>
      <c r="N202" s="3" t="str">
        <f t="shared" si="11"/>
        <v>NE</v>
      </c>
      <c r="O202" s="11">
        <v>0</v>
      </c>
      <c r="P202" s="12">
        <v>0</v>
      </c>
      <c r="Q202" s="3">
        <v>0</v>
      </c>
      <c r="R202" s="13">
        <v>1174</v>
      </c>
      <c r="S202" s="14">
        <v>9.2746000000000013</v>
      </c>
      <c r="T202" s="15">
        <v>1.3</v>
      </c>
      <c r="U202" s="15">
        <v>1.3</v>
      </c>
    </row>
    <row r="203" spans="1:21" x14ac:dyDescent="0.25">
      <c r="A203" s="1">
        <v>45316</v>
      </c>
      <c r="B203" s="2">
        <v>0.70138888888888884</v>
      </c>
      <c r="C203" s="7">
        <v>1020</v>
      </c>
      <c r="D203" s="7">
        <v>1024</v>
      </c>
      <c r="E203" s="8">
        <v>12.8</v>
      </c>
      <c r="F203" s="9">
        <v>75</v>
      </c>
      <c r="G203" s="8">
        <v>12.6</v>
      </c>
      <c r="H203" s="8">
        <v>8.4</v>
      </c>
      <c r="I203" s="8">
        <v>26</v>
      </c>
      <c r="J203" s="8">
        <v>12.6</v>
      </c>
      <c r="K203" s="6">
        <f t="shared" si="9"/>
        <v>6.12</v>
      </c>
      <c r="L203" s="6">
        <f t="shared" si="10"/>
        <v>6.48</v>
      </c>
      <c r="M203" s="10">
        <v>326</v>
      </c>
      <c r="N203" s="3" t="str">
        <f t="shared" si="11"/>
        <v>NW</v>
      </c>
      <c r="O203" s="11">
        <v>0</v>
      </c>
      <c r="P203" s="12">
        <v>0</v>
      </c>
      <c r="Q203" s="3">
        <v>0</v>
      </c>
      <c r="R203" s="13">
        <v>0.755</v>
      </c>
      <c r="S203" s="14">
        <v>5.9645000000000011E-3</v>
      </c>
      <c r="T203" s="15">
        <v>1.7</v>
      </c>
      <c r="U203" s="15">
        <v>1.8</v>
      </c>
    </row>
    <row r="204" spans="1:21" x14ac:dyDescent="0.25">
      <c r="A204" s="1">
        <v>45316</v>
      </c>
      <c r="B204" s="2">
        <v>0.70486111111111116</v>
      </c>
      <c r="C204" s="7">
        <v>1020</v>
      </c>
      <c r="D204" s="7">
        <v>1024</v>
      </c>
      <c r="E204" s="8">
        <v>12.6</v>
      </c>
      <c r="F204" s="9">
        <v>76</v>
      </c>
      <c r="G204" s="8">
        <v>12.6</v>
      </c>
      <c r="H204" s="8">
        <v>8.4</v>
      </c>
      <c r="I204" s="8">
        <v>26</v>
      </c>
      <c r="J204" s="8">
        <v>12.6</v>
      </c>
      <c r="K204" s="6">
        <f t="shared" si="9"/>
        <v>2.88</v>
      </c>
      <c r="L204" s="6">
        <f t="shared" si="10"/>
        <v>2.88</v>
      </c>
      <c r="M204" s="10">
        <v>27</v>
      </c>
      <c r="N204" s="3" t="str">
        <f t="shared" si="11"/>
        <v>NNE</v>
      </c>
      <c r="O204" s="11">
        <v>0</v>
      </c>
      <c r="P204" s="12">
        <v>0</v>
      </c>
      <c r="Q204" s="3">
        <v>0</v>
      </c>
      <c r="R204" s="13">
        <v>0.52</v>
      </c>
      <c r="S204" s="14">
        <v>4.1080000000000005E-3</v>
      </c>
      <c r="T204" s="15">
        <v>0.8</v>
      </c>
      <c r="U204" s="15">
        <v>0.8</v>
      </c>
    </row>
    <row r="205" spans="1:21" x14ac:dyDescent="0.25">
      <c r="A205" s="1">
        <v>45316</v>
      </c>
      <c r="B205" s="2">
        <v>0.70833333333333337</v>
      </c>
      <c r="C205" s="7">
        <v>1020</v>
      </c>
      <c r="D205" s="7">
        <v>1024</v>
      </c>
      <c r="E205" s="8">
        <v>12.4</v>
      </c>
      <c r="F205" s="9">
        <v>76</v>
      </c>
      <c r="G205" s="8">
        <v>12.4</v>
      </c>
      <c r="H205" s="8">
        <v>8.1999999999999993</v>
      </c>
      <c r="I205" s="8">
        <v>26</v>
      </c>
      <c r="J205" s="8">
        <v>12.4</v>
      </c>
      <c r="K205" s="6">
        <f t="shared" si="9"/>
        <v>3.6</v>
      </c>
      <c r="L205" s="6">
        <f t="shared" si="10"/>
        <v>3.6</v>
      </c>
      <c r="M205" s="10">
        <v>78</v>
      </c>
      <c r="N205" s="3" t="str">
        <f t="shared" si="11"/>
        <v>ENE</v>
      </c>
      <c r="O205" s="11">
        <v>0</v>
      </c>
      <c r="P205" s="12">
        <v>0</v>
      </c>
      <c r="Q205" s="3">
        <v>0</v>
      </c>
      <c r="R205" s="13">
        <v>0.33600000000000002</v>
      </c>
      <c r="S205" s="14">
        <v>2.6544000000000003E-3</v>
      </c>
      <c r="T205" s="15">
        <v>1</v>
      </c>
      <c r="U205" s="15">
        <v>1</v>
      </c>
    </row>
    <row r="206" spans="1:21" x14ac:dyDescent="0.25">
      <c r="A206" s="1">
        <v>45316</v>
      </c>
      <c r="B206" s="2">
        <v>0.71180555555555547</v>
      </c>
      <c r="C206" s="7">
        <v>1020</v>
      </c>
      <c r="D206" s="7">
        <v>1024</v>
      </c>
      <c r="E206" s="8">
        <v>12.3</v>
      </c>
      <c r="F206" s="9">
        <v>76</v>
      </c>
      <c r="G206" s="8">
        <v>12.3</v>
      </c>
      <c r="H206" s="8">
        <v>8.1</v>
      </c>
      <c r="I206" s="8">
        <v>26</v>
      </c>
      <c r="J206" s="8">
        <v>12.3</v>
      </c>
      <c r="K206" s="6">
        <f t="shared" si="9"/>
        <v>0</v>
      </c>
      <c r="L206" s="6">
        <f t="shared" si="10"/>
        <v>0</v>
      </c>
      <c r="M206" s="10">
        <v>60</v>
      </c>
      <c r="N206" s="3" t="str">
        <f t="shared" si="11"/>
        <v>ENE</v>
      </c>
      <c r="O206" s="11">
        <v>0</v>
      </c>
      <c r="P206" s="12">
        <v>0</v>
      </c>
      <c r="Q206" s="3">
        <v>0</v>
      </c>
      <c r="R206" s="13">
        <v>0.21299999999999999</v>
      </c>
      <c r="S206" s="14">
        <v>1.6827000000000001E-3</v>
      </c>
      <c r="T206" s="15">
        <v>0</v>
      </c>
      <c r="U206" s="15">
        <v>0</v>
      </c>
    </row>
    <row r="207" spans="1:21" x14ac:dyDescent="0.25">
      <c r="A207" s="1">
        <v>45316</v>
      </c>
      <c r="B207" s="2">
        <v>0.71527777777777779</v>
      </c>
      <c r="C207" s="7">
        <v>1020</v>
      </c>
      <c r="D207" s="7">
        <v>1024</v>
      </c>
      <c r="E207" s="8">
        <v>12.2</v>
      </c>
      <c r="F207" s="9">
        <v>77</v>
      </c>
      <c r="G207" s="8">
        <v>12.2</v>
      </c>
      <c r="H207" s="8">
        <v>8.1999999999999993</v>
      </c>
      <c r="I207" s="8">
        <v>26</v>
      </c>
      <c r="J207" s="8">
        <v>12.2</v>
      </c>
      <c r="K207" s="6">
        <f t="shared" si="9"/>
        <v>0</v>
      </c>
      <c r="L207" s="6">
        <f t="shared" si="10"/>
        <v>0</v>
      </c>
      <c r="M207" s="10">
        <v>230</v>
      </c>
      <c r="N207" s="3" t="str">
        <f t="shared" si="11"/>
        <v>SW</v>
      </c>
      <c r="O207" s="11">
        <v>0</v>
      </c>
      <c r="P207" s="12">
        <v>0</v>
      </c>
      <c r="Q207" s="3">
        <v>0</v>
      </c>
      <c r="R207" s="13">
        <v>0.107</v>
      </c>
      <c r="S207" s="14">
        <v>8.4530000000000011E-4</v>
      </c>
      <c r="T207" s="15">
        <v>0</v>
      </c>
      <c r="U207" s="15">
        <v>0</v>
      </c>
    </row>
    <row r="208" spans="1:21" x14ac:dyDescent="0.25">
      <c r="A208" s="1">
        <v>45316</v>
      </c>
      <c r="B208" s="2">
        <v>0.71875</v>
      </c>
      <c r="C208" s="7">
        <v>1020</v>
      </c>
      <c r="D208" s="7">
        <v>1024</v>
      </c>
      <c r="E208" s="8">
        <v>12.1</v>
      </c>
      <c r="F208" s="9">
        <v>78</v>
      </c>
      <c r="G208" s="8">
        <v>12.1</v>
      </c>
      <c r="H208" s="8">
        <v>8.3000000000000007</v>
      </c>
      <c r="I208" s="8">
        <v>26</v>
      </c>
      <c r="J208" s="8">
        <v>12.1</v>
      </c>
      <c r="K208" s="6">
        <f t="shared" si="9"/>
        <v>0</v>
      </c>
      <c r="L208" s="6">
        <f t="shared" si="10"/>
        <v>0</v>
      </c>
      <c r="M208" s="10">
        <v>236</v>
      </c>
      <c r="N208" s="3" t="str">
        <f t="shared" si="11"/>
        <v>SW</v>
      </c>
      <c r="O208" s="11">
        <v>0</v>
      </c>
      <c r="P208" s="12">
        <v>0</v>
      </c>
      <c r="Q208" s="3">
        <v>0</v>
      </c>
      <c r="R208" s="13">
        <v>4.2000000000000003E-2</v>
      </c>
      <c r="S208" s="14">
        <v>3.3180000000000004E-4</v>
      </c>
      <c r="T208" s="15">
        <v>0</v>
      </c>
      <c r="U208" s="15">
        <v>0</v>
      </c>
    </row>
    <row r="209" spans="1:21" x14ac:dyDescent="0.25">
      <c r="A209" s="1">
        <v>45316</v>
      </c>
      <c r="B209" s="2">
        <v>0.72222222222222221</v>
      </c>
      <c r="C209" s="7">
        <v>1020</v>
      </c>
      <c r="D209" s="7">
        <v>1024</v>
      </c>
      <c r="E209" s="8">
        <v>12</v>
      </c>
      <c r="F209" s="9">
        <v>79</v>
      </c>
      <c r="G209" s="8">
        <v>12</v>
      </c>
      <c r="H209" s="8">
        <v>8.4</v>
      </c>
      <c r="I209" s="8">
        <v>26</v>
      </c>
      <c r="J209" s="8">
        <v>12</v>
      </c>
      <c r="K209" s="6">
        <f t="shared" si="9"/>
        <v>0</v>
      </c>
      <c r="L209" s="6">
        <f t="shared" si="10"/>
        <v>0</v>
      </c>
      <c r="M209" s="10">
        <v>241</v>
      </c>
      <c r="N209" s="3" t="str">
        <f t="shared" si="11"/>
        <v>WSW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0</v>
      </c>
      <c r="U209" s="15">
        <v>0</v>
      </c>
    </row>
    <row r="210" spans="1:21" x14ac:dyDescent="0.25">
      <c r="A210" s="1">
        <v>45316</v>
      </c>
      <c r="B210" s="2">
        <v>0.72569444444444453</v>
      </c>
      <c r="C210" s="7">
        <v>1020</v>
      </c>
      <c r="D210" s="7">
        <v>1024</v>
      </c>
      <c r="E210" s="8">
        <v>12</v>
      </c>
      <c r="F210" s="9">
        <v>79</v>
      </c>
      <c r="G210" s="8">
        <v>12</v>
      </c>
      <c r="H210" s="8">
        <v>8.4</v>
      </c>
      <c r="I210" s="8">
        <v>26</v>
      </c>
      <c r="J210" s="8">
        <v>12</v>
      </c>
      <c r="K210" s="6">
        <f t="shared" si="9"/>
        <v>4.32</v>
      </c>
      <c r="L210" s="6">
        <f t="shared" si="10"/>
        <v>4.32</v>
      </c>
      <c r="M210" s="10">
        <v>292</v>
      </c>
      <c r="N210" s="3" t="str">
        <f t="shared" si="11"/>
        <v>WNW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1.2</v>
      </c>
      <c r="U210" s="15">
        <v>1.2</v>
      </c>
    </row>
    <row r="211" spans="1:21" x14ac:dyDescent="0.25">
      <c r="A211" s="1">
        <v>45316</v>
      </c>
      <c r="B211" s="2">
        <v>0.72916666666666663</v>
      </c>
      <c r="C211" s="7">
        <v>1020</v>
      </c>
      <c r="D211" s="7">
        <v>1024</v>
      </c>
      <c r="E211" s="8">
        <v>11.9</v>
      </c>
      <c r="F211" s="9">
        <v>80</v>
      </c>
      <c r="G211" s="8">
        <v>11.8</v>
      </c>
      <c r="H211" s="8">
        <v>8.5</v>
      </c>
      <c r="I211" s="8">
        <v>26</v>
      </c>
      <c r="J211" s="8">
        <v>11.8</v>
      </c>
      <c r="K211" s="6">
        <f t="shared" si="9"/>
        <v>5.76</v>
      </c>
      <c r="L211" s="6">
        <f t="shared" si="10"/>
        <v>5.76</v>
      </c>
      <c r="M211" s="10">
        <v>312</v>
      </c>
      <c r="N211" s="3" t="str">
        <f t="shared" si="11"/>
        <v>NW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1.6</v>
      </c>
      <c r="U211" s="15">
        <v>1.6</v>
      </c>
    </row>
    <row r="212" spans="1:21" x14ac:dyDescent="0.25">
      <c r="A212" s="1">
        <v>45316</v>
      </c>
      <c r="B212" s="2">
        <v>0.73263888888888884</v>
      </c>
      <c r="C212" s="7">
        <v>1019</v>
      </c>
      <c r="D212" s="7">
        <v>1023</v>
      </c>
      <c r="E212" s="8">
        <v>11.8</v>
      </c>
      <c r="F212" s="9">
        <v>81</v>
      </c>
      <c r="G212" s="8">
        <v>11.8</v>
      </c>
      <c r="H212" s="8">
        <v>8.6</v>
      </c>
      <c r="I212" s="8">
        <v>26</v>
      </c>
      <c r="J212" s="8">
        <v>11.8</v>
      </c>
      <c r="K212" s="6">
        <f t="shared" si="9"/>
        <v>4.68</v>
      </c>
      <c r="L212" s="6">
        <f t="shared" si="10"/>
        <v>4.68</v>
      </c>
      <c r="M212" s="10">
        <v>306</v>
      </c>
      <c r="N212" s="3" t="str">
        <f t="shared" si="11"/>
        <v>WNW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1.3</v>
      </c>
      <c r="U212" s="15">
        <v>1.3</v>
      </c>
    </row>
    <row r="213" spans="1:21" x14ac:dyDescent="0.25">
      <c r="A213" s="1">
        <v>45316</v>
      </c>
      <c r="B213" s="2">
        <v>0.73611111111111116</v>
      </c>
      <c r="C213" s="7">
        <v>1020</v>
      </c>
      <c r="D213" s="7">
        <v>1024</v>
      </c>
      <c r="E213" s="8">
        <v>11.6</v>
      </c>
      <c r="F213" s="9">
        <v>82</v>
      </c>
      <c r="G213" s="8">
        <v>11.5</v>
      </c>
      <c r="H213" s="8">
        <v>8.6</v>
      </c>
      <c r="I213" s="8">
        <v>26</v>
      </c>
      <c r="J213" s="8">
        <v>11.5</v>
      </c>
      <c r="K213" s="6">
        <f t="shared" si="9"/>
        <v>5.76</v>
      </c>
      <c r="L213" s="6">
        <f t="shared" si="10"/>
        <v>5.76</v>
      </c>
      <c r="M213" s="10">
        <v>216</v>
      </c>
      <c r="N213" s="3" t="str">
        <f t="shared" si="11"/>
        <v>SSW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1.6</v>
      </c>
      <c r="U213" s="15">
        <v>1.6</v>
      </c>
    </row>
    <row r="214" spans="1:21" x14ac:dyDescent="0.25">
      <c r="A214" s="1">
        <v>45316</v>
      </c>
      <c r="B214" s="2">
        <v>0.73958333333333337</v>
      </c>
      <c r="C214" s="7">
        <v>1019</v>
      </c>
      <c r="D214" s="7">
        <v>1023</v>
      </c>
      <c r="E214" s="8">
        <v>11.5</v>
      </c>
      <c r="F214" s="9">
        <v>82</v>
      </c>
      <c r="G214" s="8">
        <v>11.4</v>
      </c>
      <c r="H214" s="8">
        <v>8.5</v>
      </c>
      <c r="I214" s="8">
        <v>26</v>
      </c>
      <c r="J214" s="8">
        <v>11.4</v>
      </c>
      <c r="K214" s="6">
        <f t="shared" si="9"/>
        <v>5.76</v>
      </c>
      <c r="L214" s="6">
        <f t="shared" si="10"/>
        <v>5.76</v>
      </c>
      <c r="M214" s="10">
        <v>297</v>
      </c>
      <c r="N214" s="3" t="str">
        <f t="shared" si="11"/>
        <v>WNW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1.6</v>
      </c>
      <c r="U214" s="15">
        <v>1.6</v>
      </c>
    </row>
    <row r="215" spans="1:21" x14ac:dyDescent="0.25">
      <c r="A215" s="1">
        <v>45316</v>
      </c>
      <c r="B215" s="2">
        <v>0.74305555555555547</v>
      </c>
      <c r="C215" s="7">
        <v>1019</v>
      </c>
      <c r="D215" s="7">
        <v>1023</v>
      </c>
      <c r="E215" s="8">
        <v>11.6</v>
      </c>
      <c r="F215" s="9">
        <v>82</v>
      </c>
      <c r="G215" s="8">
        <v>10.199999999999999</v>
      </c>
      <c r="H215" s="8">
        <v>8.6</v>
      </c>
      <c r="I215" s="8">
        <v>26</v>
      </c>
      <c r="J215" s="8">
        <v>10.199999999999999</v>
      </c>
      <c r="K215" s="6">
        <f t="shared" si="9"/>
        <v>11.16</v>
      </c>
      <c r="L215" s="6">
        <f t="shared" si="10"/>
        <v>11.52</v>
      </c>
      <c r="M215" s="10">
        <v>237</v>
      </c>
      <c r="N215" s="3" t="str">
        <f t="shared" si="11"/>
        <v>SW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3.1</v>
      </c>
      <c r="U215" s="15">
        <v>3.2</v>
      </c>
    </row>
    <row r="216" spans="1:21" x14ac:dyDescent="0.25">
      <c r="A216" s="1">
        <v>45316</v>
      </c>
      <c r="B216" s="2">
        <v>0.74652777777777779</v>
      </c>
      <c r="C216" s="7">
        <v>1019</v>
      </c>
      <c r="D216" s="7">
        <v>1023</v>
      </c>
      <c r="E216" s="8">
        <v>11.6</v>
      </c>
      <c r="F216" s="9">
        <v>82</v>
      </c>
      <c r="G216" s="8">
        <v>10.199999999999999</v>
      </c>
      <c r="H216" s="8">
        <v>8.6</v>
      </c>
      <c r="I216" s="8">
        <v>26</v>
      </c>
      <c r="J216" s="8">
        <v>10.199999999999999</v>
      </c>
      <c r="K216" s="6">
        <f t="shared" si="9"/>
        <v>11.88</v>
      </c>
      <c r="L216" s="6">
        <f t="shared" si="10"/>
        <v>12.96</v>
      </c>
      <c r="M216" s="10">
        <v>294</v>
      </c>
      <c r="N216" s="3" t="str">
        <f t="shared" si="11"/>
        <v>WNW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3.3</v>
      </c>
      <c r="U216" s="15">
        <v>3.6</v>
      </c>
    </row>
    <row r="217" spans="1:21" x14ac:dyDescent="0.25">
      <c r="A217" s="1">
        <v>45316</v>
      </c>
      <c r="B217" s="2">
        <v>0.75</v>
      </c>
      <c r="C217" s="7">
        <v>1019</v>
      </c>
      <c r="D217" s="7">
        <v>1023</v>
      </c>
      <c r="E217" s="8">
        <v>11.5</v>
      </c>
      <c r="F217" s="9">
        <v>82</v>
      </c>
      <c r="G217" s="8">
        <v>11.4</v>
      </c>
      <c r="H217" s="8">
        <v>8.5</v>
      </c>
      <c r="I217" s="8">
        <v>26</v>
      </c>
      <c r="J217" s="8">
        <v>11.4</v>
      </c>
      <c r="K217" s="6">
        <f t="shared" si="9"/>
        <v>5.4</v>
      </c>
      <c r="L217" s="6">
        <f t="shared" si="10"/>
        <v>5.4</v>
      </c>
      <c r="M217" s="10">
        <v>222</v>
      </c>
      <c r="N217" s="3" t="str">
        <f t="shared" si="11"/>
        <v>SW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1.5</v>
      </c>
      <c r="U217" s="15">
        <v>1.5</v>
      </c>
    </row>
    <row r="218" spans="1:21" x14ac:dyDescent="0.25">
      <c r="A218" s="1">
        <v>45316</v>
      </c>
      <c r="B218" s="2">
        <v>0.75347222222222221</v>
      </c>
      <c r="C218" s="7">
        <v>1019</v>
      </c>
      <c r="D218" s="7">
        <v>1023</v>
      </c>
      <c r="E218" s="8">
        <v>11.5</v>
      </c>
      <c r="F218" s="9">
        <v>83</v>
      </c>
      <c r="G218" s="8">
        <v>11.4</v>
      </c>
      <c r="H218" s="8">
        <v>8.6999999999999993</v>
      </c>
      <c r="I218" s="8">
        <v>26</v>
      </c>
      <c r="J218" s="8">
        <v>11.4</v>
      </c>
      <c r="K218" s="6">
        <f t="shared" si="9"/>
        <v>5.76</v>
      </c>
      <c r="L218" s="6">
        <f t="shared" si="10"/>
        <v>5.76</v>
      </c>
      <c r="M218" s="10">
        <v>226</v>
      </c>
      <c r="N218" s="3" t="str">
        <f t="shared" si="11"/>
        <v>SW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1.6</v>
      </c>
      <c r="U218" s="15">
        <v>1.6</v>
      </c>
    </row>
    <row r="219" spans="1:21" x14ac:dyDescent="0.25">
      <c r="A219" s="1">
        <v>45316</v>
      </c>
      <c r="B219" s="2">
        <v>0.75694444444444453</v>
      </c>
      <c r="C219" s="7">
        <v>1019</v>
      </c>
      <c r="D219" s="7">
        <v>1023</v>
      </c>
      <c r="E219" s="8">
        <v>11.3</v>
      </c>
      <c r="F219" s="9">
        <v>83</v>
      </c>
      <c r="G219" s="8">
        <v>10.6</v>
      </c>
      <c r="H219" s="8">
        <v>8.5</v>
      </c>
      <c r="I219" s="8">
        <v>26</v>
      </c>
      <c r="J219" s="8">
        <v>10.6</v>
      </c>
      <c r="K219" s="6">
        <f t="shared" si="9"/>
        <v>7.2</v>
      </c>
      <c r="L219" s="6">
        <f t="shared" si="10"/>
        <v>7.9200000000000008</v>
      </c>
      <c r="M219" s="10">
        <v>342</v>
      </c>
      <c r="N219" s="3" t="str">
        <f t="shared" si="11"/>
        <v>NNW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2</v>
      </c>
      <c r="U219" s="15">
        <v>2.2000000000000002</v>
      </c>
    </row>
    <row r="220" spans="1:21" x14ac:dyDescent="0.25">
      <c r="A220" s="1">
        <v>45316</v>
      </c>
      <c r="B220" s="2">
        <v>0.76041666666666663</v>
      </c>
      <c r="C220" s="7">
        <v>1019</v>
      </c>
      <c r="D220" s="7">
        <v>1023</v>
      </c>
      <c r="E220" s="8">
        <v>11.1</v>
      </c>
      <c r="F220" s="9">
        <v>83</v>
      </c>
      <c r="G220" s="8">
        <v>9.6</v>
      </c>
      <c r="H220" s="8">
        <v>8.3000000000000007</v>
      </c>
      <c r="I220" s="8">
        <v>26</v>
      </c>
      <c r="J220" s="8">
        <v>9.6</v>
      </c>
      <c r="K220" s="6">
        <f t="shared" si="9"/>
        <v>11.52</v>
      </c>
      <c r="L220" s="6">
        <f t="shared" si="10"/>
        <v>11.52</v>
      </c>
      <c r="M220" s="10">
        <v>292</v>
      </c>
      <c r="N220" s="3" t="str">
        <f t="shared" si="11"/>
        <v>WNW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3.2</v>
      </c>
      <c r="U220" s="15">
        <v>3.2</v>
      </c>
    </row>
    <row r="221" spans="1:21" x14ac:dyDescent="0.25">
      <c r="A221" s="1">
        <v>45316</v>
      </c>
      <c r="B221" s="2">
        <v>0.76388888888888884</v>
      </c>
      <c r="C221" s="7">
        <v>1019</v>
      </c>
      <c r="D221" s="7">
        <v>1023</v>
      </c>
      <c r="E221" s="8">
        <v>10.8</v>
      </c>
      <c r="F221" s="9">
        <v>83</v>
      </c>
      <c r="G221" s="8">
        <v>10.8</v>
      </c>
      <c r="H221" s="8">
        <v>8</v>
      </c>
      <c r="I221" s="8">
        <v>26</v>
      </c>
      <c r="J221" s="8">
        <v>10.8</v>
      </c>
      <c r="K221" s="6">
        <f t="shared" si="9"/>
        <v>3.6</v>
      </c>
      <c r="L221" s="6">
        <f t="shared" si="10"/>
        <v>3.6</v>
      </c>
      <c r="M221" s="10">
        <v>293</v>
      </c>
      <c r="N221" s="3" t="str">
        <f t="shared" si="11"/>
        <v>WNW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</v>
      </c>
      <c r="U221" s="15">
        <v>1</v>
      </c>
    </row>
    <row r="222" spans="1:21" x14ac:dyDescent="0.25">
      <c r="A222" s="1">
        <v>45316</v>
      </c>
      <c r="B222" s="2">
        <v>0.76736111111111116</v>
      </c>
      <c r="C222" s="7">
        <v>1020</v>
      </c>
      <c r="D222" s="7">
        <v>1024</v>
      </c>
      <c r="E222" s="8">
        <v>10.7</v>
      </c>
      <c r="F222" s="9">
        <v>84</v>
      </c>
      <c r="G222" s="8">
        <v>9.9</v>
      </c>
      <c r="H222" s="8">
        <v>8.1</v>
      </c>
      <c r="I222" s="8">
        <v>26</v>
      </c>
      <c r="J222" s="8">
        <v>9.9</v>
      </c>
      <c r="K222" s="6">
        <f t="shared" si="9"/>
        <v>7.2</v>
      </c>
      <c r="L222" s="6">
        <f t="shared" si="10"/>
        <v>7.2</v>
      </c>
      <c r="M222" s="10">
        <v>270</v>
      </c>
      <c r="N222" s="3" t="str">
        <f t="shared" si="11"/>
        <v>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2</v>
      </c>
      <c r="U222" s="15">
        <v>2</v>
      </c>
    </row>
    <row r="223" spans="1:21" x14ac:dyDescent="0.25">
      <c r="A223" s="1">
        <v>45316</v>
      </c>
      <c r="B223" s="2">
        <v>0.77083333333333337</v>
      </c>
      <c r="C223" s="7">
        <v>1020</v>
      </c>
      <c r="D223" s="7">
        <v>1024</v>
      </c>
      <c r="E223" s="8">
        <v>10.7</v>
      </c>
      <c r="F223" s="9">
        <v>84</v>
      </c>
      <c r="G223" s="8">
        <v>10.7</v>
      </c>
      <c r="H223" s="8">
        <v>8.1</v>
      </c>
      <c r="I223" s="8">
        <v>26</v>
      </c>
      <c r="J223" s="8">
        <v>10.7</v>
      </c>
      <c r="K223" s="6">
        <f t="shared" si="9"/>
        <v>3.6</v>
      </c>
      <c r="L223" s="6">
        <f t="shared" si="10"/>
        <v>3.6</v>
      </c>
      <c r="M223" s="10">
        <v>240</v>
      </c>
      <c r="N223" s="3" t="str">
        <f t="shared" si="11"/>
        <v>WSW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</v>
      </c>
      <c r="U223" s="15">
        <v>1</v>
      </c>
    </row>
    <row r="224" spans="1:21" x14ac:dyDescent="0.25">
      <c r="A224" s="1">
        <v>45316</v>
      </c>
      <c r="B224" s="2">
        <v>0.77430555555555547</v>
      </c>
      <c r="C224" s="7">
        <v>1020</v>
      </c>
      <c r="D224" s="7">
        <v>1024</v>
      </c>
      <c r="E224" s="8">
        <v>10.7</v>
      </c>
      <c r="F224" s="9">
        <v>84</v>
      </c>
      <c r="G224" s="8">
        <v>10.7</v>
      </c>
      <c r="H224" s="8">
        <v>8.1</v>
      </c>
      <c r="I224" s="8">
        <v>26</v>
      </c>
      <c r="J224" s="8">
        <v>10.7</v>
      </c>
      <c r="K224" s="6">
        <f t="shared" si="9"/>
        <v>0</v>
      </c>
      <c r="L224" s="6">
        <f t="shared" si="10"/>
        <v>0</v>
      </c>
      <c r="M224" s="10">
        <v>231</v>
      </c>
      <c r="N224" s="3" t="str">
        <f t="shared" si="11"/>
        <v>SW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</v>
      </c>
      <c r="U224" s="15">
        <v>0</v>
      </c>
    </row>
    <row r="225" spans="1:21" x14ac:dyDescent="0.25">
      <c r="A225" s="1">
        <v>45316</v>
      </c>
      <c r="B225" s="2">
        <v>0.77777777777777779</v>
      </c>
      <c r="C225" s="7">
        <v>1020</v>
      </c>
      <c r="D225" s="7">
        <v>1024</v>
      </c>
      <c r="E225" s="8">
        <v>10.7</v>
      </c>
      <c r="F225" s="9">
        <v>83</v>
      </c>
      <c r="G225" s="8">
        <v>10.7</v>
      </c>
      <c r="H225" s="8">
        <v>7.9</v>
      </c>
      <c r="I225" s="8">
        <v>26</v>
      </c>
      <c r="J225" s="8">
        <v>10.7</v>
      </c>
      <c r="K225" s="6">
        <f t="shared" si="9"/>
        <v>3.6</v>
      </c>
      <c r="L225" s="6">
        <f t="shared" si="10"/>
        <v>3.6</v>
      </c>
      <c r="M225" s="10">
        <v>246</v>
      </c>
      <c r="N225" s="3" t="str">
        <f t="shared" si="11"/>
        <v>WSW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</v>
      </c>
      <c r="U225" s="15">
        <v>1</v>
      </c>
    </row>
    <row r="226" spans="1:21" x14ac:dyDescent="0.25">
      <c r="A226" s="1">
        <v>45316</v>
      </c>
      <c r="B226" s="2">
        <v>0.78125</v>
      </c>
      <c r="C226" s="7">
        <v>1020</v>
      </c>
      <c r="D226" s="7">
        <v>1024</v>
      </c>
      <c r="E226" s="8">
        <v>10.8</v>
      </c>
      <c r="F226" s="9">
        <v>82</v>
      </c>
      <c r="G226" s="8">
        <v>10.8</v>
      </c>
      <c r="H226" s="8">
        <v>7.8</v>
      </c>
      <c r="I226" s="8">
        <v>26</v>
      </c>
      <c r="J226" s="8">
        <v>10.8</v>
      </c>
      <c r="K226" s="6">
        <f t="shared" si="9"/>
        <v>0</v>
      </c>
      <c r="L226" s="6">
        <f t="shared" si="10"/>
        <v>0</v>
      </c>
      <c r="M226" s="10">
        <v>192</v>
      </c>
      <c r="N226" s="3" t="str">
        <f t="shared" si="11"/>
        <v>S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45316</v>
      </c>
      <c r="B227" s="2">
        <v>0.78472222222222221</v>
      </c>
      <c r="C227" s="7">
        <v>1020</v>
      </c>
      <c r="D227" s="7">
        <v>1024</v>
      </c>
      <c r="E227" s="8">
        <v>10.9</v>
      </c>
      <c r="F227" s="9">
        <v>82</v>
      </c>
      <c r="G227" s="8">
        <v>10.9</v>
      </c>
      <c r="H227" s="8">
        <v>7.9</v>
      </c>
      <c r="I227" s="8">
        <v>26</v>
      </c>
      <c r="J227" s="8">
        <v>10.9</v>
      </c>
      <c r="K227" s="6">
        <f t="shared" si="9"/>
        <v>4.32</v>
      </c>
      <c r="L227" s="6">
        <f t="shared" si="10"/>
        <v>4.32</v>
      </c>
      <c r="M227" s="10">
        <v>282</v>
      </c>
      <c r="N227" s="3" t="str">
        <f t="shared" si="11"/>
        <v>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1.2</v>
      </c>
      <c r="U227" s="15">
        <v>1.2</v>
      </c>
    </row>
    <row r="228" spans="1:21" x14ac:dyDescent="0.25">
      <c r="A228" s="1">
        <v>45316</v>
      </c>
      <c r="B228" s="2">
        <v>0.78819444444444453</v>
      </c>
      <c r="C228" s="7">
        <v>1020</v>
      </c>
      <c r="D228" s="7">
        <v>1024</v>
      </c>
      <c r="E228" s="8">
        <v>11</v>
      </c>
      <c r="F228" s="9">
        <v>81</v>
      </c>
      <c r="G228" s="8">
        <v>11</v>
      </c>
      <c r="H228" s="8">
        <v>7.8</v>
      </c>
      <c r="I228" s="8">
        <v>26</v>
      </c>
      <c r="J228" s="8">
        <v>11</v>
      </c>
      <c r="K228" s="6">
        <f t="shared" si="9"/>
        <v>3.9600000000000004</v>
      </c>
      <c r="L228" s="6">
        <f t="shared" si="10"/>
        <v>3.9600000000000004</v>
      </c>
      <c r="M228" s="10">
        <v>102</v>
      </c>
      <c r="N228" s="3" t="str">
        <f t="shared" si="11"/>
        <v>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1.1000000000000001</v>
      </c>
      <c r="U228" s="15">
        <v>1.1000000000000001</v>
      </c>
    </row>
    <row r="229" spans="1:21" x14ac:dyDescent="0.25">
      <c r="A229" s="1">
        <v>45316</v>
      </c>
      <c r="B229" s="2">
        <v>0.79166666666666663</v>
      </c>
      <c r="C229" s="7">
        <v>1020</v>
      </c>
      <c r="D229" s="7">
        <v>1024</v>
      </c>
      <c r="E229" s="8">
        <v>11.2</v>
      </c>
      <c r="F229" s="9">
        <v>81</v>
      </c>
      <c r="G229" s="8">
        <v>11.2</v>
      </c>
      <c r="H229" s="8">
        <v>8</v>
      </c>
      <c r="I229" s="8">
        <v>26</v>
      </c>
      <c r="J229" s="8">
        <v>11.2</v>
      </c>
      <c r="K229" s="6">
        <f t="shared" si="9"/>
        <v>2.88</v>
      </c>
      <c r="L229" s="6">
        <f t="shared" si="10"/>
        <v>2.88</v>
      </c>
      <c r="M229" s="10">
        <v>66</v>
      </c>
      <c r="N229" s="3" t="str">
        <f t="shared" si="11"/>
        <v>ENE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0.8</v>
      </c>
      <c r="U229" s="15">
        <v>0.8</v>
      </c>
    </row>
    <row r="230" spans="1:21" x14ac:dyDescent="0.25">
      <c r="A230" s="1">
        <v>45316</v>
      </c>
      <c r="B230" s="2">
        <v>0.79513888888888884</v>
      </c>
      <c r="C230" s="7">
        <v>1020</v>
      </c>
      <c r="D230" s="7">
        <v>1024</v>
      </c>
      <c r="E230" s="8">
        <v>11.1</v>
      </c>
      <c r="F230" s="9">
        <v>81</v>
      </c>
      <c r="G230" s="8">
        <v>11.1</v>
      </c>
      <c r="H230" s="8">
        <v>7.9</v>
      </c>
      <c r="I230" s="8">
        <v>26</v>
      </c>
      <c r="J230" s="8">
        <v>11.1</v>
      </c>
      <c r="K230" s="6">
        <f t="shared" si="9"/>
        <v>3.6</v>
      </c>
      <c r="L230" s="6">
        <f t="shared" si="10"/>
        <v>3.6</v>
      </c>
      <c r="M230" s="10">
        <v>112</v>
      </c>
      <c r="N230" s="3" t="str">
        <f t="shared" si="11"/>
        <v>ESE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</v>
      </c>
      <c r="U230" s="15">
        <v>1</v>
      </c>
    </row>
    <row r="231" spans="1:21" x14ac:dyDescent="0.25">
      <c r="A231" s="1">
        <v>45316</v>
      </c>
      <c r="B231" s="2">
        <v>0.79861111111111116</v>
      </c>
      <c r="C231" s="7">
        <v>1020</v>
      </c>
      <c r="D231" s="7">
        <v>1024</v>
      </c>
      <c r="E231" s="8">
        <v>11.2</v>
      </c>
      <c r="F231" s="9">
        <v>81</v>
      </c>
      <c r="G231" s="8">
        <v>11.2</v>
      </c>
      <c r="H231" s="8">
        <v>8</v>
      </c>
      <c r="I231" s="8">
        <v>26</v>
      </c>
      <c r="J231" s="8">
        <v>11.2</v>
      </c>
      <c r="K231" s="6">
        <f t="shared" si="9"/>
        <v>3.6</v>
      </c>
      <c r="L231" s="6">
        <f t="shared" si="10"/>
        <v>3.6</v>
      </c>
      <c r="M231" s="10">
        <v>60</v>
      </c>
      <c r="N231" s="3" t="str">
        <f t="shared" si="11"/>
        <v>ENE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</v>
      </c>
      <c r="U231" s="15">
        <v>1</v>
      </c>
    </row>
    <row r="232" spans="1:21" x14ac:dyDescent="0.25">
      <c r="A232" s="1">
        <v>45316</v>
      </c>
      <c r="B232" s="2">
        <v>0.80208333333333337</v>
      </c>
      <c r="C232" s="7">
        <v>1020</v>
      </c>
      <c r="D232" s="7">
        <v>1024</v>
      </c>
      <c r="E232" s="8">
        <v>11.3</v>
      </c>
      <c r="F232" s="9">
        <v>81</v>
      </c>
      <c r="G232" s="8">
        <v>10.9</v>
      </c>
      <c r="H232" s="8">
        <v>8.1</v>
      </c>
      <c r="I232" s="8">
        <v>26</v>
      </c>
      <c r="J232" s="8">
        <v>10.9</v>
      </c>
      <c r="K232" s="6">
        <f t="shared" si="9"/>
        <v>6.12</v>
      </c>
      <c r="L232" s="6">
        <f t="shared" si="10"/>
        <v>6.48</v>
      </c>
      <c r="M232" s="10">
        <v>253</v>
      </c>
      <c r="N232" s="3" t="str">
        <f t="shared" si="11"/>
        <v>WSW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1.7</v>
      </c>
      <c r="U232" s="15">
        <v>1.8</v>
      </c>
    </row>
    <row r="233" spans="1:21" x14ac:dyDescent="0.25">
      <c r="A233" s="1">
        <v>45316</v>
      </c>
      <c r="B233" s="2">
        <v>0.80555555555555547</v>
      </c>
      <c r="C233" s="7">
        <v>1020</v>
      </c>
      <c r="D233" s="7">
        <v>1024</v>
      </c>
      <c r="E233" s="8">
        <v>11.4</v>
      </c>
      <c r="F233" s="9">
        <v>81</v>
      </c>
      <c r="G233" s="8">
        <v>11.4</v>
      </c>
      <c r="H233" s="8">
        <v>8.1999999999999993</v>
      </c>
      <c r="I233" s="8">
        <v>26</v>
      </c>
      <c r="J233" s="8">
        <v>11.4</v>
      </c>
      <c r="K233" s="6">
        <f t="shared" si="9"/>
        <v>4.32</v>
      </c>
      <c r="L233" s="6">
        <f t="shared" si="10"/>
        <v>4.32</v>
      </c>
      <c r="M233" s="10">
        <v>294</v>
      </c>
      <c r="N233" s="3" t="str">
        <f t="shared" si="11"/>
        <v>WNW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1.2</v>
      </c>
      <c r="U233" s="15">
        <v>1.2</v>
      </c>
    </row>
    <row r="234" spans="1:21" x14ac:dyDescent="0.25">
      <c r="A234" s="1">
        <v>45316</v>
      </c>
      <c r="B234" s="2">
        <v>0.80902777777777779</v>
      </c>
      <c r="C234" s="7">
        <v>1020</v>
      </c>
      <c r="D234" s="7">
        <v>1024</v>
      </c>
      <c r="E234" s="8">
        <v>11.3</v>
      </c>
      <c r="F234" s="9">
        <v>82</v>
      </c>
      <c r="G234" s="8">
        <v>11.3</v>
      </c>
      <c r="H234" s="8">
        <v>8.3000000000000007</v>
      </c>
      <c r="I234" s="8">
        <v>26</v>
      </c>
      <c r="J234" s="8">
        <v>11.3</v>
      </c>
      <c r="K234" s="6">
        <f t="shared" si="9"/>
        <v>3.6</v>
      </c>
      <c r="L234" s="6">
        <f t="shared" si="10"/>
        <v>3.6</v>
      </c>
      <c r="M234" s="10">
        <v>209</v>
      </c>
      <c r="N234" s="3" t="str">
        <f t="shared" si="11"/>
        <v>SSW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</v>
      </c>
      <c r="U234" s="15">
        <v>1</v>
      </c>
    </row>
    <row r="235" spans="1:21" x14ac:dyDescent="0.25">
      <c r="A235" s="1">
        <v>45316</v>
      </c>
      <c r="B235" s="2">
        <v>0.8125</v>
      </c>
      <c r="C235" s="7">
        <v>1020</v>
      </c>
      <c r="D235" s="7">
        <v>1024</v>
      </c>
      <c r="E235" s="8">
        <v>11.3</v>
      </c>
      <c r="F235" s="9">
        <v>82</v>
      </c>
      <c r="G235" s="8">
        <v>11.3</v>
      </c>
      <c r="H235" s="8">
        <v>8.3000000000000007</v>
      </c>
      <c r="I235" s="8">
        <v>26</v>
      </c>
      <c r="J235" s="8">
        <v>11.3</v>
      </c>
      <c r="K235" s="6">
        <f t="shared" si="9"/>
        <v>0</v>
      </c>
      <c r="L235" s="6">
        <f t="shared" si="10"/>
        <v>0</v>
      </c>
      <c r="M235" s="10">
        <v>130</v>
      </c>
      <c r="N235" s="3" t="str">
        <f t="shared" si="11"/>
        <v>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45316</v>
      </c>
      <c r="B236" s="2">
        <v>0.81597222222222221</v>
      </c>
      <c r="C236" s="7">
        <v>1020</v>
      </c>
      <c r="D236" s="7">
        <v>1024</v>
      </c>
      <c r="E236" s="8">
        <v>11.2</v>
      </c>
      <c r="F236" s="9">
        <v>82</v>
      </c>
      <c r="G236" s="8">
        <v>11.2</v>
      </c>
      <c r="H236" s="8">
        <v>8.1999999999999993</v>
      </c>
      <c r="I236" s="8">
        <v>26</v>
      </c>
      <c r="J236" s="8">
        <v>11.2</v>
      </c>
      <c r="K236" s="6">
        <f t="shared" si="9"/>
        <v>3.9600000000000004</v>
      </c>
      <c r="L236" s="6">
        <f t="shared" si="10"/>
        <v>3.9600000000000004</v>
      </c>
      <c r="M236" s="10">
        <v>324</v>
      </c>
      <c r="N236" s="3" t="str">
        <f t="shared" si="11"/>
        <v>NW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1.1000000000000001</v>
      </c>
      <c r="U236" s="15">
        <v>1.1000000000000001</v>
      </c>
    </row>
    <row r="237" spans="1:21" x14ac:dyDescent="0.25">
      <c r="A237" s="1">
        <v>45316</v>
      </c>
      <c r="B237" s="2">
        <v>0.81944444444444453</v>
      </c>
      <c r="C237" s="7">
        <v>1020</v>
      </c>
      <c r="D237" s="7">
        <v>1024</v>
      </c>
      <c r="E237" s="8">
        <v>11.1</v>
      </c>
      <c r="F237" s="9">
        <v>83</v>
      </c>
      <c r="G237" s="8">
        <v>11.1</v>
      </c>
      <c r="H237" s="8">
        <v>8.3000000000000007</v>
      </c>
      <c r="I237" s="8">
        <v>26</v>
      </c>
      <c r="J237" s="8">
        <v>11.1</v>
      </c>
      <c r="K237" s="6">
        <f t="shared" si="9"/>
        <v>4.32</v>
      </c>
      <c r="L237" s="6">
        <f t="shared" si="10"/>
        <v>4.32</v>
      </c>
      <c r="M237" s="10">
        <v>132</v>
      </c>
      <c r="N237" s="3" t="str">
        <f t="shared" si="11"/>
        <v>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1.2</v>
      </c>
      <c r="U237" s="15">
        <v>1.2</v>
      </c>
    </row>
    <row r="238" spans="1:21" x14ac:dyDescent="0.25">
      <c r="A238" s="1">
        <v>45316</v>
      </c>
      <c r="B238" s="2">
        <v>0.82291666666666663</v>
      </c>
      <c r="C238" s="7">
        <v>1020</v>
      </c>
      <c r="D238" s="7">
        <v>1024</v>
      </c>
      <c r="E238" s="8">
        <v>10.8</v>
      </c>
      <c r="F238" s="9">
        <v>83</v>
      </c>
      <c r="G238" s="8">
        <v>10.8</v>
      </c>
      <c r="H238" s="8">
        <v>8</v>
      </c>
      <c r="I238" s="8">
        <v>26</v>
      </c>
      <c r="J238" s="8">
        <v>10.8</v>
      </c>
      <c r="K238" s="6">
        <f t="shared" si="9"/>
        <v>2.88</v>
      </c>
      <c r="L238" s="6">
        <f t="shared" si="10"/>
        <v>2.88</v>
      </c>
      <c r="M238" s="10">
        <v>310</v>
      </c>
      <c r="N238" s="3" t="str">
        <f t="shared" si="11"/>
        <v>NW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0.8</v>
      </c>
      <c r="U238" s="15">
        <v>0.8</v>
      </c>
    </row>
    <row r="239" spans="1:21" x14ac:dyDescent="0.25">
      <c r="A239" s="1">
        <v>45316</v>
      </c>
      <c r="B239" s="2">
        <v>0.82638888888888884</v>
      </c>
      <c r="C239" s="7">
        <v>1020</v>
      </c>
      <c r="D239" s="7">
        <v>1024</v>
      </c>
      <c r="E239" s="8">
        <v>10.7</v>
      </c>
      <c r="F239" s="9">
        <v>84</v>
      </c>
      <c r="G239" s="8">
        <v>10.7</v>
      </c>
      <c r="H239" s="8">
        <v>8.1</v>
      </c>
      <c r="I239" s="8">
        <v>26</v>
      </c>
      <c r="J239" s="8">
        <v>10.7</v>
      </c>
      <c r="K239" s="6">
        <f t="shared" si="9"/>
        <v>4.32</v>
      </c>
      <c r="L239" s="6">
        <f t="shared" si="10"/>
        <v>4.32</v>
      </c>
      <c r="M239" s="10">
        <v>192</v>
      </c>
      <c r="N239" s="3" t="str">
        <f t="shared" si="11"/>
        <v>S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1.2</v>
      </c>
      <c r="U239" s="15">
        <v>1.2</v>
      </c>
    </row>
    <row r="240" spans="1:21" x14ac:dyDescent="0.25">
      <c r="A240" s="1">
        <v>45316</v>
      </c>
      <c r="B240" s="2">
        <v>0.82986111111111116</v>
      </c>
      <c r="C240" s="7">
        <v>1020</v>
      </c>
      <c r="D240" s="7">
        <v>1024</v>
      </c>
      <c r="E240" s="8">
        <v>10.6</v>
      </c>
      <c r="F240" s="9">
        <v>84</v>
      </c>
      <c r="G240" s="8">
        <v>9.8000000000000007</v>
      </c>
      <c r="H240" s="8">
        <v>8</v>
      </c>
      <c r="I240" s="8">
        <v>26</v>
      </c>
      <c r="J240" s="8">
        <v>9.8000000000000007</v>
      </c>
      <c r="K240" s="6">
        <f t="shared" si="9"/>
        <v>7.2</v>
      </c>
      <c r="L240" s="6">
        <f t="shared" si="10"/>
        <v>7.9200000000000008</v>
      </c>
      <c r="M240" s="10">
        <v>334</v>
      </c>
      <c r="N240" s="3" t="str">
        <f t="shared" si="11"/>
        <v>NNW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2</v>
      </c>
      <c r="U240" s="15">
        <v>2.2000000000000002</v>
      </c>
    </row>
    <row r="241" spans="1:21" x14ac:dyDescent="0.25">
      <c r="A241" s="1">
        <v>45316</v>
      </c>
      <c r="B241" s="2">
        <v>0.83333333333333337</v>
      </c>
      <c r="C241" s="7">
        <v>1021</v>
      </c>
      <c r="D241" s="7">
        <v>1025</v>
      </c>
      <c r="E241" s="8">
        <v>10.4</v>
      </c>
      <c r="F241" s="9">
        <v>85</v>
      </c>
      <c r="G241" s="8">
        <v>10.4</v>
      </c>
      <c r="H241" s="8">
        <v>8</v>
      </c>
      <c r="I241" s="8">
        <v>26</v>
      </c>
      <c r="J241" s="8">
        <v>10.4</v>
      </c>
      <c r="K241" s="6">
        <f t="shared" si="9"/>
        <v>0</v>
      </c>
      <c r="L241" s="6">
        <f t="shared" si="10"/>
        <v>0</v>
      </c>
      <c r="M241" s="10">
        <v>130</v>
      </c>
      <c r="N241" s="3" t="str">
        <f t="shared" si="11"/>
        <v>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</v>
      </c>
      <c r="U241" s="15">
        <v>0</v>
      </c>
    </row>
    <row r="242" spans="1:21" x14ac:dyDescent="0.25">
      <c r="A242" s="1">
        <v>45316</v>
      </c>
      <c r="B242" s="2">
        <v>0.83680555555555547</v>
      </c>
      <c r="C242" s="7">
        <v>1021</v>
      </c>
      <c r="D242" s="7">
        <v>1025</v>
      </c>
      <c r="E242" s="8">
        <v>10.3</v>
      </c>
      <c r="F242" s="9">
        <v>85</v>
      </c>
      <c r="G242" s="8">
        <v>9.5</v>
      </c>
      <c r="H242" s="8">
        <v>7.9</v>
      </c>
      <c r="I242" s="8">
        <v>26</v>
      </c>
      <c r="J242" s="8">
        <v>9.5</v>
      </c>
      <c r="K242" s="6">
        <f t="shared" si="9"/>
        <v>7.5600000000000005</v>
      </c>
      <c r="L242" s="6">
        <f t="shared" si="10"/>
        <v>7.9200000000000008</v>
      </c>
      <c r="M242" s="10">
        <v>258</v>
      </c>
      <c r="N242" s="3" t="str">
        <f t="shared" si="11"/>
        <v>WSW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2.1</v>
      </c>
      <c r="U242" s="15">
        <v>2.2000000000000002</v>
      </c>
    </row>
    <row r="243" spans="1:21" x14ac:dyDescent="0.25">
      <c r="A243" s="1">
        <v>45316</v>
      </c>
      <c r="B243" s="2">
        <v>0.84027777777777779</v>
      </c>
      <c r="C243" s="7">
        <v>1020</v>
      </c>
      <c r="D243" s="7">
        <v>1024</v>
      </c>
      <c r="E243" s="8">
        <v>10.4</v>
      </c>
      <c r="F243" s="9">
        <v>86</v>
      </c>
      <c r="G243" s="8">
        <v>9</v>
      </c>
      <c r="H243" s="8">
        <v>8.1</v>
      </c>
      <c r="I243" s="8">
        <v>26</v>
      </c>
      <c r="J243" s="8">
        <v>9</v>
      </c>
      <c r="K243" s="6">
        <f t="shared" si="9"/>
        <v>10.8</v>
      </c>
      <c r="L243" s="6">
        <f t="shared" si="10"/>
        <v>11.16</v>
      </c>
      <c r="M243" s="10">
        <v>266</v>
      </c>
      <c r="N243" s="3" t="str">
        <f t="shared" si="11"/>
        <v>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3</v>
      </c>
      <c r="U243" s="15">
        <v>3.1</v>
      </c>
    </row>
    <row r="244" spans="1:21" x14ac:dyDescent="0.25">
      <c r="A244" s="1">
        <v>45316</v>
      </c>
      <c r="B244" s="2">
        <v>0.84375</v>
      </c>
      <c r="C244" s="7">
        <v>1020</v>
      </c>
      <c r="D244" s="7">
        <v>1024</v>
      </c>
      <c r="E244" s="8">
        <v>10.3</v>
      </c>
      <c r="F244" s="9">
        <v>86</v>
      </c>
      <c r="G244" s="8">
        <v>10</v>
      </c>
      <c r="H244" s="8">
        <v>8</v>
      </c>
      <c r="I244" s="8">
        <v>26</v>
      </c>
      <c r="J244" s="8">
        <v>10</v>
      </c>
      <c r="K244" s="6">
        <f t="shared" si="9"/>
        <v>5.76</v>
      </c>
      <c r="L244" s="6">
        <f t="shared" si="10"/>
        <v>5.76</v>
      </c>
      <c r="M244" s="10">
        <v>282</v>
      </c>
      <c r="N244" s="3" t="str">
        <f t="shared" si="11"/>
        <v>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1.6</v>
      </c>
      <c r="U244" s="15">
        <v>1.6</v>
      </c>
    </row>
    <row r="245" spans="1:21" x14ac:dyDescent="0.25">
      <c r="A245" s="1">
        <v>45316</v>
      </c>
      <c r="B245" s="2">
        <v>0.84722222222222221</v>
      </c>
      <c r="C245" s="7">
        <v>1020</v>
      </c>
      <c r="D245" s="7">
        <v>1024</v>
      </c>
      <c r="E245" s="8">
        <v>10.3</v>
      </c>
      <c r="F245" s="9">
        <v>86</v>
      </c>
      <c r="G245" s="8">
        <v>10</v>
      </c>
      <c r="H245" s="8">
        <v>8</v>
      </c>
      <c r="I245" s="8">
        <v>26</v>
      </c>
      <c r="J245" s="8">
        <v>10</v>
      </c>
      <c r="K245" s="6">
        <f t="shared" si="9"/>
        <v>5.4</v>
      </c>
      <c r="L245" s="6">
        <f t="shared" si="10"/>
        <v>5.4</v>
      </c>
      <c r="M245" s="10">
        <v>240</v>
      </c>
      <c r="N245" s="3" t="str">
        <f t="shared" si="11"/>
        <v>WSW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1.5</v>
      </c>
      <c r="U245" s="15">
        <v>1.5</v>
      </c>
    </row>
    <row r="246" spans="1:21" x14ac:dyDescent="0.25">
      <c r="A246" s="1">
        <v>45316</v>
      </c>
      <c r="B246" s="2">
        <v>0.85069444444444453</v>
      </c>
      <c r="C246" s="7">
        <v>1020</v>
      </c>
      <c r="D246" s="7">
        <v>1024</v>
      </c>
      <c r="E246" s="8">
        <v>10.4</v>
      </c>
      <c r="F246" s="9">
        <v>86</v>
      </c>
      <c r="G246" s="8">
        <v>9.8000000000000007</v>
      </c>
      <c r="H246" s="8">
        <v>8.1</v>
      </c>
      <c r="I246" s="8">
        <v>26</v>
      </c>
      <c r="J246" s="8">
        <v>9.8000000000000007</v>
      </c>
      <c r="K246" s="6">
        <f t="shared" si="9"/>
        <v>6.48</v>
      </c>
      <c r="L246" s="6">
        <f t="shared" si="10"/>
        <v>7.5600000000000005</v>
      </c>
      <c r="M246" s="10">
        <v>305</v>
      </c>
      <c r="N246" s="3" t="str">
        <f t="shared" si="11"/>
        <v>WNW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1.8</v>
      </c>
      <c r="U246" s="15">
        <v>2.1</v>
      </c>
    </row>
    <row r="247" spans="1:21" x14ac:dyDescent="0.25">
      <c r="A247" s="1">
        <v>45316</v>
      </c>
      <c r="B247" s="2">
        <v>0.85416666666666663</v>
      </c>
      <c r="C247" s="7">
        <v>1020</v>
      </c>
      <c r="D247" s="7">
        <v>1024</v>
      </c>
      <c r="E247" s="8">
        <v>10.5</v>
      </c>
      <c r="F247" s="9">
        <v>86</v>
      </c>
      <c r="G247" s="8">
        <v>9.6999999999999993</v>
      </c>
      <c r="H247" s="8">
        <v>8.1999999999999993</v>
      </c>
      <c r="I247" s="8">
        <v>26</v>
      </c>
      <c r="J247" s="8">
        <v>9.6999999999999993</v>
      </c>
      <c r="K247" s="6">
        <f t="shared" si="9"/>
        <v>7.2</v>
      </c>
      <c r="L247" s="6">
        <f t="shared" si="10"/>
        <v>7.2</v>
      </c>
      <c r="M247" s="10">
        <v>252</v>
      </c>
      <c r="N247" s="3" t="str">
        <f t="shared" si="11"/>
        <v>WSW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2</v>
      </c>
      <c r="U247" s="15">
        <v>2</v>
      </c>
    </row>
    <row r="248" spans="1:21" x14ac:dyDescent="0.25">
      <c r="A248" s="1">
        <v>45316</v>
      </c>
      <c r="B248" s="2">
        <v>0.85763888888888884</v>
      </c>
      <c r="C248" s="7">
        <v>1021</v>
      </c>
      <c r="D248" s="7">
        <v>1025</v>
      </c>
      <c r="E248" s="8">
        <v>10.5</v>
      </c>
      <c r="F248" s="9">
        <v>87</v>
      </c>
      <c r="G248" s="8">
        <v>9.5</v>
      </c>
      <c r="H248" s="8">
        <v>8.4</v>
      </c>
      <c r="I248" s="8">
        <v>26</v>
      </c>
      <c r="J248" s="8">
        <v>9.5</v>
      </c>
      <c r="K248" s="6">
        <f t="shared" si="9"/>
        <v>8.2799999999999994</v>
      </c>
      <c r="L248" s="6">
        <f t="shared" si="10"/>
        <v>9</v>
      </c>
      <c r="M248" s="10">
        <v>288</v>
      </c>
      <c r="N248" s="3" t="str">
        <f t="shared" si="11"/>
        <v>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2.2999999999999998</v>
      </c>
      <c r="U248" s="15">
        <v>2.5</v>
      </c>
    </row>
    <row r="249" spans="1:21" x14ac:dyDescent="0.25">
      <c r="A249" s="1">
        <v>45316</v>
      </c>
      <c r="B249" s="2">
        <v>0.86111111111111116</v>
      </c>
      <c r="C249" s="7">
        <v>1020</v>
      </c>
      <c r="D249" s="7">
        <v>1024</v>
      </c>
      <c r="E249" s="8">
        <v>10.5</v>
      </c>
      <c r="F249" s="9">
        <v>87</v>
      </c>
      <c r="G249" s="8">
        <v>9.9</v>
      </c>
      <c r="H249" s="8">
        <v>8.4</v>
      </c>
      <c r="I249" s="8">
        <v>26</v>
      </c>
      <c r="J249" s="8">
        <v>9.9</v>
      </c>
      <c r="K249" s="6">
        <f t="shared" si="9"/>
        <v>6.12</v>
      </c>
      <c r="L249" s="6">
        <f t="shared" si="10"/>
        <v>7.2</v>
      </c>
      <c r="M249" s="10">
        <v>24</v>
      </c>
      <c r="N249" s="3" t="str">
        <f t="shared" si="11"/>
        <v>NNE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1.7</v>
      </c>
      <c r="U249" s="15">
        <v>2</v>
      </c>
    </row>
    <row r="250" spans="1:21" x14ac:dyDescent="0.25">
      <c r="A250" s="1">
        <v>45316</v>
      </c>
      <c r="B250" s="2">
        <v>0.86458333333333337</v>
      </c>
      <c r="C250" s="7">
        <v>1020</v>
      </c>
      <c r="D250" s="7">
        <v>1024</v>
      </c>
      <c r="E250" s="8">
        <v>10.5</v>
      </c>
      <c r="F250" s="9">
        <v>87</v>
      </c>
      <c r="G250" s="8">
        <v>10.199999999999999</v>
      </c>
      <c r="H250" s="8">
        <v>8.4</v>
      </c>
      <c r="I250" s="8">
        <v>26</v>
      </c>
      <c r="J250" s="8">
        <v>10.199999999999999</v>
      </c>
      <c r="K250" s="6">
        <f t="shared" si="9"/>
        <v>5.76</v>
      </c>
      <c r="L250" s="6">
        <f t="shared" si="10"/>
        <v>5.76</v>
      </c>
      <c r="M250" s="10">
        <v>241</v>
      </c>
      <c r="N250" s="3" t="str">
        <f t="shared" si="11"/>
        <v>WSW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1.6</v>
      </c>
      <c r="U250" s="15">
        <v>1.6</v>
      </c>
    </row>
    <row r="251" spans="1:21" x14ac:dyDescent="0.25">
      <c r="A251" s="1">
        <v>45316</v>
      </c>
      <c r="B251" s="2">
        <v>0.86805555555555547</v>
      </c>
      <c r="C251" s="7">
        <v>1020</v>
      </c>
      <c r="D251" s="7">
        <v>1024</v>
      </c>
      <c r="E251" s="8">
        <v>10.4</v>
      </c>
      <c r="F251" s="9">
        <v>87</v>
      </c>
      <c r="G251" s="8">
        <v>10.4</v>
      </c>
      <c r="H251" s="8">
        <v>8.3000000000000007</v>
      </c>
      <c r="I251" s="8">
        <v>26</v>
      </c>
      <c r="J251" s="8">
        <v>10.4</v>
      </c>
      <c r="K251" s="6">
        <f t="shared" si="9"/>
        <v>4.68</v>
      </c>
      <c r="L251" s="6">
        <f t="shared" si="10"/>
        <v>4.68</v>
      </c>
      <c r="M251" s="10">
        <v>232</v>
      </c>
      <c r="N251" s="3" t="str">
        <f t="shared" si="11"/>
        <v>SW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1.3</v>
      </c>
      <c r="U251" s="15">
        <v>1.3</v>
      </c>
    </row>
    <row r="252" spans="1:21" x14ac:dyDescent="0.25">
      <c r="A252" s="1">
        <v>45316</v>
      </c>
      <c r="B252" s="2">
        <v>0.87152777777777779</v>
      </c>
      <c r="C252" s="7">
        <v>1020</v>
      </c>
      <c r="D252" s="7">
        <v>1024</v>
      </c>
      <c r="E252" s="8">
        <v>10.4</v>
      </c>
      <c r="F252" s="9">
        <v>88</v>
      </c>
      <c r="G252" s="8">
        <v>9.4</v>
      </c>
      <c r="H252" s="8">
        <v>8.5</v>
      </c>
      <c r="I252" s="8">
        <v>26</v>
      </c>
      <c r="J252" s="8">
        <v>9.4</v>
      </c>
      <c r="K252" s="6">
        <f t="shared" si="9"/>
        <v>8.2799999999999994</v>
      </c>
      <c r="L252" s="6">
        <f t="shared" si="10"/>
        <v>9.36</v>
      </c>
      <c r="M252" s="10">
        <v>278</v>
      </c>
      <c r="N252" s="3" t="str">
        <f t="shared" si="11"/>
        <v>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2.2999999999999998</v>
      </c>
      <c r="U252" s="15">
        <v>2.6</v>
      </c>
    </row>
    <row r="253" spans="1:21" x14ac:dyDescent="0.25">
      <c r="A253" s="1">
        <v>45316</v>
      </c>
      <c r="B253" s="2">
        <v>0.875</v>
      </c>
      <c r="C253" s="7">
        <v>1020</v>
      </c>
      <c r="D253" s="7">
        <v>1024</v>
      </c>
      <c r="E253" s="8">
        <v>10.4</v>
      </c>
      <c r="F253" s="9">
        <v>88</v>
      </c>
      <c r="G253" s="8">
        <v>9.6</v>
      </c>
      <c r="H253" s="8">
        <v>8.5</v>
      </c>
      <c r="I253" s="8">
        <v>26</v>
      </c>
      <c r="J253" s="8">
        <v>9.6</v>
      </c>
      <c r="K253" s="6">
        <f t="shared" si="9"/>
        <v>7.5600000000000005</v>
      </c>
      <c r="L253" s="6">
        <f t="shared" si="10"/>
        <v>7.9200000000000008</v>
      </c>
      <c r="M253" s="10">
        <v>277</v>
      </c>
      <c r="N253" s="3" t="str">
        <f t="shared" si="11"/>
        <v>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2.1</v>
      </c>
      <c r="U253" s="15">
        <v>2.2000000000000002</v>
      </c>
    </row>
    <row r="254" spans="1:21" x14ac:dyDescent="0.25">
      <c r="A254" s="1">
        <v>45316</v>
      </c>
      <c r="B254" s="2">
        <v>0.87847222222222221</v>
      </c>
      <c r="C254" s="7">
        <v>1020</v>
      </c>
      <c r="D254" s="7">
        <v>1024</v>
      </c>
      <c r="E254" s="8">
        <v>10.199999999999999</v>
      </c>
      <c r="F254" s="9">
        <v>88</v>
      </c>
      <c r="G254" s="8">
        <v>10.199999999999999</v>
      </c>
      <c r="H254" s="8">
        <v>8.3000000000000007</v>
      </c>
      <c r="I254" s="8">
        <v>26</v>
      </c>
      <c r="J254" s="8">
        <v>10.199999999999999</v>
      </c>
      <c r="K254" s="6">
        <f t="shared" si="9"/>
        <v>3.9600000000000004</v>
      </c>
      <c r="L254" s="6">
        <f t="shared" si="10"/>
        <v>3.9600000000000004</v>
      </c>
      <c r="M254" s="10">
        <v>30</v>
      </c>
      <c r="N254" s="3" t="str">
        <f t="shared" si="11"/>
        <v>NNE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1.1000000000000001</v>
      </c>
      <c r="U254" s="15">
        <v>1.1000000000000001</v>
      </c>
    </row>
    <row r="255" spans="1:21" x14ac:dyDescent="0.25">
      <c r="A255" s="1">
        <v>45316</v>
      </c>
      <c r="B255" s="2">
        <v>0.88194444444444453</v>
      </c>
      <c r="C255" s="7">
        <v>1020</v>
      </c>
      <c r="D255" s="7">
        <v>1024</v>
      </c>
      <c r="E255" s="8">
        <v>10.199999999999999</v>
      </c>
      <c r="F255" s="9">
        <v>88</v>
      </c>
      <c r="G255" s="8">
        <v>10.199999999999999</v>
      </c>
      <c r="H255" s="8">
        <v>8.3000000000000007</v>
      </c>
      <c r="I255" s="8">
        <v>26</v>
      </c>
      <c r="J255" s="8">
        <v>10.199999999999999</v>
      </c>
      <c r="K255" s="6">
        <f t="shared" si="9"/>
        <v>3.9600000000000004</v>
      </c>
      <c r="L255" s="6">
        <f t="shared" si="10"/>
        <v>3.9600000000000004</v>
      </c>
      <c r="M255" s="10">
        <v>90</v>
      </c>
      <c r="N255" s="3" t="str">
        <f t="shared" si="11"/>
        <v>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1.1000000000000001</v>
      </c>
      <c r="U255" s="15">
        <v>1.1000000000000001</v>
      </c>
    </row>
    <row r="256" spans="1:21" x14ac:dyDescent="0.25">
      <c r="A256" s="1">
        <v>45316</v>
      </c>
      <c r="B256" s="2">
        <v>0.88541666666666663</v>
      </c>
      <c r="C256" s="7">
        <v>1020</v>
      </c>
      <c r="D256" s="7">
        <v>1024</v>
      </c>
      <c r="E256" s="8">
        <v>10.1</v>
      </c>
      <c r="F256" s="9">
        <v>88</v>
      </c>
      <c r="G256" s="8">
        <v>9.1999999999999993</v>
      </c>
      <c r="H256" s="8">
        <v>8.1999999999999993</v>
      </c>
      <c r="I256" s="8">
        <v>26</v>
      </c>
      <c r="J256" s="8">
        <v>9.1999999999999993</v>
      </c>
      <c r="K256" s="6">
        <f t="shared" si="9"/>
        <v>7.5600000000000005</v>
      </c>
      <c r="L256" s="6">
        <f t="shared" si="10"/>
        <v>7.9200000000000008</v>
      </c>
      <c r="M256" s="10">
        <v>311</v>
      </c>
      <c r="N256" s="3" t="str">
        <f t="shared" si="11"/>
        <v>NW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2.1</v>
      </c>
      <c r="U256" s="15">
        <v>2.2000000000000002</v>
      </c>
    </row>
    <row r="257" spans="1:21" x14ac:dyDescent="0.25">
      <c r="A257" s="1">
        <v>45316</v>
      </c>
      <c r="B257" s="2">
        <v>0.88888888888888884</v>
      </c>
      <c r="C257" s="7">
        <v>1021</v>
      </c>
      <c r="D257" s="7">
        <v>1025</v>
      </c>
      <c r="E257" s="8">
        <v>10.1</v>
      </c>
      <c r="F257" s="9">
        <v>88</v>
      </c>
      <c r="G257" s="8">
        <v>10.1</v>
      </c>
      <c r="H257" s="8">
        <v>8.1999999999999993</v>
      </c>
      <c r="I257" s="8">
        <v>26</v>
      </c>
      <c r="J257" s="8">
        <v>10.1</v>
      </c>
      <c r="K257" s="6">
        <f t="shared" si="9"/>
        <v>2.88</v>
      </c>
      <c r="L257" s="6">
        <f t="shared" si="10"/>
        <v>2.88</v>
      </c>
      <c r="M257" s="10">
        <v>222</v>
      </c>
      <c r="N257" s="3" t="str">
        <f t="shared" si="11"/>
        <v>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0.8</v>
      </c>
      <c r="U257" s="15">
        <v>0.8</v>
      </c>
    </row>
    <row r="258" spans="1:21" x14ac:dyDescent="0.25">
      <c r="A258" s="1">
        <v>45316</v>
      </c>
      <c r="B258" s="2">
        <v>0.89236111111111116</v>
      </c>
      <c r="C258" s="7">
        <v>1020</v>
      </c>
      <c r="D258" s="7">
        <v>1024</v>
      </c>
      <c r="E258" s="8">
        <v>10.1</v>
      </c>
      <c r="F258" s="9">
        <v>88</v>
      </c>
      <c r="G258" s="8">
        <v>9.8000000000000007</v>
      </c>
      <c r="H258" s="8">
        <v>8.1999999999999993</v>
      </c>
      <c r="I258" s="8">
        <v>26</v>
      </c>
      <c r="J258" s="8">
        <v>9.8000000000000007</v>
      </c>
      <c r="K258" s="6">
        <f t="shared" si="9"/>
        <v>5.76</v>
      </c>
      <c r="L258" s="6">
        <f t="shared" si="10"/>
        <v>5.76</v>
      </c>
      <c r="M258" s="10">
        <v>210</v>
      </c>
      <c r="N258" s="3" t="str">
        <f t="shared" si="11"/>
        <v>SSW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1.6</v>
      </c>
      <c r="U258" s="15">
        <v>1.6</v>
      </c>
    </row>
    <row r="259" spans="1:21" x14ac:dyDescent="0.25">
      <c r="A259" s="1">
        <v>45316</v>
      </c>
      <c r="B259" s="2">
        <v>0.89583333333333337</v>
      </c>
      <c r="C259" s="7">
        <v>1021</v>
      </c>
      <c r="D259" s="7">
        <v>1025</v>
      </c>
      <c r="E259" s="8">
        <v>10</v>
      </c>
      <c r="F259" s="9">
        <v>88</v>
      </c>
      <c r="G259" s="8">
        <v>10</v>
      </c>
      <c r="H259" s="8">
        <v>8.1</v>
      </c>
      <c r="I259" s="8">
        <v>26</v>
      </c>
      <c r="J259" s="8">
        <v>10</v>
      </c>
      <c r="K259" s="6">
        <f t="shared" ref="K259:K288" si="12">CONVERT(T259,"m/s","km/h")</f>
        <v>3.9600000000000004</v>
      </c>
      <c r="L259" s="6">
        <f t="shared" ref="L259:L288" si="13">CONVERT(U259,"m/s","km/h")</f>
        <v>3.9600000000000004</v>
      </c>
      <c r="M259" s="10">
        <v>258</v>
      </c>
      <c r="N259" s="3" t="str">
        <f t="shared" ref="N259:N288" si="14">LOOKUP(M259,$V$4:$V$40,$W$4:$W$40)</f>
        <v>WSW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1.1000000000000001</v>
      </c>
      <c r="U259" s="15">
        <v>1.1000000000000001</v>
      </c>
    </row>
    <row r="260" spans="1:21" x14ac:dyDescent="0.25">
      <c r="A260" s="1">
        <v>45316</v>
      </c>
      <c r="B260" s="2">
        <v>0.89930555555555547</v>
      </c>
      <c r="C260" s="7">
        <v>1021</v>
      </c>
      <c r="D260" s="7">
        <v>1025</v>
      </c>
      <c r="E260" s="8">
        <v>10</v>
      </c>
      <c r="F260" s="9">
        <v>89</v>
      </c>
      <c r="G260" s="8">
        <v>10</v>
      </c>
      <c r="H260" s="8">
        <v>8.3000000000000007</v>
      </c>
      <c r="I260" s="8">
        <v>26</v>
      </c>
      <c r="J260" s="8">
        <v>10</v>
      </c>
      <c r="K260" s="6">
        <f t="shared" si="12"/>
        <v>0</v>
      </c>
      <c r="L260" s="6">
        <f t="shared" si="13"/>
        <v>0</v>
      </c>
      <c r="M260" s="10">
        <v>132</v>
      </c>
      <c r="N260" s="3" t="str">
        <f t="shared" si="14"/>
        <v>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45316</v>
      </c>
      <c r="B261" s="2">
        <v>0.90277777777777779</v>
      </c>
      <c r="C261" s="7">
        <v>1021</v>
      </c>
      <c r="D261" s="7">
        <v>1025</v>
      </c>
      <c r="E261" s="8">
        <v>9.9</v>
      </c>
      <c r="F261" s="9">
        <v>89</v>
      </c>
      <c r="G261" s="8">
        <v>9.9</v>
      </c>
      <c r="H261" s="8">
        <v>8.1999999999999993</v>
      </c>
      <c r="I261" s="8">
        <v>26</v>
      </c>
      <c r="J261" s="8">
        <v>9.9</v>
      </c>
      <c r="K261" s="6">
        <f t="shared" si="12"/>
        <v>0</v>
      </c>
      <c r="L261" s="6">
        <f t="shared" si="13"/>
        <v>0</v>
      </c>
      <c r="M261" s="10">
        <v>81</v>
      </c>
      <c r="N261" s="3" t="str">
        <f t="shared" si="14"/>
        <v>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45316</v>
      </c>
      <c r="B262" s="2">
        <v>0.90625</v>
      </c>
      <c r="C262" s="7">
        <v>1021</v>
      </c>
      <c r="D262" s="7">
        <v>1025</v>
      </c>
      <c r="E262" s="8">
        <v>10</v>
      </c>
      <c r="F262" s="9">
        <v>89</v>
      </c>
      <c r="G262" s="8">
        <v>10</v>
      </c>
      <c r="H262" s="8">
        <v>8.3000000000000007</v>
      </c>
      <c r="I262" s="8">
        <v>26</v>
      </c>
      <c r="J262" s="8">
        <v>10</v>
      </c>
      <c r="K262" s="6">
        <f t="shared" si="12"/>
        <v>2.88</v>
      </c>
      <c r="L262" s="6">
        <f t="shared" si="13"/>
        <v>2.88</v>
      </c>
      <c r="M262" s="10">
        <v>304</v>
      </c>
      <c r="N262" s="3" t="str">
        <f t="shared" si="14"/>
        <v>WNW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0.8</v>
      </c>
      <c r="U262" s="15">
        <v>0.8</v>
      </c>
    </row>
    <row r="263" spans="1:21" x14ac:dyDescent="0.25">
      <c r="A263" s="1">
        <v>45316</v>
      </c>
      <c r="B263" s="2">
        <v>0.90972222222222221</v>
      </c>
      <c r="C263" s="7">
        <v>1020</v>
      </c>
      <c r="D263" s="7">
        <v>1024</v>
      </c>
      <c r="E263" s="8">
        <v>10</v>
      </c>
      <c r="F263" s="9">
        <v>90</v>
      </c>
      <c r="G263" s="8">
        <v>10</v>
      </c>
      <c r="H263" s="8">
        <v>8.4</v>
      </c>
      <c r="I263" s="8">
        <v>26</v>
      </c>
      <c r="J263" s="8">
        <v>10</v>
      </c>
      <c r="K263" s="6">
        <f t="shared" si="12"/>
        <v>2.88</v>
      </c>
      <c r="L263" s="6">
        <f t="shared" si="13"/>
        <v>2.88</v>
      </c>
      <c r="M263" s="10">
        <v>265</v>
      </c>
      <c r="N263" s="3" t="str">
        <f t="shared" si="14"/>
        <v>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0.8</v>
      </c>
      <c r="U263" s="15">
        <v>0.8</v>
      </c>
    </row>
    <row r="264" spans="1:21" x14ac:dyDescent="0.25">
      <c r="A264" s="1">
        <v>45316</v>
      </c>
      <c r="B264" s="2">
        <v>0.91319444444444453</v>
      </c>
      <c r="C264" s="7">
        <v>1020</v>
      </c>
      <c r="D264" s="7">
        <v>1024</v>
      </c>
      <c r="E264" s="8">
        <v>10.1</v>
      </c>
      <c r="F264" s="9">
        <v>90</v>
      </c>
      <c r="G264" s="8">
        <v>10.1</v>
      </c>
      <c r="H264" s="8">
        <v>8.5</v>
      </c>
      <c r="I264" s="8">
        <v>26</v>
      </c>
      <c r="J264" s="8">
        <v>10.1</v>
      </c>
      <c r="K264" s="6">
        <f t="shared" si="12"/>
        <v>0</v>
      </c>
      <c r="L264" s="6">
        <f t="shared" si="13"/>
        <v>0</v>
      </c>
      <c r="M264" s="10">
        <v>78</v>
      </c>
      <c r="N264" s="3" t="str">
        <f t="shared" si="14"/>
        <v>ENE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45316</v>
      </c>
      <c r="B265" s="2">
        <v>0.91666666666666663</v>
      </c>
      <c r="C265" s="7">
        <v>1020</v>
      </c>
      <c r="D265" s="7">
        <v>1024</v>
      </c>
      <c r="E265" s="8">
        <v>10.1</v>
      </c>
      <c r="F265" s="9">
        <v>90</v>
      </c>
      <c r="G265" s="8">
        <v>10.1</v>
      </c>
      <c r="H265" s="8">
        <v>8.5</v>
      </c>
      <c r="I265" s="8">
        <v>26</v>
      </c>
      <c r="J265" s="8">
        <v>10.1</v>
      </c>
      <c r="K265" s="6">
        <f t="shared" si="12"/>
        <v>2.88</v>
      </c>
      <c r="L265" s="6">
        <f t="shared" si="13"/>
        <v>2.88</v>
      </c>
      <c r="M265" s="10">
        <v>138</v>
      </c>
      <c r="N265" s="3" t="str">
        <f t="shared" si="14"/>
        <v>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0.8</v>
      </c>
      <c r="U265" s="15">
        <v>0.8</v>
      </c>
    </row>
    <row r="266" spans="1:21" x14ac:dyDescent="0.25">
      <c r="A266" s="1">
        <v>45316</v>
      </c>
      <c r="B266" s="2">
        <v>0.92013888888888884</v>
      </c>
      <c r="C266" s="7">
        <v>1021</v>
      </c>
      <c r="D266" s="7">
        <v>1025</v>
      </c>
      <c r="E266" s="8">
        <v>10.1</v>
      </c>
      <c r="F266" s="9">
        <v>91</v>
      </c>
      <c r="G266" s="8">
        <v>9.5</v>
      </c>
      <c r="H266" s="8">
        <v>8.6999999999999993</v>
      </c>
      <c r="I266" s="8">
        <v>26</v>
      </c>
      <c r="J266" s="8">
        <v>9.5</v>
      </c>
      <c r="K266" s="6">
        <f t="shared" si="12"/>
        <v>6.12</v>
      </c>
      <c r="L266" s="6">
        <f t="shared" si="13"/>
        <v>7.2</v>
      </c>
      <c r="M266" s="10">
        <v>162</v>
      </c>
      <c r="N266" s="3" t="str">
        <f t="shared" si="14"/>
        <v>SSE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1.7</v>
      </c>
      <c r="U266" s="15">
        <v>2</v>
      </c>
    </row>
    <row r="267" spans="1:21" x14ac:dyDescent="0.25">
      <c r="A267" s="1">
        <v>45316</v>
      </c>
      <c r="B267" s="2">
        <v>0.92361111111111116</v>
      </c>
      <c r="C267" s="7">
        <v>1021</v>
      </c>
      <c r="D267" s="7">
        <v>1025</v>
      </c>
      <c r="E267" s="8">
        <v>10</v>
      </c>
      <c r="F267" s="9">
        <v>91</v>
      </c>
      <c r="G267" s="8">
        <v>9.1</v>
      </c>
      <c r="H267" s="8">
        <v>8.6</v>
      </c>
      <c r="I267" s="8">
        <v>26</v>
      </c>
      <c r="J267" s="8">
        <v>9.1</v>
      </c>
      <c r="K267" s="6">
        <f t="shared" si="12"/>
        <v>7.2</v>
      </c>
      <c r="L267" s="6">
        <f t="shared" si="13"/>
        <v>7.9200000000000008</v>
      </c>
      <c r="M267" s="10">
        <v>303</v>
      </c>
      <c r="N267" s="3" t="str">
        <f t="shared" si="14"/>
        <v>WNW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2</v>
      </c>
      <c r="U267" s="15">
        <v>2.2000000000000002</v>
      </c>
    </row>
    <row r="268" spans="1:21" x14ac:dyDescent="0.25">
      <c r="A268" s="1">
        <v>45316</v>
      </c>
      <c r="B268" s="2">
        <v>0.92708333333333337</v>
      </c>
      <c r="C268" s="7">
        <v>1021</v>
      </c>
      <c r="D268" s="7">
        <v>1025</v>
      </c>
      <c r="E268" s="8">
        <v>10</v>
      </c>
      <c r="F268" s="9">
        <v>91</v>
      </c>
      <c r="G268" s="8">
        <v>10</v>
      </c>
      <c r="H268" s="8">
        <v>8.6</v>
      </c>
      <c r="I268" s="8">
        <v>26</v>
      </c>
      <c r="J268" s="8">
        <v>10</v>
      </c>
      <c r="K268" s="6">
        <f t="shared" si="12"/>
        <v>0</v>
      </c>
      <c r="L268" s="6">
        <f t="shared" si="13"/>
        <v>0</v>
      </c>
      <c r="M268" s="10">
        <v>125</v>
      </c>
      <c r="N268" s="3" t="str">
        <f t="shared" si="14"/>
        <v>ESE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45316</v>
      </c>
      <c r="B269" s="2">
        <v>0.93055555555555547</v>
      </c>
      <c r="C269" s="7">
        <v>1020</v>
      </c>
      <c r="D269" s="7">
        <v>1024</v>
      </c>
      <c r="E269" s="8">
        <v>10</v>
      </c>
      <c r="F269" s="9">
        <v>91</v>
      </c>
      <c r="G269" s="8">
        <v>10</v>
      </c>
      <c r="H269" s="8">
        <v>8.6</v>
      </c>
      <c r="I269" s="8">
        <v>26</v>
      </c>
      <c r="J269" s="8">
        <v>10</v>
      </c>
      <c r="K269" s="6">
        <f t="shared" si="12"/>
        <v>4.32</v>
      </c>
      <c r="L269" s="6">
        <f t="shared" si="13"/>
        <v>4.32</v>
      </c>
      <c r="M269" s="10">
        <v>300</v>
      </c>
      <c r="N269" s="3" t="str">
        <f t="shared" si="14"/>
        <v>WNW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1.2</v>
      </c>
      <c r="U269" s="15">
        <v>1.2</v>
      </c>
    </row>
    <row r="270" spans="1:21" x14ac:dyDescent="0.25">
      <c r="A270" s="1">
        <v>45316</v>
      </c>
      <c r="B270" s="2">
        <v>0.93402777777777779</v>
      </c>
      <c r="C270" s="7">
        <v>1020</v>
      </c>
      <c r="D270" s="7">
        <v>1024</v>
      </c>
      <c r="E270" s="8">
        <v>10</v>
      </c>
      <c r="F270" s="9">
        <v>91</v>
      </c>
      <c r="G270" s="8">
        <v>10</v>
      </c>
      <c r="H270" s="8">
        <v>8.6</v>
      </c>
      <c r="I270" s="8">
        <v>26</v>
      </c>
      <c r="J270" s="8">
        <v>10</v>
      </c>
      <c r="K270" s="6">
        <f t="shared" si="12"/>
        <v>3.9600000000000004</v>
      </c>
      <c r="L270" s="6">
        <f t="shared" si="13"/>
        <v>3.9600000000000004</v>
      </c>
      <c r="M270" s="10">
        <v>186</v>
      </c>
      <c r="N270" s="3" t="str">
        <f t="shared" si="14"/>
        <v>S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1.1000000000000001</v>
      </c>
      <c r="U270" s="15">
        <v>1.1000000000000001</v>
      </c>
    </row>
    <row r="271" spans="1:21" x14ac:dyDescent="0.25">
      <c r="A271" s="1">
        <v>45316</v>
      </c>
      <c r="B271" s="2">
        <v>0.9375</v>
      </c>
      <c r="C271" s="7">
        <v>1020</v>
      </c>
      <c r="D271" s="7">
        <v>1024</v>
      </c>
      <c r="E271" s="8">
        <v>9.9</v>
      </c>
      <c r="F271" s="9">
        <v>91</v>
      </c>
      <c r="G271" s="8">
        <v>9.9</v>
      </c>
      <c r="H271" s="8">
        <v>8.5</v>
      </c>
      <c r="I271" s="8">
        <v>26</v>
      </c>
      <c r="J271" s="8">
        <v>9.9</v>
      </c>
      <c r="K271" s="6">
        <f t="shared" si="12"/>
        <v>4.32</v>
      </c>
      <c r="L271" s="6">
        <f t="shared" si="13"/>
        <v>4.32</v>
      </c>
      <c r="M271" s="10">
        <v>90</v>
      </c>
      <c r="N271" s="3" t="str">
        <f t="shared" si="14"/>
        <v>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1.2</v>
      </c>
      <c r="U271" s="15">
        <v>1.2</v>
      </c>
    </row>
    <row r="272" spans="1:21" x14ac:dyDescent="0.25">
      <c r="A272" s="1">
        <v>45316</v>
      </c>
      <c r="B272" s="2">
        <v>0.94097222222222221</v>
      </c>
      <c r="C272" s="7">
        <v>1021</v>
      </c>
      <c r="D272" s="7">
        <v>1025</v>
      </c>
      <c r="E272" s="8">
        <v>9.8000000000000007</v>
      </c>
      <c r="F272" s="9">
        <v>91</v>
      </c>
      <c r="G272" s="8">
        <v>9.8000000000000007</v>
      </c>
      <c r="H272" s="8">
        <v>8.4</v>
      </c>
      <c r="I272" s="8">
        <v>26</v>
      </c>
      <c r="J272" s="8">
        <v>9.8000000000000007</v>
      </c>
      <c r="K272" s="6">
        <f t="shared" si="12"/>
        <v>2.52</v>
      </c>
      <c r="L272" s="6">
        <f t="shared" si="13"/>
        <v>2.52</v>
      </c>
      <c r="M272" s="10">
        <v>182</v>
      </c>
      <c r="N272" s="3" t="str">
        <f t="shared" si="14"/>
        <v>S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0.7</v>
      </c>
      <c r="U272" s="15">
        <v>0.7</v>
      </c>
    </row>
    <row r="273" spans="1:21" x14ac:dyDescent="0.25">
      <c r="A273" s="1">
        <v>45316</v>
      </c>
      <c r="B273" s="2">
        <v>0.94444444444444453</v>
      </c>
      <c r="C273" s="7">
        <v>1020</v>
      </c>
      <c r="D273" s="7">
        <v>1024</v>
      </c>
      <c r="E273" s="8">
        <v>9.6999999999999993</v>
      </c>
      <c r="F273" s="9">
        <v>92</v>
      </c>
      <c r="G273" s="8">
        <v>9.6999999999999993</v>
      </c>
      <c r="H273" s="8">
        <v>8.4</v>
      </c>
      <c r="I273" s="8">
        <v>26</v>
      </c>
      <c r="J273" s="8">
        <v>9.6999999999999993</v>
      </c>
      <c r="K273" s="6">
        <f t="shared" si="12"/>
        <v>2.88</v>
      </c>
      <c r="L273" s="6">
        <f t="shared" si="13"/>
        <v>2.88</v>
      </c>
      <c r="M273" s="10">
        <v>54</v>
      </c>
      <c r="N273" s="3" t="str">
        <f t="shared" si="14"/>
        <v>NE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0.8</v>
      </c>
      <c r="U273" s="15">
        <v>0.8</v>
      </c>
    </row>
    <row r="274" spans="1:21" x14ac:dyDescent="0.25">
      <c r="A274" s="1">
        <v>45316</v>
      </c>
      <c r="B274" s="2">
        <v>0.94791666666666663</v>
      </c>
      <c r="C274" s="7">
        <v>1020</v>
      </c>
      <c r="D274" s="7">
        <v>1024</v>
      </c>
      <c r="E274" s="8">
        <v>9.8000000000000007</v>
      </c>
      <c r="F274" s="9">
        <v>92</v>
      </c>
      <c r="G274" s="8">
        <v>9.8000000000000007</v>
      </c>
      <c r="H274" s="8">
        <v>8.5</v>
      </c>
      <c r="I274" s="8">
        <v>26</v>
      </c>
      <c r="J274" s="8">
        <v>9.8000000000000007</v>
      </c>
      <c r="K274" s="6">
        <f t="shared" si="12"/>
        <v>4.68</v>
      </c>
      <c r="L274" s="6">
        <f t="shared" si="13"/>
        <v>4.68</v>
      </c>
      <c r="M274" s="10">
        <v>48</v>
      </c>
      <c r="N274" s="3" t="str">
        <f t="shared" si="14"/>
        <v>NE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1.3</v>
      </c>
      <c r="U274" s="15">
        <v>1.3</v>
      </c>
    </row>
    <row r="275" spans="1:21" x14ac:dyDescent="0.25">
      <c r="A275" s="1">
        <v>45316</v>
      </c>
      <c r="B275" s="2">
        <v>0.95138888888888884</v>
      </c>
      <c r="C275" s="7">
        <v>1020</v>
      </c>
      <c r="D275" s="7">
        <v>1024</v>
      </c>
      <c r="E275" s="8">
        <v>9.9</v>
      </c>
      <c r="F275" s="9">
        <v>92</v>
      </c>
      <c r="G275" s="8">
        <v>9.9</v>
      </c>
      <c r="H275" s="8">
        <v>8.6</v>
      </c>
      <c r="I275" s="8">
        <v>26</v>
      </c>
      <c r="J275" s="8">
        <v>9.9</v>
      </c>
      <c r="K275" s="6">
        <f t="shared" si="12"/>
        <v>0</v>
      </c>
      <c r="L275" s="6">
        <f t="shared" si="13"/>
        <v>0</v>
      </c>
      <c r="M275" s="10">
        <v>136</v>
      </c>
      <c r="N275" s="3" t="str">
        <f t="shared" si="14"/>
        <v>SE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45316</v>
      </c>
      <c r="B276" s="2">
        <v>0.95486111111111116</v>
      </c>
      <c r="C276" s="7">
        <v>1021</v>
      </c>
      <c r="D276" s="7">
        <v>1025</v>
      </c>
      <c r="E276" s="8">
        <v>9.8000000000000007</v>
      </c>
      <c r="F276" s="9">
        <v>92</v>
      </c>
      <c r="G276" s="8">
        <v>9.8000000000000007</v>
      </c>
      <c r="H276" s="8">
        <v>8.5</v>
      </c>
      <c r="I276" s="8">
        <v>26</v>
      </c>
      <c r="J276" s="8">
        <v>9.8000000000000007</v>
      </c>
      <c r="K276" s="6">
        <f t="shared" si="12"/>
        <v>4.68</v>
      </c>
      <c r="L276" s="6">
        <f t="shared" si="13"/>
        <v>4.68</v>
      </c>
      <c r="M276" s="10">
        <v>138</v>
      </c>
      <c r="N276" s="3" t="str">
        <f t="shared" si="14"/>
        <v>SE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1.3</v>
      </c>
      <c r="U276" s="15">
        <v>1.3</v>
      </c>
    </row>
    <row r="277" spans="1:21" x14ac:dyDescent="0.25">
      <c r="A277" s="1">
        <v>45316</v>
      </c>
      <c r="B277" s="2">
        <v>0.95833333333333337</v>
      </c>
      <c r="C277" s="7">
        <v>1020</v>
      </c>
      <c r="D277" s="7">
        <v>1024</v>
      </c>
      <c r="E277" s="8">
        <v>9.8000000000000007</v>
      </c>
      <c r="F277" s="9">
        <v>92</v>
      </c>
      <c r="G277" s="8">
        <v>9.8000000000000007</v>
      </c>
      <c r="H277" s="8">
        <v>8.5</v>
      </c>
      <c r="I277" s="8">
        <v>26</v>
      </c>
      <c r="J277" s="8">
        <v>9.8000000000000007</v>
      </c>
      <c r="K277" s="6">
        <f t="shared" si="12"/>
        <v>3.9600000000000004</v>
      </c>
      <c r="L277" s="6">
        <f t="shared" si="13"/>
        <v>3.9600000000000004</v>
      </c>
      <c r="M277" s="10">
        <v>132</v>
      </c>
      <c r="N277" s="3" t="str">
        <f t="shared" si="14"/>
        <v>SE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1.1000000000000001</v>
      </c>
      <c r="U277" s="15">
        <v>1.1000000000000001</v>
      </c>
    </row>
    <row r="278" spans="1:21" x14ac:dyDescent="0.25">
      <c r="A278" s="1">
        <v>45316</v>
      </c>
      <c r="B278" s="2">
        <v>0.96180555555555547</v>
      </c>
      <c r="C278" s="7">
        <v>1020</v>
      </c>
      <c r="D278" s="7">
        <v>1024</v>
      </c>
      <c r="E278" s="8">
        <v>9.8000000000000007</v>
      </c>
      <c r="F278" s="9">
        <v>92</v>
      </c>
      <c r="G278" s="8">
        <v>9.8000000000000007</v>
      </c>
      <c r="H278" s="8">
        <v>8.5</v>
      </c>
      <c r="I278" s="8">
        <v>26</v>
      </c>
      <c r="J278" s="8">
        <v>9.8000000000000007</v>
      </c>
      <c r="K278" s="6">
        <f t="shared" si="12"/>
        <v>2.52</v>
      </c>
      <c r="L278" s="6">
        <f t="shared" si="13"/>
        <v>2.52</v>
      </c>
      <c r="M278" s="10">
        <v>114</v>
      </c>
      <c r="N278" s="3" t="str">
        <f t="shared" si="14"/>
        <v>ESE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0.7</v>
      </c>
      <c r="U278" s="15">
        <v>0.7</v>
      </c>
    </row>
    <row r="279" spans="1:21" x14ac:dyDescent="0.25">
      <c r="A279" s="1">
        <v>45316</v>
      </c>
      <c r="B279" s="2">
        <v>0.96527777777777779</v>
      </c>
      <c r="C279" s="7">
        <v>1020</v>
      </c>
      <c r="D279" s="7">
        <v>1024</v>
      </c>
      <c r="E279" s="8">
        <v>9.8000000000000007</v>
      </c>
      <c r="F279" s="9">
        <v>93</v>
      </c>
      <c r="G279" s="8">
        <v>9.8000000000000007</v>
      </c>
      <c r="H279" s="8">
        <v>8.6999999999999993</v>
      </c>
      <c r="I279" s="8">
        <v>26</v>
      </c>
      <c r="J279" s="8">
        <v>9.8000000000000007</v>
      </c>
      <c r="K279" s="6">
        <f t="shared" si="12"/>
        <v>0</v>
      </c>
      <c r="L279" s="6">
        <f t="shared" si="13"/>
        <v>0</v>
      </c>
      <c r="M279" s="10">
        <v>108</v>
      </c>
      <c r="N279" s="3" t="str">
        <f t="shared" si="14"/>
        <v>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45316</v>
      </c>
      <c r="B280" s="2">
        <v>0.96875</v>
      </c>
      <c r="C280" s="7">
        <v>1021</v>
      </c>
      <c r="D280" s="7">
        <v>1025</v>
      </c>
      <c r="E280" s="8">
        <v>9.8000000000000007</v>
      </c>
      <c r="F280" s="9">
        <v>93</v>
      </c>
      <c r="G280" s="8">
        <v>9.8000000000000007</v>
      </c>
      <c r="H280" s="8">
        <v>8.6999999999999993</v>
      </c>
      <c r="I280" s="8">
        <v>26</v>
      </c>
      <c r="J280" s="8">
        <v>9.8000000000000007</v>
      </c>
      <c r="K280" s="6">
        <f t="shared" si="12"/>
        <v>0</v>
      </c>
      <c r="L280" s="6">
        <f t="shared" si="13"/>
        <v>0</v>
      </c>
      <c r="M280" s="10">
        <v>90</v>
      </c>
      <c r="N280" s="3" t="str">
        <f t="shared" si="14"/>
        <v>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45316</v>
      </c>
      <c r="B281" s="2">
        <v>0.97222222222222221</v>
      </c>
      <c r="C281" s="7">
        <v>1020</v>
      </c>
      <c r="D281" s="7">
        <v>1024</v>
      </c>
      <c r="E281" s="8">
        <v>9.6999999999999993</v>
      </c>
      <c r="F281" s="9">
        <v>93</v>
      </c>
      <c r="G281" s="8">
        <v>9.6999999999999993</v>
      </c>
      <c r="H281" s="8">
        <v>8.6</v>
      </c>
      <c r="I281" s="8">
        <v>26</v>
      </c>
      <c r="J281" s="8">
        <v>9.6999999999999993</v>
      </c>
      <c r="K281" s="6">
        <f t="shared" si="12"/>
        <v>3.6</v>
      </c>
      <c r="L281" s="6">
        <f t="shared" si="13"/>
        <v>3.6</v>
      </c>
      <c r="M281" s="10">
        <v>180</v>
      </c>
      <c r="N281" s="3" t="str">
        <f t="shared" si="14"/>
        <v>S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</v>
      </c>
      <c r="U281" s="15">
        <v>1</v>
      </c>
    </row>
    <row r="282" spans="1:21" x14ac:dyDescent="0.25">
      <c r="A282" s="1">
        <v>45316</v>
      </c>
      <c r="B282" s="2">
        <v>0.97569444444444453</v>
      </c>
      <c r="C282" s="7">
        <v>1021</v>
      </c>
      <c r="D282" s="7">
        <v>1025</v>
      </c>
      <c r="E282" s="8">
        <v>9.8000000000000007</v>
      </c>
      <c r="F282" s="9">
        <v>93</v>
      </c>
      <c r="G282" s="8">
        <v>9.8000000000000007</v>
      </c>
      <c r="H282" s="8">
        <v>8.6999999999999993</v>
      </c>
      <c r="I282" s="8">
        <v>26</v>
      </c>
      <c r="J282" s="8">
        <v>9.8000000000000007</v>
      </c>
      <c r="K282" s="6">
        <f t="shared" si="12"/>
        <v>2.88</v>
      </c>
      <c r="L282" s="6">
        <f t="shared" si="13"/>
        <v>2.88</v>
      </c>
      <c r="M282" s="10">
        <v>125</v>
      </c>
      <c r="N282" s="3" t="str">
        <f t="shared" si="14"/>
        <v>ESE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0.8</v>
      </c>
      <c r="U282" s="15">
        <v>0.8</v>
      </c>
    </row>
    <row r="283" spans="1:21" x14ac:dyDescent="0.25">
      <c r="A283" s="1">
        <v>45316</v>
      </c>
      <c r="B283" s="2">
        <v>0.97916666666666663</v>
      </c>
      <c r="C283" s="7">
        <v>1021</v>
      </c>
      <c r="D283" s="7">
        <v>1025</v>
      </c>
      <c r="E283" s="8">
        <v>9.8000000000000007</v>
      </c>
      <c r="F283" s="9">
        <v>93</v>
      </c>
      <c r="G283" s="8">
        <v>9.8000000000000007</v>
      </c>
      <c r="H283" s="8">
        <v>8.6999999999999993</v>
      </c>
      <c r="I283" s="8">
        <v>26</v>
      </c>
      <c r="J283" s="8">
        <v>9.8000000000000007</v>
      </c>
      <c r="K283" s="6">
        <f t="shared" si="12"/>
        <v>3.9600000000000004</v>
      </c>
      <c r="L283" s="6">
        <f t="shared" si="13"/>
        <v>3.9600000000000004</v>
      </c>
      <c r="M283" s="10">
        <v>119</v>
      </c>
      <c r="N283" s="3" t="str">
        <f t="shared" si="14"/>
        <v>ESE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1.1000000000000001</v>
      </c>
      <c r="U283" s="15">
        <v>1.1000000000000001</v>
      </c>
    </row>
    <row r="284" spans="1:21" x14ac:dyDescent="0.25">
      <c r="A284" s="1">
        <v>45316</v>
      </c>
      <c r="B284" s="2">
        <v>0.98263888888888884</v>
      </c>
      <c r="C284" s="7">
        <v>1021</v>
      </c>
      <c r="D284" s="7">
        <v>1025</v>
      </c>
      <c r="E284" s="8">
        <v>9.8000000000000007</v>
      </c>
      <c r="F284" s="9">
        <v>93</v>
      </c>
      <c r="G284" s="8">
        <v>9.8000000000000007</v>
      </c>
      <c r="H284" s="8">
        <v>8.6999999999999993</v>
      </c>
      <c r="I284" s="8">
        <v>26</v>
      </c>
      <c r="J284" s="8">
        <v>9.8000000000000007</v>
      </c>
      <c r="K284" s="6">
        <f t="shared" si="12"/>
        <v>0</v>
      </c>
      <c r="L284" s="6">
        <f t="shared" si="13"/>
        <v>0</v>
      </c>
      <c r="M284" s="10">
        <v>144</v>
      </c>
      <c r="N284" s="3" t="str">
        <f t="shared" si="14"/>
        <v>SE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45316</v>
      </c>
      <c r="B285" s="2">
        <v>0.98611111111111116</v>
      </c>
      <c r="C285" s="7">
        <v>1021</v>
      </c>
      <c r="D285" s="7">
        <v>1025</v>
      </c>
      <c r="E285" s="8">
        <v>9.8000000000000007</v>
      </c>
      <c r="F285" s="9">
        <v>93</v>
      </c>
      <c r="G285" s="8">
        <v>9.8000000000000007</v>
      </c>
      <c r="H285" s="8">
        <v>8.6999999999999993</v>
      </c>
      <c r="I285" s="8">
        <v>26</v>
      </c>
      <c r="J285" s="8">
        <v>9.8000000000000007</v>
      </c>
      <c r="K285" s="6">
        <f t="shared" si="12"/>
        <v>0</v>
      </c>
      <c r="L285" s="6">
        <f t="shared" si="13"/>
        <v>0</v>
      </c>
      <c r="M285" s="10">
        <v>96</v>
      </c>
      <c r="N285" s="3" t="str">
        <f t="shared" si="14"/>
        <v>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45316</v>
      </c>
      <c r="B286" s="2">
        <v>0.98958333333333337</v>
      </c>
      <c r="C286" s="7">
        <v>1021</v>
      </c>
      <c r="D286" s="7">
        <v>1025</v>
      </c>
      <c r="E286" s="8">
        <v>9.6999999999999993</v>
      </c>
      <c r="F286" s="9">
        <v>93</v>
      </c>
      <c r="G286" s="8">
        <v>9.6999999999999993</v>
      </c>
      <c r="H286" s="8">
        <v>8.6</v>
      </c>
      <c r="I286" s="8">
        <v>26</v>
      </c>
      <c r="J286" s="8">
        <v>9.6999999999999993</v>
      </c>
      <c r="K286" s="6">
        <f t="shared" si="12"/>
        <v>2.88</v>
      </c>
      <c r="L286" s="6">
        <f t="shared" si="13"/>
        <v>2.88</v>
      </c>
      <c r="M286" s="10">
        <v>108</v>
      </c>
      <c r="N286" s="3" t="str">
        <f t="shared" si="14"/>
        <v>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0.8</v>
      </c>
      <c r="U286" s="15">
        <v>0.8</v>
      </c>
    </row>
    <row r="287" spans="1:21" x14ac:dyDescent="0.25">
      <c r="A287" s="1">
        <v>45316</v>
      </c>
      <c r="B287" s="2">
        <v>0.99305555555555547</v>
      </c>
      <c r="C287" s="7">
        <v>1021</v>
      </c>
      <c r="D287" s="7">
        <v>1025</v>
      </c>
      <c r="E287" s="8">
        <v>9.8000000000000007</v>
      </c>
      <c r="F287" s="9">
        <v>93</v>
      </c>
      <c r="G287" s="8">
        <v>9.8000000000000007</v>
      </c>
      <c r="H287" s="8">
        <v>8.6999999999999993</v>
      </c>
      <c r="I287" s="8">
        <v>26</v>
      </c>
      <c r="J287" s="8">
        <v>9.8000000000000007</v>
      </c>
      <c r="K287" s="6">
        <f t="shared" si="12"/>
        <v>0</v>
      </c>
      <c r="L287" s="6">
        <f t="shared" si="13"/>
        <v>0</v>
      </c>
      <c r="M287" s="10">
        <v>108</v>
      </c>
      <c r="N287" s="3" t="str">
        <f t="shared" si="14"/>
        <v>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45316</v>
      </c>
      <c r="B288" s="2">
        <v>0.99652777777777779</v>
      </c>
      <c r="C288" s="7">
        <v>1020</v>
      </c>
      <c r="D288" s="7">
        <v>1024</v>
      </c>
      <c r="E288" s="8">
        <v>9.9</v>
      </c>
      <c r="F288" s="9">
        <v>93</v>
      </c>
      <c r="G288" s="8">
        <v>9.9</v>
      </c>
      <c r="H288" s="8">
        <v>8.8000000000000007</v>
      </c>
      <c r="I288" s="8">
        <v>26</v>
      </c>
      <c r="J288" s="8">
        <v>9.9</v>
      </c>
      <c r="K288" s="6">
        <f t="shared" si="12"/>
        <v>0</v>
      </c>
      <c r="L288" s="6">
        <f t="shared" si="13"/>
        <v>0</v>
      </c>
      <c r="M288" s="10">
        <v>204</v>
      </c>
      <c r="N288" s="3" t="str">
        <f t="shared" si="14"/>
        <v>SSW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/>
      <c r="B289" s="2"/>
      <c r="C289" s="7"/>
      <c r="D289" s="7"/>
      <c r="E289" s="8"/>
      <c r="F289" s="9"/>
      <c r="G289" s="8"/>
      <c r="H289" s="8"/>
      <c r="I289" s="8"/>
      <c r="J289" s="8"/>
      <c r="K289" s="6"/>
      <c r="L289" s="6"/>
      <c r="M289" s="10"/>
      <c r="N289" s="3"/>
      <c r="O289" s="11"/>
      <c r="P289" s="12"/>
      <c r="Q289" s="3"/>
      <c r="R289" s="13"/>
      <c r="S289" s="14"/>
      <c r="T289" s="15"/>
      <c r="U289" s="15"/>
    </row>
    <row r="290" spans="1:21" x14ac:dyDescent="0.25">
      <c r="A290" s="1"/>
      <c r="B290" s="2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AVERAGE(E2:E288)</f>
        <v>10.404181184669</v>
      </c>
      <c r="B293" s="27">
        <f>AVERAGE(F2:F288)</f>
        <v>72.243902439024396</v>
      </c>
      <c r="C293" s="28">
        <f>AVERAGE(C2:C288)</f>
        <v>1020.0209059233449</v>
      </c>
      <c r="D293" s="29">
        <f>AVERAGE(S75:S225)</f>
        <v>142.05224289933784</v>
      </c>
      <c r="E293" s="30">
        <f>AVERAGE(K2:K288)</f>
        <v>4.0979790940766581</v>
      </c>
      <c r="F293" s="74">
        <f>AVERAGE(H2:H288)</f>
        <v>5.4470383275261343</v>
      </c>
      <c r="G293" s="45" t="str" cm="1">
        <f t="array" ref="G293">INDEX(N2:N288,MIN(IF(MAX(COUNTIF(N2:N288,N2:N288))=COUNTIF(N2:N288,N2:N288),ROW(N2:N288),"")))</f>
        <v>WSW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MIN(E2:E288)</f>
        <v>5.6</v>
      </c>
      <c r="B296" s="33">
        <f>MAX(E2:E288)</f>
        <v>14.7</v>
      </c>
      <c r="C296" s="34">
        <f>MIN(F2:F288)</f>
        <v>50</v>
      </c>
      <c r="D296" s="35">
        <f>MAX(F2:F288)</f>
        <v>93</v>
      </c>
      <c r="E296" s="36">
        <f>MAX(S2:S288)</f>
        <v>373.53570000000002</v>
      </c>
      <c r="F296" s="37">
        <f>MAX(L2:L288)</f>
        <v>20.16</v>
      </c>
      <c r="G296" s="38">
        <f>MIN(H2:H288)</f>
        <v>-0.8</v>
      </c>
      <c r="H296" s="33">
        <f>MAX(H2:H288)</f>
        <v>9.9</v>
      </c>
      <c r="I296" s="4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E8C3-A098-4211-B977-2D801425D771}">
  <dimension ref="A1:W297"/>
  <sheetViews>
    <sheetView topLeftCell="A271" workbookViewId="0">
      <selection activeCell="I297" sqref="I297"/>
    </sheetView>
  </sheetViews>
  <sheetFormatPr defaultRowHeight="15" x14ac:dyDescent="0.25"/>
  <cols>
    <col min="1" max="1" width="22.5703125" customWidth="1"/>
    <col min="2" max="2" width="15.140625" customWidth="1"/>
    <col min="3" max="3" width="17.28515625" style="16" customWidth="1"/>
    <col min="4" max="4" width="17.5703125" style="16" customWidth="1"/>
    <col min="5" max="5" width="18.42578125" style="5" customWidth="1"/>
    <col min="6" max="6" width="19.42578125" style="17" customWidth="1"/>
    <col min="7" max="7" width="16.7109375" style="5" customWidth="1"/>
    <col min="8" max="8" width="17.42578125" style="5" customWidth="1"/>
    <col min="9" max="9" width="18.42578125" style="5" customWidth="1"/>
    <col min="10" max="10" width="17" style="5" customWidth="1"/>
    <col min="11" max="11" width="17.5703125" style="39" customWidth="1"/>
    <col min="12" max="12" width="17.28515625" style="39" customWidth="1"/>
    <col min="13" max="13" width="17.28515625" style="4" customWidth="1"/>
    <col min="14" max="14" width="18.140625" customWidth="1"/>
    <col min="15" max="15" width="15.28515625" style="18" customWidth="1"/>
    <col min="16" max="16" width="17.28515625" style="19" customWidth="1"/>
    <col min="17" max="17" width="16.7109375" customWidth="1"/>
    <col min="18" max="18" width="19" style="20" customWidth="1"/>
    <col min="19" max="19" width="18.85546875" style="21" customWidth="1"/>
    <col min="20" max="20" width="18.42578125" style="22" customWidth="1"/>
    <col min="21" max="21" width="18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45317</v>
      </c>
      <c r="B2" s="2">
        <v>0</v>
      </c>
      <c r="C2" s="7">
        <v>1020</v>
      </c>
      <c r="D2" s="7">
        <v>1024</v>
      </c>
      <c r="E2" s="8">
        <v>10.1</v>
      </c>
      <c r="F2" s="9">
        <v>93</v>
      </c>
      <c r="G2" s="8">
        <v>10.1</v>
      </c>
      <c r="H2" s="8">
        <v>9</v>
      </c>
      <c r="I2" s="8">
        <v>26</v>
      </c>
      <c r="J2" s="8">
        <v>10.1</v>
      </c>
      <c r="K2" s="6">
        <f>CONVERT(T2,"m/s","km/h")</f>
        <v>2.88</v>
      </c>
      <c r="L2" s="6">
        <f>CONVERT(U2,"m/s","km/h")</f>
        <v>2.88</v>
      </c>
      <c r="M2" s="10">
        <v>102</v>
      </c>
      <c r="N2" s="3" t="str">
        <f>LOOKUP(M2,$V$4:$V$40,$W$4:$W$40)</f>
        <v>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0.8</v>
      </c>
      <c r="U2" s="15">
        <v>0.8</v>
      </c>
    </row>
    <row r="3" spans="1:23" x14ac:dyDescent="0.25">
      <c r="A3" s="1">
        <v>45317</v>
      </c>
      <c r="B3" s="2">
        <v>3.472222222222222E-3</v>
      </c>
      <c r="C3" s="7">
        <v>1021</v>
      </c>
      <c r="D3" s="7">
        <v>1025</v>
      </c>
      <c r="E3" s="8">
        <v>10.3</v>
      </c>
      <c r="F3" s="9">
        <v>93</v>
      </c>
      <c r="G3" s="8">
        <v>10.3</v>
      </c>
      <c r="H3" s="8">
        <v>9.1999999999999993</v>
      </c>
      <c r="I3" s="8">
        <v>26</v>
      </c>
      <c r="J3" s="8">
        <v>10.3</v>
      </c>
      <c r="K3" s="6">
        <f t="shared" ref="K3:K66" si="0">CONVERT(T3,"m/s","km/h")</f>
        <v>3.9600000000000004</v>
      </c>
      <c r="L3" s="6">
        <f t="shared" ref="L3:L66" si="1">CONVERT(U3,"m/s","km/h")</f>
        <v>3.9600000000000004</v>
      </c>
      <c r="M3" s="10">
        <v>242</v>
      </c>
      <c r="N3" s="3" t="str">
        <f t="shared" ref="N3:N66" si="2">LOOKUP(M3,$V$4:$V$40,$W$4:$W$40)</f>
        <v>WSW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1.1000000000000001</v>
      </c>
      <c r="U3" s="15">
        <v>1.1000000000000001</v>
      </c>
    </row>
    <row r="4" spans="1:23" x14ac:dyDescent="0.25">
      <c r="A4" s="1">
        <v>45317</v>
      </c>
      <c r="B4" s="2">
        <v>6.9444444444444441E-3</v>
      </c>
      <c r="C4" s="7">
        <v>1021</v>
      </c>
      <c r="D4" s="7">
        <v>1025</v>
      </c>
      <c r="E4" s="8">
        <v>10.4</v>
      </c>
      <c r="F4" s="9">
        <v>92</v>
      </c>
      <c r="G4" s="8">
        <v>10.4</v>
      </c>
      <c r="H4" s="8">
        <v>9.1</v>
      </c>
      <c r="I4" s="8">
        <v>26</v>
      </c>
      <c r="J4" s="8">
        <v>10.4</v>
      </c>
      <c r="K4" s="6">
        <f t="shared" si="0"/>
        <v>2.52</v>
      </c>
      <c r="L4" s="6">
        <f t="shared" si="1"/>
        <v>2.52</v>
      </c>
      <c r="M4" s="10">
        <v>216</v>
      </c>
      <c r="N4" s="3" t="str">
        <f t="shared" si="2"/>
        <v>SSW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0.7</v>
      </c>
      <c r="U4" s="15">
        <v>0.7</v>
      </c>
      <c r="V4" s="43">
        <v>0</v>
      </c>
      <c r="W4" s="5" t="s">
        <v>0</v>
      </c>
    </row>
    <row r="5" spans="1:23" x14ac:dyDescent="0.25">
      <c r="A5" s="1">
        <v>45317</v>
      </c>
      <c r="B5" s="2">
        <v>1.0416666666666666E-2</v>
      </c>
      <c r="C5" s="7">
        <v>1021</v>
      </c>
      <c r="D5" s="7">
        <v>1025</v>
      </c>
      <c r="E5" s="8">
        <v>10.199999999999999</v>
      </c>
      <c r="F5" s="9">
        <v>92</v>
      </c>
      <c r="G5" s="8">
        <v>9.9</v>
      </c>
      <c r="H5" s="8">
        <v>8.9</v>
      </c>
      <c r="I5" s="8">
        <v>26</v>
      </c>
      <c r="J5" s="8">
        <v>9.9</v>
      </c>
      <c r="K5" s="6">
        <f t="shared" si="0"/>
        <v>5.4</v>
      </c>
      <c r="L5" s="6">
        <f t="shared" si="1"/>
        <v>5.4</v>
      </c>
      <c r="M5" s="10">
        <v>282</v>
      </c>
      <c r="N5" s="3" t="str">
        <f t="shared" si="2"/>
        <v>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1.5</v>
      </c>
      <c r="U5" s="15">
        <v>1.5</v>
      </c>
      <c r="V5" s="43">
        <v>10</v>
      </c>
      <c r="W5" s="5" t="s">
        <v>0</v>
      </c>
    </row>
    <row r="6" spans="1:23" x14ac:dyDescent="0.25">
      <c r="A6" s="1">
        <v>45317</v>
      </c>
      <c r="B6" s="2">
        <v>1.3888888888888888E-2</v>
      </c>
      <c r="C6" s="7">
        <v>1021</v>
      </c>
      <c r="D6" s="7">
        <v>1025</v>
      </c>
      <c r="E6" s="8">
        <v>10</v>
      </c>
      <c r="F6" s="9">
        <v>92</v>
      </c>
      <c r="G6" s="8">
        <v>10</v>
      </c>
      <c r="H6" s="8">
        <v>8.6999999999999993</v>
      </c>
      <c r="I6" s="8">
        <v>26</v>
      </c>
      <c r="J6" s="8">
        <v>10</v>
      </c>
      <c r="K6" s="6">
        <f t="shared" si="0"/>
        <v>0</v>
      </c>
      <c r="L6" s="6">
        <f t="shared" si="1"/>
        <v>0</v>
      </c>
      <c r="M6" s="10">
        <v>97</v>
      </c>
      <c r="N6" s="3" t="str">
        <f t="shared" si="2"/>
        <v>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</v>
      </c>
      <c r="U6" s="15">
        <v>0</v>
      </c>
      <c r="V6" s="43">
        <v>20</v>
      </c>
      <c r="W6" s="5" t="s">
        <v>1</v>
      </c>
    </row>
    <row r="7" spans="1:23" x14ac:dyDescent="0.25">
      <c r="A7" s="1">
        <v>45317</v>
      </c>
      <c r="B7" s="2">
        <v>1.7361111111111112E-2</v>
      </c>
      <c r="C7" s="7">
        <v>1021</v>
      </c>
      <c r="D7" s="7">
        <v>1025</v>
      </c>
      <c r="E7" s="8">
        <v>9.8000000000000007</v>
      </c>
      <c r="F7" s="9">
        <v>92</v>
      </c>
      <c r="G7" s="8">
        <v>9.8000000000000007</v>
      </c>
      <c r="H7" s="8">
        <v>8.5</v>
      </c>
      <c r="I7" s="8">
        <v>26</v>
      </c>
      <c r="J7" s="8">
        <v>9.8000000000000007</v>
      </c>
      <c r="K7" s="6">
        <f t="shared" si="0"/>
        <v>3.9600000000000004</v>
      </c>
      <c r="L7" s="6">
        <f t="shared" si="1"/>
        <v>3.9600000000000004</v>
      </c>
      <c r="M7" s="10">
        <v>300</v>
      </c>
      <c r="N7" s="3" t="str">
        <f t="shared" si="2"/>
        <v>WNW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1.1000000000000001</v>
      </c>
      <c r="U7" s="15">
        <v>1.1000000000000001</v>
      </c>
      <c r="V7" s="43">
        <v>30</v>
      </c>
      <c r="W7" s="5" t="s">
        <v>1</v>
      </c>
    </row>
    <row r="8" spans="1:23" x14ac:dyDescent="0.25">
      <c r="A8" s="1">
        <v>45317</v>
      </c>
      <c r="B8" s="2">
        <v>2.0833333333333332E-2</v>
      </c>
      <c r="C8" s="7">
        <v>1021</v>
      </c>
      <c r="D8" s="7">
        <v>1025</v>
      </c>
      <c r="E8" s="8">
        <v>9.8000000000000007</v>
      </c>
      <c r="F8" s="9">
        <v>93</v>
      </c>
      <c r="G8" s="8">
        <v>9.8000000000000007</v>
      </c>
      <c r="H8" s="8">
        <v>8.6999999999999993</v>
      </c>
      <c r="I8" s="8">
        <v>26</v>
      </c>
      <c r="J8" s="8">
        <v>9.8000000000000007</v>
      </c>
      <c r="K8" s="6">
        <f t="shared" si="0"/>
        <v>2.88</v>
      </c>
      <c r="L8" s="6">
        <f t="shared" si="1"/>
        <v>2.88</v>
      </c>
      <c r="M8" s="10">
        <v>242</v>
      </c>
      <c r="N8" s="3" t="str">
        <f t="shared" si="2"/>
        <v>WSW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0.8</v>
      </c>
      <c r="U8" s="15">
        <v>0.8</v>
      </c>
      <c r="V8" s="43">
        <v>40</v>
      </c>
      <c r="W8" s="5" t="s">
        <v>2</v>
      </c>
    </row>
    <row r="9" spans="1:23" x14ac:dyDescent="0.25">
      <c r="A9" s="1">
        <v>45317</v>
      </c>
      <c r="B9" s="2">
        <v>2.4305555555555556E-2</v>
      </c>
      <c r="C9" s="7">
        <v>1021</v>
      </c>
      <c r="D9" s="7">
        <v>1025</v>
      </c>
      <c r="E9" s="8">
        <v>9.6999999999999993</v>
      </c>
      <c r="F9" s="9">
        <v>93</v>
      </c>
      <c r="G9" s="8">
        <v>8.1</v>
      </c>
      <c r="H9" s="8">
        <v>8.6</v>
      </c>
      <c r="I9" s="8">
        <v>26</v>
      </c>
      <c r="J9" s="8">
        <v>8.1</v>
      </c>
      <c r="K9" s="6">
        <f t="shared" si="0"/>
        <v>10.08</v>
      </c>
      <c r="L9" s="6">
        <f t="shared" si="1"/>
        <v>10.08</v>
      </c>
      <c r="M9" s="10">
        <v>272</v>
      </c>
      <c r="N9" s="3" t="str">
        <f t="shared" si="2"/>
        <v>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2.8</v>
      </c>
      <c r="U9" s="15">
        <v>2.8</v>
      </c>
      <c r="V9" s="43">
        <v>50</v>
      </c>
      <c r="W9" s="5" t="s">
        <v>2</v>
      </c>
    </row>
    <row r="10" spans="1:23" x14ac:dyDescent="0.25">
      <c r="A10" s="1">
        <v>45317</v>
      </c>
      <c r="B10" s="2">
        <v>2.7777777777777776E-2</v>
      </c>
      <c r="C10" s="7">
        <v>1021</v>
      </c>
      <c r="D10" s="7">
        <v>1025</v>
      </c>
      <c r="E10" s="8">
        <v>9.6999999999999993</v>
      </c>
      <c r="F10" s="9">
        <v>93</v>
      </c>
      <c r="G10" s="8">
        <v>8.3000000000000007</v>
      </c>
      <c r="H10" s="8">
        <v>8.6</v>
      </c>
      <c r="I10" s="8">
        <v>26</v>
      </c>
      <c r="J10" s="8">
        <v>8.3000000000000007</v>
      </c>
      <c r="K10" s="6">
        <f t="shared" si="0"/>
        <v>9</v>
      </c>
      <c r="L10" s="6">
        <f t="shared" si="1"/>
        <v>9.36</v>
      </c>
      <c r="M10" s="10">
        <v>304</v>
      </c>
      <c r="N10" s="3" t="str">
        <f t="shared" si="2"/>
        <v>WNW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2.5</v>
      </c>
      <c r="U10" s="15">
        <v>2.6</v>
      </c>
      <c r="V10" s="43">
        <v>60</v>
      </c>
      <c r="W10" s="5" t="s">
        <v>3</v>
      </c>
    </row>
    <row r="11" spans="1:23" x14ac:dyDescent="0.25">
      <c r="A11" s="1">
        <v>45317</v>
      </c>
      <c r="B11" s="2">
        <v>3.125E-2</v>
      </c>
      <c r="C11" s="7">
        <v>1021</v>
      </c>
      <c r="D11" s="7">
        <v>1025</v>
      </c>
      <c r="E11" s="8">
        <v>9.8000000000000007</v>
      </c>
      <c r="F11" s="9">
        <v>93</v>
      </c>
      <c r="G11" s="8">
        <v>8.9</v>
      </c>
      <c r="H11" s="8">
        <v>8.6999999999999993</v>
      </c>
      <c r="I11" s="8">
        <v>26</v>
      </c>
      <c r="J11" s="8">
        <v>8.9</v>
      </c>
      <c r="K11" s="6">
        <f t="shared" si="0"/>
        <v>7.2</v>
      </c>
      <c r="L11" s="6">
        <f t="shared" si="1"/>
        <v>7.9200000000000008</v>
      </c>
      <c r="M11" s="10">
        <v>316</v>
      </c>
      <c r="N11" s="3" t="str">
        <f t="shared" si="2"/>
        <v>NW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2</v>
      </c>
      <c r="U11" s="15">
        <v>2.2000000000000002</v>
      </c>
      <c r="V11" s="43">
        <v>70</v>
      </c>
      <c r="W11" s="5" t="s">
        <v>3</v>
      </c>
    </row>
    <row r="12" spans="1:23" x14ac:dyDescent="0.25">
      <c r="A12" s="1">
        <v>45317</v>
      </c>
      <c r="B12" s="2">
        <v>3.4722222222222224E-2</v>
      </c>
      <c r="C12" s="7">
        <v>1021</v>
      </c>
      <c r="D12" s="7">
        <v>1025</v>
      </c>
      <c r="E12" s="8">
        <v>9.8000000000000007</v>
      </c>
      <c r="F12" s="9">
        <v>92</v>
      </c>
      <c r="G12" s="8">
        <v>9.8000000000000007</v>
      </c>
      <c r="H12" s="8">
        <v>8.5</v>
      </c>
      <c r="I12" s="8">
        <v>26</v>
      </c>
      <c r="J12" s="8">
        <v>9.8000000000000007</v>
      </c>
      <c r="K12" s="6">
        <f t="shared" si="0"/>
        <v>4.32</v>
      </c>
      <c r="L12" s="6">
        <f t="shared" si="1"/>
        <v>4.32</v>
      </c>
      <c r="M12" s="10">
        <v>288</v>
      </c>
      <c r="N12" s="3" t="str">
        <f t="shared" si="2"/>
        <v>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1.2</v>
      </c>
      <c r="U12" s="15">
        <v>1.2</v>
      </c>
      <c r="V12" s="43">
        <v>80</v>
      </c>
      <c r="W12" s="5" t="s">
        <v>4</v>
      </c>
    </row>
    <row r="13" spans="1:23" x14ac:dyDescent="0.25">
      <c r="A13" s="1">
        <v>45317</v>
      </c>
      <c r="B13" s="2">
        <v>3.8194444444444441E-2</v>
      </c>
      <c r="C13" s="7">
        <v>1020</v>
      </c>
      <c r="D13" s="7">
        <v>1024</v>
      </c>
      <c r="E13" s="8">
        <v>9.6999999999999993</v>
      </c>
      <c r="F13" s="9">
        <v>93</v>
      </c>
      <c r="G13" s="8">
        <v>9.3000000000000007</v>
      </c>
      <c r="H13" s="8">
        <v>8.6</v>
      </c>
      <c r="I13" s="8">
        <v>26</v>
      </c>
      <c r="J13" s="8">
        <v>9.3000000000000007</v>
      </c>
      <c r="K13" s="6">
        <f t="shared" si="0"/>
        <v>5.4</v>
      </c>
      <c r="L13" s="6">
        <f t="shared" si="1"/>
        <v>5.4</v>
      </c>
      <c r="M13" s="10">
        <v>300</v>
      </c>
      <c r="N13" s="3" t="str">
        <f t="shared" si="2"/>
        <v>WNW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1.5</v>
      </c>
      <c r="U13" s="15">
        <v>1.5</v>
      </c>
      <c r="V13" s="43">
        <v>90</v>
      </c>
      <c r="W13" s="5" t="s">
        <v>4</v>
      </c>
    </row>
    <row r="14" spans="1:23" x14ac:dyDescent="0.25">
      <c r="A14" s="1">
        <v>45317</v>
      </c>
      <c r="B14" s="2">
        <v>4.1666666666666664E-2</v>
      </c>
      <c r="C14" s="7">
        <v>1021</v>
      </c>
      <c r="D14" s="7">
        <v>1025</v>
      </c>
      <c r="E14" s="8">
        <v>9.6</v>
      </c>
      <c r="F14" s="9">
        <v>93</v>
      </c>
      <c r="G14" s="8">
        <v>9.1999999999999993</v>
      </c>
      <c r="H14" s="8">
        <v>8.5</v>
      </c>
      <c r="I14" s="8">
        <v>26</v>
      </c>
      <c r="J14" s="8">
        <v>9.1999999999999993</v>
      </c>
      <c r="K14" s="6">
        <f t="shared" si="0"/>
        <v>5.76</v>
      </c>
      <c r="L14" s="6">
        <f t="shared" si="1"/>
        <v>5.76</v>
      </c>
      <c r="M14" s="10">
        <v>24</v>
      </c>
      <c r="N14" s="3" t="str">
        <f t="shared" si="2"/>
        <v>NNE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1.6</v>
      </c>
      <c r="U14" s="15">
        <v>1.6</v>
      </c>
      <c r="V14" s="43">
        <v>100</v>
      </c>
      <c r="W14" s="5" t="s">
        <v>4</v>
      </c>
    </row>
    <row r="15" spans="1:23" x14ac:dyDescent="0.25">
      <c r="A15" s="1">
        <v>45317</v>
      </c>
      <c r="B15" s="2">
        <v>4.5138888888888888E-2</v>
      </c>
      <c r="C15" s="7">
        <v>1020</v>
      </c>
      <c r="D15" s="7">
        <v>1024</v>
      </c>
      <c r="E15" s="8">
        <v>9.6</v>
      </c>
      <c r="F15" s="9">
        <v>93</v>
      </c>
      <c r="G15" s="8">
        <v>8.9</v>
      </c>
      <c r="H15" s="8">
        <v>8.5</v>
      </c>
      <c r="I15" s="8">
        <v>26</v>
      </c>
      <c r="J15" s="8">
        <v>8.9</v>
      </c>
      <c r="K15" s="6">
        <f t="shared" si="0"/>
        <v>6.48</v>
      </c>
      <c r="L15" s="6">
        <f t="shared" si="1"/>
        <v>7.2</v>
      </c>
      <c r="M15" s="10">
        <v>259</v>
      </c>
      <c r="N15" s="3" t="str">
        <f t="shared" si="2"/>
        <v>WSW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1.8</v>
      </c>
      <c r="U15" s="15">
        <v>2</v>
      </c>
      <c r="V15" s="43">
        <v>110</v>
      </c>
      <c r="W15" s="5" t="s">
        <v>5</v>
      </c>
    </row>
    <row r="16" spans="1:23" x14ac:dyDescent="0.25">
      <c r="A16" s="1">
        <v>45317</v>
      </c>
      <c r="B16" s="2">
        <v>4.8611111111111112E-2</v>
      </c>
      <c r="C16" s="7">
        <v>1020</v>
      </c>
      <c r="D16" s="7">
        <v>1024</v>
      </c>
      <c r="E16" s="8">
        <v>9.4</v>
      </c>
      <c r="F16" s="9">
        <v>93</v>
      </c>
      <c r="G16" s="8">
        <v>8.1999999999999993</v>
      </c>
      <c r="H16" s="8">
        <v>8.3000000000000007</v>
      </c>
      <c r="I16" s="8">
        <v>26</v>
      </c>
      <c r="J16" s="8">
        <v>8.1999999999999993</v>
      </c>
      <c r="K16" s="6">
        <f t="shared" si="0"/>
        <v>8.2799999999999994</v>
      </c>
      <c r="L16" s="6">
        <f t="shared" si="1"/>
        <v>9</v>
      </c>
      <c r="M16" s="10">
        <v>317</v>
      </c>
      <c r="N16" s="3" t="str">
        <f t="shared" si="2"/>
        <v>NW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2.2999999999999998</v>
      </c>
      <c r="U16" s="15">
        <v>2.5</v>
      </c>
      <c r="V16" s="43">
        <v>120</v>
      </c>
      <c r="W16" s="5" t="s">
        <v>5</v>
      </c>
    </row>
    <row r="17" spans="1:23" x14ac:dyDescent="0.25">
      <c r="A17" s="1">
        <v>45317</v>
      </c>
      <c r="B17" s="2">
        <v>5.2083333333333336E-2</v>
      </c>
      <c r="C17" s="7">
        <v>1021</v>
      </c>
      <c r="D17" s="7">
        <v>1025</v>
      </c>
      <c r="E17" s="8">
        <v>9.4</v>
      </c>
      <c r="F17" s="9">
        <v>92</v>
      </c>
      <c r="G17" s="8">
        <v>7.6</v>
      </c>
      <c r="H17" s="8">
        <v>8.1999999999999993</v>
      </c>
      <c r="I17" s="8">
        <v>26</v>
      </c>
      <c r="J17" s="8">
        <v>7.6</v>
      </c>
      <c r="K17" s="6">
        <f t="shared" si="0"/>
        <v>11.52</v>
      </c>
      <c r="L17" s="6">
        <f t="shared" si="1"/>
        <v>11.88</v>
      </c>
      <c r="M17" s="10">
        <v>282</v>
      </c>
      <c r="N17" s="3" t="str">
        <f t="shared" si="2"/>
        <v>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3.2</v>
      </c>
      <c r="U17" s="15">
        <v>3.3</v>
      </c>
      <c r="V17" s="43">
        <v>130</v>
      </c>
      <c r="W17" s="5" t="s">
        <v>6</v>
      </c>
    </row>
    <row r="18" spans="1:23" x14ac:dyDescent="0.25">
      <c r="A18" s="1">
        <v>45317</v>
      </c>
      <c r="B18" s="2">
        <v>5.5555555555555552E-2</v>
      </c>
      <c r="C18" s="7">
        <v>1021</v>
      </c>
      <c r="D18" s="7">
        <v>1025</v>
      </c>
      <c r="E18" s="8">
        <v>9.4</v>
      </c>
      <c r="F18" s="9">
        <v>91</v>
      </c>
      <c r="G18" s="8">
        <v>8.6999999999999993</v>
      </c>
      <c r="H18" s="8">
        <v>8</v>
      </c>
      <c r="I18" s="8">
        <v>26</v>
      </c>
      <c r="J18" s="8">
        <v>8.6999999999999993</v>
      </c>
      <c r="K18" s="6">
        <f t="shared" si="0"/>
        <v>6.12</v>
      </c>
      <c r="L18" s="6">
        <f t="shared" si="1"/>
        <v>7.2</v>
      </c>
      <c r="M18" s="10">
        <v>240</v>
      </c>
      <c r="N18" s="3" t="str">
        <f t="shared" si="2"/>
        <v>WSW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1.7</v>
      </c>
      <c r="U18" s="15">
        <v>2</v>
      </c>
      <c r="V18" s="43">
        <v>140</v>
      </c>
      <c r="W18" s="5" t="s">
        <v>6</v>
      </c>
    </row>
    <row r="19" spans="1:23" x14ac:dyDescent="0.25">
      <c r="A19" s="1">
        <v>45317</v>
      </c>
      <c r="B19" s="2">
        <v>5.9027777777777783E-2</v>
      </c>
      <c r="C19" s="7">
        <v>1021</v>
      </c>
      <c r="D19" s="7">
        <v>1025</v>
      </c>
      <c r="E19" s="8">
        <v>9.4</v>
      </c>
      <c r="F19" s="9">
        <v>91</v>
      </c>
      <c r="G19" s="8">
        <v>8.4</v>
      </c>
      <c r="H19" s="8">
        <v>8</v>
      </c>
      <c r="I19" s="8">
        <v>26</v>
      </c>
      <c r="J19" s="8">
        <v>8.4</v>
      </c>
      <c r="K19" s="6">
        <f t="shared" si="0"/>
        <v>7.2</v>
      </c>
      <c r="L19" s="6">
        <f t="shared" si="1"/>
        <v>7.9200000000000008</v>
      </c>
      <c r="M19" s="10">
        <v>288</v>
      </c>
      <c r="N19" s="3" t="str">
        <f t="shared" si="2"/>
        <v>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2</v>
      </c>
      <c r="U19" s="15">
        <v>2.2000000000000002</v>
      </c>
      <c r="V19" s="43">
        <v>150</v>
      </c>
      <c r="W19" s="5" t="s">
        <v>7</v>
      </c>
    </row>
    <row r="20" spans="1:23" x14ac:dyDescent="0.25">
      <c r="A20" s="1">
        <v>45317</v>
      </c>
      <c r="B20" s="2">
        <v>6.25E-2</v>
      </c>
      <c r="C20" s="7">
        <v>1021</v>
      </c>
      <c r="D20" s="7">
        <v>1025</v>
      </c>
      <c r="E20" s="8">
        <v>9.3000000000000007</v>
      </c>
      <c r="F20" s="9">
        <v>90</v>
      </c>
      <c r="G20" s="8">
        <v>8.6</v>
      </c>
      <c r="H20" s="8">
        <v>7.7</v>
      </c>
      <c r="I20" s="8">
        <v>26</v>
      </c>
      <c r="J20" s="8">
        <v>8.6</v>
      </c>
      <c r="K20" s="6">
        <f t="shared" si="0"/>
        <v>6.12</v>
      </c>
      <c r="L20" s="6">
        <f t="shared" si="1"/>
        <v>6.48</v>
      </c>
      <c r="M20" s="10">
        <v>252</v>
      </c>
      <c r="N20" s="3" t="str">
        <f t="shared" si="2"/>
        <v>WSW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1.7</v>
      </c>
      <c r="U20" s="15">
        <v>1.8</v>
      </c>
      <c r="V20" s="43">
        <v>160</v>
      </c>
      <c r="W20" s="5" t="s">
        <v>7</v>
      </c>
    </row>
    <row r="21" spans="1:23" x14ac:dyDescent="0.25">
      <c r="A21" s="1">
        <v>45317</v>
      </c>
      <c r="B21" s="2">
        <v>6.5972222222222224E-2</v>
      </c>
      <c r="C21" s="7">
        <v>1021</v>
      </c>
      <c r="D21" s="7">
        <v>1025</v>
      </c>
      <c r="E21" s="8">
        <v>9.3000000000000007</v>
      </c>
      <c r="F21" s="9">
        <v>90</v>
      </c>
      <c r="G21" s="8">
        <v>8.3000000000000007</v>
      </c>
      <c r="H21" s="8">
        <v>7.7</v>
      </c>
      <c r="I21" s="8">
        <v>26</v>
      </c>
      <c r="J21" s="8">
        <v>8.3000000000000007</v>
      </c>
      <c r="K21" s="6">
        <f t="shared" si="0"/>
        <v>7.2</v>
      </c>
      <c r="L21" s="6">
        <f t="shared" si="1"/>
        <v>7.9200000000000008</v>
      </c>
      <c r="M21" s="10">
        <v>336</v>
      </c>
      <c r="N21" s="3" t="str">
        <f t="shared" si="2"/>
        <v>NNW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2</v>
      </c>
      <c r="U21" s="15">
        <v>2.2000000000000002</v>
      </c>
      <c r="V21" s="43">
        <v>170</v>
      </c>
      <c r="W21" s="5" t="s">
        <v>8</v>
      </c>
    </row>
    <row r="22" spans="1:23" x14ac:dyDescent="0.25">
      <c r="A22" s="1">
        <v>45317</v>
      </c>
      <c r="B22" s="2">
        <v>6.9444444444444434E-2</v>
      </c>
      <c r="C22" s="7">
        <v>1021</v>
      </c>
      <c r="D22" s="7">
        <v>1025</v>
      </c>
      <c r="E22" s="8">
        <v>9.1999999999999993</v>
      </c>
      <c r="F22" s="9">
        <v>89</v>
      </c>
      <c r="G22" s="8">
        <v>8.8000000000000007</v>
      </c>
      <c r="H22" s="8">
        <v>7.5</v>
      </c>
      <c r="I22" s="8">
        <v>26</v>
      </c>
      <c r="J22" s="8">
        <v>8.8000000000000007</v>
      </c>
      <c r="K22" s="6">
        <f t="shared" si="0"/>
        <v>5.4</v>
      </c>
      <c r="L22" s="6">
        <f t="shared" si="1"/>
        <v>5.4</v>
      </c>
      <c r="M22" s="10">
        <v>264</v>
      </c>
      <c r="N22" s="3" t="str">
        <f t="shared" si="2"/>
        <v>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1.5</v>
      </c>
      <c r="U22" s="15">
        <v>1.5</v>
      </c>
      <c r="V22" s="43">
        <v>180</v>
      </c>
      <c r="W22" s="5" t="s">
        <v>8</v>
      </c>
    </row>
    <row r="23" spans="1:23" x14ac:dyDescent="0.25">
      <c r="A23" s="1">
        <v>45317</v>
      </c>
      <c r="B23" s="2">
        <v>7.2916666666666671E-2</v>
      </c>
      <c r="C23" s="7">
        <v>1021</v>
      </c>
      <c r="D23" s="7">
        <v>1025</v>
      </c>
      <c r="E23" s="8">
        <v>9.3000000000000007</v>
      </c>
      <c r="F23" s="9">
        <v>89</v>
      </c>
      <c r="G23" s="8">
        <v>7.9</v>
      </c>
      <c r="H23" s="8">
        <v>7.6</v>
      </c>
      <c r="I23" s="8">
        <v>26</v>
      </c>
      <c r="J23" s="8">
        <v>7.9</v>
      </c>
      <c r="K23" s="6">
        <f t="shared" si="0"/>
        <v>9.7200000000000006</v>
      </c>
      <c r="L23" s="6">
        <f t="shared" si="1"/>
        <v>10.08</v>
      </c>
      <c r="M23" s="10">
        <v>287</v>
      </c>
      <c r="N23" s="3" t="str">
        <f t="shared" si="2"/>
        <v>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2.7</v>
      </c>
      <c r="U23" s="15">
        <v>2.8</v>
      </c>
      <c r="V23" s="43">
        <v>190</v>
      </c>
      <c r="W23" s="5" t="s">
        <v>8</v>
      </c>
    </row>
    <row r="24" spans="1:23" x14ac:dyDescent="0.25">
      <c r="A24" s="1">
        <v>45317</v>
      </c>
      <c r="B24" s="2">
        <v>7.6388888888888895E-2</v>
      </c>
      <c r="C24" s="7">
        <v>1021</v>
      </c>
      <c r="D24" s="7">
        <v>1025</v>
      </c>
      <c r="E24" s="8">
        <v>9.4</v>
      </c>
      <c r="F24" s="9">
        <v>90</v>
      </c>
      <c r="G24" s="8">
        <v>8.1999999999999993</v>
      </c>
      <c r="H24" s="8">
        <v>7.8</v>
      </c>
      <c r="I24" s="8">
        <v>26</v>
      </c>
      <c r="J24" s="8">
        <v>8.1999999999999993</v>
      </c>
      <c r="K24" s="6">
        <f t="shared" si="0"/>
        <v>8.2799999999999994</v>
      </c>
      <c r="L24" s="6">
        <f t="shared" si="1"/>
        <v>9</v>
      </c>
      <c r="M24" s="10">
        <v>246</v>
      </c>
      <c r="N24" s="3" t="str">
        <f t="shared" si="2"/>
        <v>WSW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2.2999999999999998</v>
      </c>
      <c r="U24" s="15">
        <v>2.5</v>
      </c>
      <c r="V24" s="43">
        <v>200</v>
      </c>
      <c r="W24" s="5" t="s">
        <v>9</v>
      </c>
    </row>
    <row r="25" spans="1:23" x14ac:dyDescent="0.25">
      <c r="A25" s="1">
        <v>45317</v>
      </c>
      <c r="B25" s="2">
        <v>7.9861111111111105E-2</v>
      </c>
      <c r="C25" s="7">
        <v>1021</v>
      </c>
      <c r="D25" s="7">
        <v>1025</v>
      </c>
      <c r="E25" s="8">
        <v>9.3000000000000007</v>
      </c>
      <c r="F25" s="9">
        <v>90</v>
      </c>
      <c r="G25" s="8">
        <v>8.3000000000000007</v>
      </c>
      <c r="H25" s="8">
        <v>7.7</v>
      </c>
      <c r="I25" s="8">
        <v>26</v>
      </c>
      <c r="J25" s="8">
        <v>8.3000000000000007</v>
      </c>
      <c r="K25" s="6">
        <f t="shared" si="0"/>
        <v>7.9200000000000008</v>
      </c>
      <c r="L25" s="6">
        <f t="shared" si="1"/>
        <v>9</v>
      </c>
      <c r="M25" s="10">
        <v>258</v>
      </c>
      <c r="N25" s="3" t="str">
        <f t="shared" si="2"/>
        <v>WSW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2.2000000000000002</v>
      </c>
      <c r="U25" s="15">
        <v>2.5</v>
      </c>
      <c r="V25" s="43">
        <v>210</v>
      </c>
      <c r="W25" s="5" t="s">
        <v>9</v>
      </c>
    </row>
    <row r="26" spans="1:23" x14ac:dyDescent="0.25">
      <c r="A26" s="1">
        <v>45317</v>
      </c>
      <c r="B26" s="2">
        <v>8.3333333333333329E-2</v>
      </c>
      <c r="C26" s="7">
        <v>1021</v>
      </c>
      <c r="D26" s="7">
        <v>1025</v>
      </c>
      <c r="E26" s="8">
        <v>9</v>
      </c>
      <c r="F26" s="9">
        <v>90</v>
      </c>
      <c r="G26" s="8">
        <v>7.7</v>
      </c>
      <c r="H26" s="8">
        <v>7.4</v>
      </c>
      <c r="I26" s="8">
        <v>26</v>
      </c>
      <c r="J26" s="8">
        <v>7.7</v>
      </c>
      <c r="K26" s="6">
        <f t="shared" si="0"/>
        <v>8.2799999999999994</v>
      </c>
      <c r="L26" s="6">
        <f t="shared" si="1"/>
        <v>9</v>
      </c>
      <c r="M26" s="10">
        <v>258</v>
      </c>
      <c r="N26" s="3" t="str">
        <f t="shared" si="2"/>
        <v>WSW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2.2999999999999998</v>
      </c>
      <c r="U26" s="15">
        <v>2.5</v>
      </c>
      <c r="V26" s="43">
        <v>220</v>
      </c>
      <c r="W26" s="5" t="s">
        <v>10</v>
      </c>
    </row>
    <row r="27" spans="1:23" x14ac:dyDescent="0.25">
      <c r="A27" s="1">
        <v>45317</v>
      </c>
      <c r="B27" s="2">
        <v>8.6805555555555566E-2</v>
      </c>
      <c r="C27" s="7">
        <v>1021</v>
      </c>
      <c r="D27" s="7">
        <v>1025</v>
      </c>
      <c r="E27" s="8">
        <v>9</v>
      </c>
      <c r="F27" s="9">
        <v>91</v>
      </c>
      <c r="G27" s="8">
        <v>8.5</v>
      </c>
      <c r="H27" s="8">
        <v>7.6</v>
      </c>
      <c r="I27" s="8">
        <v>26</v>
      </c>
      <c r="J27" s="8">
        <v>8.5</v>
      </c>
      <c r="K27" s="6">
        <f t="shared" si="0"/>
        <v>5.76</v>
      </c>
      <c r="L27" s="6">
        <f t="shared" si="1"/>
        <v>5.76</v>
      </c>
      <c r="M27" s="10">
        <v>28</v>
      </c>
      <c r="N27" s="3" t="str">
        <f t="shared" si="2"/>
        <v>NNE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1.6</v>
      </c>
      <c r="U27" s="15">
        <v>1.6</v>
      </c>
      <c r="V27" s="43">
        <v>230</v>
      </c>
      <c r="W27" s="5" t="s">
        <v>10</v>
      </c>
    </row>
    <row r="28" spans="1:23" x14ac:dyDescent="0.25">
      <c r="A28" s="1">
        <v>45317</v>
      </c>
      <c r="B28" s="2">
        <v>9.0277777777777776E-2</v>
      </c>
      <c r="C28" s="7">
        <v>1021</v>
      </c>
      <c r="D28" s="7">
        <v>1025</v>
      </c>
      <c r="E28" s="8">
        <v>9</v>
      </c>
      <c r="F28" s="9">
        <v>91</v>
      </c>
      <c r="G28" s="8">
        <v>9</v>
      </c>
      <c r="H28" s="8">
        <v>7.6</v>
      </c>
      <c r="I28" s="8">
        <v>26</v>
      </c>
      <c r="J28" s="8">
        <v>9</v>
      </c>
      <c r="K28" s="6">
        <f t="shared" si="0"/>
        <v>0</v>
      </c>
      <c r="L28" s="6">
        <f t="shared" si="1"/>
        <v>0</v>
      </c>
      <c r="M28" s="10">
        <v>98</v>
      </c>
      <c r="N28" s="3" t="str">
        <f t="shared" si="2"/>
        <v>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45317</v>
      </c>
      <c r="B29" s="2">
        <v>9.375E-2</v>
      </c>
      <c r="C29" s="7">
        <v>1021</v>
      </c>
      <c r="D29" s="7">
        <v>1025</v>
      </c>
      <c r="E29" s="8">
        <v>9.1</v>
      </c>
      <c r="F29" s="9">
        <v>91</v>
      </c>
      <c r="G29" s="8">
        <v>7.8</v>
      </c>
      <c r="H29" s="8">
        <v>7.7</v>
      </c>
      <c r="I29" s="8">
        <v>26</v>
      </c>
      <c r="J29" s="8">
        <v>7.8</v>
      </c>
      <c r="K29" s="6">
        <f t="shared" si="0"/>
        <v>8.2799999999999994</v>
      </c>
      <c r="L29" s="6">
        <f t="shared" si="1"/>
        <v>9</v>
      </c>
      <c r="M29" s="10">
        <v>300</v>
      </c>
      <c r="N29" s="3" t="str">
        <f t="shared" si="2"/>
        <v>WNW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2.2999999999999998</v>
      </c>
      <c r="U29" s="15">
        <v>2.5</v>
      </c>
      <c r="V29" s="43">
        <v>250</v>
      </c>
      <c r="W29" s="5" t="s">
        <v>11</v>
      </c>
    </row>
    <row r="30" spans="1:23" x14ac:dyDescent="0.25">
      <c r="A30" s="1">
        <v>45317</v>
      </c>
      <c r="B30" s="2">
        <v>9.7222222222222224E-2</v>
      </c>
      <c r="C30" s="7">
        <v>1021</v>
      </c>
      <c r="D30" s="7">
        <v>1025</v>
      </c>
      <c r="E30" s="8">
        <v>9.1</v>
      </c>
      <c r="F30" s="9">
        <v>91</v>
      </c>
      <c r="G30" s="8">
        <v>7.6</v>
      </c>
      <c r="H30" s="8">
        <v>7.7</v>
      </c>
      <c r="I30" s="8">
        <v>26</v>
      </c>
      <c r="J30" s="8">
        <v>7.6</v>
      </c>
      <c r="K30" s="6">
        <f t="shared" si="0"/>
        <v>9</v>
      </c>
      <c r="L30" s="6">
        <f t="shared" si="1"/>
        <v>9.36</v>
      </c>
      <c r="M30" s="10">
        <v>271</v>
      </c>
      <c r="N30" s="3" t="str">
        <f t="shared" si="2"/>
        <v>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2.5</v>
      </c>
      <c r="U30" s="15">
        <v>2.6</v>
      </c>
      <c r="V30" s="43">
        <v>260</v>
      </c>
      <c r="W30" s="5" t="s">
        <v>12</v>
      </c>
    </row>
    <row r="31" spans="1:23" x14ac:dyDescent="0.25">
      <c r="A31" s="1">
        <v>45317</v>
      </c>
      <c r="B31" s="2">
        <v>0.10069444444444443</v>
      </c>
      <c r="C31" s="7">
        <v>1021</v>
      </c>
      <c r="D31" s="7">
        <v>1025</v>
      </c>
      <c r="E31" s="8">
        <v>9.1999999999999993</v>
      </c>
      <c r="F31" s="9">
        <v>91</v>
      </c>
      <c r="G31" s="8">
        <v>9.1999999999999993</v>
      </c>
      <c r="H31" s="8">
        <v>7.8</v>
      </c>
      <c r="I31" s="8">
        <v>26</v>
      </c>
      <c r="J31" s="8">
        <v>9.1999999999999993</v>
      </c>
      <c r="K31" s="6">
        <f t="shared" si="0"/>
        <v>3.6</v>
      </c>
      <c r="L31" s="6">
        <f t="shared" si="1"/>
        <v>3.6</v>
      </c>
      <c r="M31" s="10">
        <v>162</v>
      </c>
      <c r="N31" s="3" t="str">
        <f t="shared" si="2"/>
        <v>SSE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</v>
      </c>
      <c r="U31" s="15">
        <v>1</v>
      </c>
      <c r="V31" s="43">
        <v>270</v>
      </c>
      <c r="W31" s="5" t="s">
        <v>12</v>
      </c>
    </row>
    <row r="32" spans="1:23" x14ac:dyDescent="0.25">
      <c r="A32" s="1">
        <v>45317</v>
      </c>
      <c r="B32" s="2">
        <v>0.10416666666666667</v>
      </c>
      <c r="C32" s="7">
        <v>1021</v>
      </c>
      <c r="D32" s="7">
        <v>1025</v>
      </c>
      <c r="E32" s="8">
        <v>9.1999999999999993</v>
      </c>
      <c r="F32" s="9">
        <v>91</v>
      </c>
      <c r="G32" s="8">
        <v>7.7</v>
      </c>
      <c r="H32" s="8">
        <v>7.8</v>
      </c>
      <c r="I32" s="8">
        <v>26</v>
      </c>
      <c r="J32" s="8">
        <v>7.7</v>
      </c>
      <c r="K32" s="6">
        <f t="shared" si="0"/>
        <v>9</v>
      </c>
      <c r="L32" s="6">
        <f t="shared" si="1"/>
        <v>9.36</v>
      </c>
      <c r="M32" s="10">
        <v>306</v>
      </c>
      <c r="N32" s="3" t="str">
        <f t="shared" si="2"/>
        <v>WNW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2.5</v>
      </c>
      <c r="U32" s="15">
        <v>2.6</v>
      </c>
      <c r="V32" s="43">
        <v>280</v>
      </c>
      <c r="W32" s="5" t="s">
        <v>12</v>
      </c>
    </row>
    <row r="33" spans="1:23" x14ac:dyDescent="0.25">
      <c r="A33" s="1">
        <v>45317</v>
      </c>
      <c r="B33" s="2">
        <v>0.1076388888888889</v>
      </c>
      <c r="C33" s="7">
        <v>1021</v>
      </c>
      <c r="D33" s="7">
        <v>1025</v>
      </c>
      <c r="E33" s="8">
        <v>9.1999999999999993</v>
      </c>
      <c r="F33" s="9">
        <v>90</v>
      </c>
      <c r="G33" s="8">
        <v>7.7</v>
      </c>
      <c r="H33" s="8">
        <v>7.6</v>
      </c>
      <c r="I33" s="8">
        <v>26</v>
      </c>
      <c r="J33" s="8">
        <v>7.7</v>
      </c>
      <c r="K33" s="6">
        <f t="shared" si="0"/>
        <v>9.36</v>
      </c>
      <c r="L33" s="6">
        <f t="shared" si="1"/>
        <v>9.7200000000000006</v>
      </c>
      <c r="M33" s="10">
        <v>266</v>
      </c>
      <c r="N33" s="3" t="str">
        <f t="shared" si="2"/>
        <v>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2.6</v>
      </c>
      <c r="U33" s="15">
        <v>2.7</v>
      </c>
      <c r="V33" s="43">
        <v>290</v>
      </c>
      <c r="W33" s="5" t="s">
        <v>13</v>
      </c>
    </row>
    <row r="34" spans="1:23" x14ac:dyDescent="0.25">
      <c r="A34" s="1">
        <v>45317</v>
      </c>
      <c r="B34" s="2">
        <v>0.1111111111111111</v>
      </c>
      <c r="C34" s="7">
        <v>1021</v>
      </c>
      <c r="D34" s="7">
        <v>1025</v>
      </c>
      <c r="E34" s="8">
        <v>9.1999999999999993</v>
      </c>
      <c r="F34" s="9">
        <v>90</v>
      </c>
      <c r="G34" s="8">
        <v>8.5</v>
      </c>
      <c r="H34" s="8">
        <v>7.6</v>
      </c>
      <c r="I34" s="8">
        <v>26</v>
      </c>
      <c r="J34" s="8">
        <v>8.5</v>
      </c>
      <c r="K34" s="6">
        <f t="shared" si="0"/>
        <v>6.48</v>
      </c>
      <c r="L34" s="6">
        <f t="shared" si="1"/>
        <v>7.2</v>
      </c>
      <c r="M34" s="10">
        <v>54</v>
      </c>
      <c r="N34" s="3" t="str">
        <f t="shared" si="2"/>
        <v>NE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1.8</v>
      </c>
      <c r="U34" s="15">
        <v>2</v>
      </c>
      <c r="V34" s="43">
        <v>300</v>
      </c>
      <c r="W34" s="5" t="s">
        <v>13</v>
      </c>
    </row>
    <row r="35" spans="1:23" x14ac:dyDescent="0.25">
      <c r="A35" s="1">
        <v>45317</v>
      </c>
      <c r="B35" s="2">
        <v>0.11458333333333333</v>
      </c>
      <c r="C35" s="7">
        <v>1021</v>
      </c>
      <c r="D35" s="7">
        <v>1025</v>
      </c>
      <c r="E35" s="8">
        <v>9.1</v>
      </c>
      <c r="F35" s="9">
        <v>90</v>
      </c>
      <c r="G35" s="8">
        <v>9.1</v>
      </c>
      <c r="H35" s="8">
        <v>7.5</v>
      </c>
      <c r="I35" s="8">
        <v>26</v>
      </c>
      <c r="J35" s="8">
        <v>9.1</v>
      </c>
      <c r="K35" s="6">
        <f t="shared" si="0"/>
        <v>4.32</v>
      </c>
      <c r="L35" s="6">
        <f t="shared" si="1"/>
        <v>4.32</v>
      </c>
      <c r="M35" s="10">
        <v>294</v>
      </c>
      <c r="N35" s="3" t="str">
        <f t="shared" si="2"/>
        <v>WNW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1.2</v>
      </c>
      <c r="U35" s="15">
        <v>1.2</v>
      </c>
      <c r="V35" s="43">
        <v>310</v>
      </c>
      <c r="W35" s="5" t="s">
        <v>14</v>
      </c>
    </row>
    <row r="36" spans="1:23" x14ac:dyDescent="0.25">
      <c r="A36" s="1">
        <v>45317</v>
      </c>
      <c r="B36" s="2">
        <v>0.11805555555555557</v>
      </c>
      <c r="C36" s="7">
        <v>1021</v>
      </c>
      <c r="D36" s="7">
        <v>1025</v>
      </c>
      <c r="E36" s="8">
        <v>9.1</v>
      </c>
      <c r="F36" s="9">
        <v>90</v>
      </c>
      <c r="G36" s="8">
        <v>9.1</v>
      </c>
      <c r="H36" s="8">
        <v>7.5</v>
      </c>
      <c r="I36" s="8">
        <v>26</v>
      </c>
      <c r="J36" s="8">
        <v>9.1</v>
      </c>
      <c r="K36" s="6">
        <f t="shared" si="0"/>
        <v>4.68</v>
      </c>
      <c r="L36" s="6">
        <f t="shared" si="1"/>
        <v>4.68</v>
      </c>
      <c r="M36" s="10">
        <v>342</v>
      </c>
      <c r="N36" s="3" t="str">
        <f t="shared" si="2"/>
        <v>NNW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1.3</v>
      </c>
      <c r="U36" s="15">
        <v>1.3</v>
      </c>
      <c r="V36" s="43">
        <v>320</v>
      </c>
      <c r="W36" s="5" t="s">
        <v>14</v>
      </c>
    </row>
    <row r="37" spans="1:23" x14ac:dyDescent="0.25">
      <c r="A37" s="1">
        <v>45317</v>
      </c>
      <c r="B37" s="2">
        <v>0.12152777777777778</v>
      </c>
      <c r="C37" s="7">
        <v>1021</v>
      </c>
      <c r="D37" s="7">
        <v>1025</v>
      </c>
      <c r="E37" s="8">
        <v>9</v>
      </c>
      <c r="F37" s="9">
        <v>90</v>
      </c>
      <c r="G37" s="8">
        <v>7</v>
      </c>
      <c r="H37" s="8">
        <v>7.4</v>
      </c>
      <c r="I37" s="8">
        <v>26</v>
      </c>
      <c r="J37" s="8">
        <v>7</v>
      </c>
      <c r="K37" s="6">
        <f t="shared" si="0"/>
        <v>12.96</v>
      </c>
      <c r="L37" s="6">
        <f t="shared" si="1"/>
        <v>14.4</v>
      </c>
      <c r="M37" s="10">
        <v>36</v>
      </c>
      <c r="N37" s="3" t="str">
        <f t="shared" si="2"/>
        <v>NNE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3.6</v>
      </c>
      <c r="U37" s="15">
        <v>4</v>
      </c>
      <c r="V37" s="43">
        <v>330</v>
      </c>
      <c r="W37" s="5" t="s">
        <v>15</v>
      </c>
    </row>
    <row r="38" spans="1:23" x14ac:dyDescent="0.25">
      <c r="A38" s="1">
        <v>45317</v>
      </c>
      <c r="B38" s="2">
        <v>0.125</v>
      </c>
      <c r="C38" s="7">
        <v>1021</v>
      </c>
      <c r="D38" s="7">
        <v>1025</v>
      </c>
      <c r="E38" s="8">
        <v>9.1</v>
      </c>
      <c r="F38" s="9">
        <v>90</v>
      </c>
      <c r="G38" s="8">
        <v>8.6999999999999993</v>
      </c>
      <c r="H38" s="8">
        <v>7.5</v>
      </c>
      <c r="I38" s="8">
        <v>26</v>
      </c>
      <c r="J38" s="8">
        <v>8.6999999999999993</v>
      </c>
      <c r="K38" s="6">
        <f t="shared" si="0"/>
        <v>5.76</v>
      </c>
      <c r="L38" s="6">
        <f t="shared" si="1"/>
        <v>5.76</v>
      </c>
      <c r="M38" s="10">
        <v>348</v>
      </c>
      <c r="N38" s="3" t="str">
        <f t="shared" si="2"/>
        <v>NNW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1.6</v>
      </c>
      <c r="U38" s="15">
        <v>1.6</v>
      </c>
      <c r="V38" s="43">
        <v>340</v>
      </c>
      <c r="W38" s="5" t="s">
        <v>15</v>
      </c>
    </row>
    <row r="39" spans="1:23" x14ac:dyDescent="0.25">
      <c r="A39" s="1">
        <v>45317</v>
      </c>
      <c r="B39" s="2">
        <v>0.12847222222222224</v>
      </c>
      <c r="C39" s="7">
        <v>1021</v>
      </c>
      <c r="D39" s="7">
        <v>1025</v>
      </c>
      <c r="E39" s="8">
        <v>9.1999999999999993</v>
      </c>
      <c r="F39" s="9">
        <v>90</v>
      </c>
      <c r="G39" s="8">
        <v>7.7</v>
      </c>
      <c r="H39" s="8">
        <v>7.6</v>
      </c>
      <c r="I39" s="8">
        <v>26</v>
      </c>
      <c r="J39" s="8">
        <v>7.7</v>
      </c>
      <c r="K39" s="6">
        <f t="shared" si="0"/>
        <v>9.36</v>
      </c>
      <c r="L39" s="6">
        <f t="shared" si="1"/>
        <v>9.7200000000000006</v>
      </c>
      <c r="M39" s="10">
        <v>222</v>
      </c>
      <c r="N39" s="3" t="str">
        <f t="shared" si="2"/>
        <v>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2.6</v>
      </c>
      <c r="U39" s="15">
        <v>2.7</v>
      </c>
      <c r="V39" s="43">
        <v>350</v>
      </c>
      <c r="W39" s="5" t="s">
        <v>0</v>
      </c>
    </row>
    <row r="40" spans="1:23" x14ac:dyDescent="0.25">
      <c r="A40" s="1">
        <v>45317</v>
      </c>
      <c r="B40" s="2">
        <v>0.13194444444444445</v>
      </c>
      <c r="C40" s="7">
        <v>1021</v>
      </c>
      <c r="D40" s="7">
        <v>1025</v>
      </c>
      <c r="E40" s="8">
        <v>9.3000000000000007</v>
      </c>
      <c r="F40" s="9">
        <v>90</v>
      </c>
      <c r="G40" s="8">
        <v>7.9</v>
      </c>
      <c r="H40" s="8">
        <v>7.7</v>
      </c>
      <c r="I40" s="8">
        <v>26</v>
      </c>
      <c r="J40" s="8">
        <v>7.9</v>
      </c>
      <c r="K40" s="6">
        <f t="shared" si="0"/>
        <v>9.36</v>
      </c>
      <c r="L40" s="6">
        <f t="shared" si="1"/>
        <v>9.7200000000000006</v>
      </c>
      <c r="M40" s="10">
        <v>282</v>
      </c>
      <c r="N40" s="3" t="str">
        <f t="shared" si="2"/>
        <v>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2.6</v>
      </c>
      <c r="U40" s="15">
        <v>2.7</v>
      </c>
      <c r="V40" s="43">
        <v>360</v>
      </c>
      <c r="W40" s="5" t="s">
        <v>0</v>
      </c>
    </row>
    <row r="41" spans="1:23" x14ac:dyDescent="0.25">
      <c r="A41" s="1">
        <v>45317</v>
      </c>
      <c r="B41" s="2">
        <v>0.13541666666666666</v>
      </c>
      <c r="C41" s="7">
        <v>1021</v>
      </c>
      <c r="D41" s="7">
        <v>1025</v>
      </c>
      <c r="E41" s="8">
        <v>9.4</v>
      </c>
      <c r="F41" s="9">
        <v>90</v>
      </c>
      <c r="G41" s="8">
        <v>9.4</v>
      </c>
      <c r="H41" s="8">
        <v>7.8</v>
      </c>
      <c r="I41" s="8">
        <v>26</v>
      </c>
      <c r="J41" s="8">
        <v>9.4</v>
      </c>
      <c r="K41" s="6">
        <f t="shared" si="0"/>
        <v>4.32</v>
      </c>
      <c r="L41" s="6">
        <f t="shared" si="1"/>
        <v>4.32</v>
      </c>
      <c r="M41" s="10">
        <v>330</v>
      </c>
      <c r="N41" s="3" t="str">
        <f t="shared" si="2"/>
        <v>NNW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1.2</v>
      </c>
      <c r="U41" s="15">
        <v>1.2</v>
      </c>
    </row>
    <row r="42" spans="1:23" x14ac:dyDescent="0.25">
      <c r="A42" s="1">
        <v>45317</v>
      </c>
      <c r="B42" s="2">
        <v>0.1388888888888889</v>
      </c>
      <c r="C42" s="7">
        <v>1021</v>
      </c>
      <c r="D42" s="7">
        <v>1025</v>
      </c>
      <c r="E42" s="8">
        <v>9.3000000000000007</v>
      </c>
      <c r="F42" s="9">
        <v>90</v>
      </c>
      <c r="G42" s="8">
        <v>7.7</v>
      </c>
      <c r="H42" s="8">
        <v>7.7</v>
      </c>
      <c r="I42" s="8">
        <v>26</v>
      </c>
      <c r="J42" s="8">
        <v>7.7</v>
      </c>
      <c r="K42" s="6">
        <f t="shared" si="0"/>
        <v>10.8</v>
      </c>
      <c r="L42" s="6">
        <f t="shared" si="1"/>
        <v>11.52</v>
      </c>
      <c r="M42" s="10">
        <v>294</v>
      </c>
      <c r="N42" s="3" t="str">
        <f t="shared" si="2"/>
        <v>WNW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3</v>
      </c>
      <c r="U42" s="15">
        <v>3.2</v>
      </c>
    </row>
    <row r="43" spans="1:23" x14ac:dyDescent="0.25">
      <c r="A43" s="1">
        <v>45317</v>
      </c>
      <c r="B43" s="2">
        <v>0.1423611111111111</v>
      </c>
      <c r="C43" s="7">
        <v>1021</v>
      </c>
      <c r="D43" s="7">
        <v>1025</v>
      </c>
      <c r="E43" s="8">
        <v>9.3000000000000007</v>
      </c>
      <c r="F43" s="9">
        <v>91</v>
      </c>
      <c r="G43" s="8">
        <v>8.3000000000000007</v>
      </c>
      <c r="H43" s="8">
        <v>7.9</v>
      </c>
      <c r="I43" s="8">
        <v>26</v>
      </c>
      <c r="J43" s="8">
        <v>8.3000000000000007</v>
      </c>
      <c r="K43" s="6">
        <f t="shared" si="0"/>
        <v>7.5600000000000005</v>
      </c>
      <c r="L43" s="6">
        <f t="shared" si="1"/>
        <v>7.9200000000000008</v>
      </c>
      <c r="M43" s="10">
        <v>264</v>
      </c>
      <c r="N43" s="3" t="str">
        <f t="shared" si="2"/>
        <v>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2.1</v>
      </c>
      <c r="U43" s="15">
        <v>2.2000000000000002</v>
      </c>
    </row>
    <row r="44" spans="1:23" x14ac:dyDescent="0.25">
      <c r="A44" s="1">
        <v>45317</v>
      </c>
      <c r="B44" s="2">
        <v>0.14583333333333334</v>
      </c>
      <c r="C44" s="7">
        <v>1021</v>
      </c>
      <c r="D44" s="7">
        <v>1025</v>
      </c>
      <c r="E44" s="8">
        <v>9.4</v>
      </c>
      <c r="F44" s="9">
        <v>91</v>
      </c>
      <c r="G44" s="8">
        <v>9</v>
      </c>
      <c r="H44" s="8">
        <v>8</v>
      </c>
      <c r="I44" s="8">
        <v>26</v>
      </c>
      <c r="J44" s="8">
        <v>9</v>
      </c>
      <c r="K44" s="6">
        <f t="shared" si="0"/>
        <v>5.4</v>
      </c>
      <c r="L44" s="6">
        <f t="shared" si="1"/>
        <v>5.4</v>
      </c>
      <c r="M44" s="10">
        <v>270</v>
      </c>
      <c r="N44" s="3" t="str">
        <f t="shared" si="2"/>
        <v>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1.5</v>
      </c>
      <c r="U44" s="15">
        <v>1.5</v>
      </c>
    </row>
    <row r="45" spans="1:23" x14ac:dyDescent="0.25">
      <c r="A45" s="1">
        <v>45317</v>
      </c>
      <c r="B45" s="2">
        <v>0.14930555555555555</v>
      </c>
      <c r="C45" s="7">
        <v>1021</v>
      </c>
      <c r="D45" s="7">
        <v>1025</v>
      </c>
      <c r="E45" s="8">
        <v>9.5</v>
      </c>
      <c r="F45" s="9">
        <v>91</v>
      </c>
      <c r="G45" s="8">
        <v>8.5</v>
      </c>
      <c r="H45" s="8">
        <v>8.1</v>
      </c>
      <c r="I45" s="8">
        <v>26</v>
      </c>
      <c r="J45" s="8">
        <v>8.5</v>
      </c>
      <c r="K45" s="6">
        <f t="shared" si="0"/>
        <v>7.9200000000000008</v>
      </c>
      <c r="L45" s="6">
        <f t="shared" si="1"/>
        <v>8.2799999999999994</v>
      </c>
      <c r="M45" s="10">
        <v>260</v>
      </c>
      <c r="N45" s="3" t="str">
        <f t="shared" si="2"/>
        <v>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2.2000000000000002</v>
      </c>
      <c r="U45" s="15">
        <v>2.2999999999999998</v>
      </c>
    </row>
    <row r="46" spans="1:23" x14ac:dyDescent="0.25">
      <c r="A46" s="1">
        <v>45317</v>
      </c>
      <c r="B46" s="2">
        <v>0.15277777777777776</v>
      </c>
      <c r="C46" s="7">
        <v>1021</v>
      </c>
      <c r="D46" s="7">
        <v>1025</v>
      </c>
      <c r="E46" s="8">
        <v>9.6</v>
      </c>
      <c r="F46" s="9">
        <v>91</v>
      </c>
      <c r="G46" s="8">
        <v>8.6999999999999993</v>
      </c>
      <c r="H46" s="8">
        <v>8.1999999999999993</v>
      </c>
      <c r="I46" s="8">
        <v>26</v>
      </c>
      <c r="J46" s="8">
        <v>8.6999999999999993</v>
      </c>
      <c r="K46" s="6">
        <f t="shared" si="0"/>
        <v>7.2</v>
      </c>
      <c r="L46" s="6">
        <f t="shared" si="1"/>
        <v>7.5600000000000005</v>
      </c>
      <c r="M46" s="10">
        <v>234</v>
      </c>
      <c r="N46" s="3" t="str">
        <f t="shared" si="2"/>
        <v>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2</v>
      </c>
      <c r="U46" s="15">
        <v>2.1</v>
      </c>
    </row>
    <row r="47" spans="1:23" x14ac:dyDescent="0.25">
      <c r="A47" s="1">
        <v>45317</v>
      </c>
      <c r="B47" s="2">
        <v>0.15625</v>
      </c>
      <c r="C47" s="7">
        <v>1021</v>
      </c>
      <c r="D47" s="7">
        <v>1025</v>
      </c>
      <c r="E47" s="8">
        <v>9.6999999999999993</v>
      </c>
      <c r="F47" s="9">
        <v>91</v>
      </c>
      <c r="G47" s="8">
        <v>8.5</v>
      </c>
      <c r="H47" s="8">
        <v>8.3000000000000007</v>
      </c>
      <c r="I47" s="8">
        <v>26</v>
      </c>
      <c r="J47" s="8">
        <v>8.5</v>
      </c>
      <c r="K47" s="6">
        <f t="shared" si="0"/>
        <v>8.2799999999999994</v>
      </c>
      <c r="L47" s="6">
        <f t="shared" si="1"/>
        <v>9</v>
      </c>
      <c r="M47" s="10">
        <v>252</v>
      </c>
      <c r="N47" s="3" t="str">
        <f t="shared" si="2"/>
        <v>WSW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2.2999999999999998</v>
      </c>
      <c r="U47" s="15">
        <v>2.5</v>
      </c>
    </row>
    <row r="48" spans="1:23" x14ac:dyDescent="0.25">
      <c r="A48" s="1">
        <v>45317</v>
      </c>
      <c r="B48" s="2">
        <v>0.15972222222222224</v>
      </c>
      <c r="C48" s="7">
        <v>1021</v>
      </c>
      <c r="D48" s="7">
        <v>1025</v>
      </c>
      <c r="E48" s="8">
        <v>9.5</v>
      </c>
      <c r="F48" s="9">
        <v>92</v>
      </c>
      <c r="G48" s="8">
        <v>9.1</v>
      </c>
      <c r="H48" s="8">
        <v>8.3000000000000007</v>
      </c>
      <c r="I48" s="8">
        <v>26</v>
      </c>
      <c r="J48" s="8">
        <v>9.1</v>
      </c>
      <c r="K48" s="6">
        <f t="shared" si="0"/>
        <v>5.76</v>
      </c>
      <c r="L48" s="6">
        <f t="shared" si="1"/>
        <v>5.76</v>
      </c>
      <c r="M48" s="10">
        <v>259</v>
      </c>
      <c r="N48" s="3" t="str">
        <f t="shared" si="2"/>
        <v>WSW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1.6</v>
      </c>
      <c r="U48" s="15">
        <v>1.6</v>
      </c>
    </row>
    <row r="49" spans="1:21" x14ac:dyDescent="0.25">
      <c r="A49" s="1">
        <v>45317</v>
      </c>
      <c r="B49" s="2">
        <v>0.16319444444444445</v>
      </c>
      <c r="C49" s="7">
        <v>1021</v>
      </c>
      <c r="D49" s="7">
        <v>1025</v>
      </c>
      <c r="E49" s="8">
        <v>9.5</v>
      </c>
      <c r="F49" s="9">
        <v>92</v>
      </c>
      <c r="G49" s="8">
        <v>9.5</v>
      </c>
      <c r="H49" s="8">
        <v>8.3000000000000007</v>
      </c>
      <c r="I49" s="8">
        <v>26</v>
      </c>
      <c r="J49" s="8">
        <v>9.5</v>
      </c>
      <c r="K49" s="6">
        <f t="shared" si="0"/>
        <v>4.32</v>
      </c>
      <c r="L49" s="6">
        <f t="shared" si="1"/>
        <v>4.32</v>
      </c>
      <c r="M49" s="10">
        <v>241</v>
      </c>
      <c r="N49" s="3" t="str">
        <f t="shared" si="2"/>
        <v>WSW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1.2</v>
      </c>
      <c r="U49" s="15">
        <v>1.2</v>
      </c>
    </row>
    <row r="50" spans="1:21" x14ac:dyDescent="0.25">
      <c r="A50" s="1">
        <v>45317</v>
      </c>
      <c r="B50" s="2">
        <v>0.16666666666666666</v>
      </c>
      <c r="C50" s="7">
        <v>1021</v>
      </c>
      <c r="D50" s="7">
        <v>1025</v>
      </c>
      <c r="E50" s="8">
        <v>9.6</v>
      </c>
      <c r="F50" s="9">
        <v>92</v>
      </c>
      <c r="G50" s="8">
        <v>9.1999999999999993</v>
      </c>
      <c r="H50" s="8">
        <v>8.3000000000000007</v>
      </c>
      <c r="I50" s="8">
        <v>26</v>
      </c>
      <c r="J50" s="8">
        <v>9.1999999999999993</v>
      </c>
      <c r="K50" s="6">
        <f t="shared" si="0"/>
        <v>5.4</v>
      </c>
      <c r="L50" s="6">
        <f t="shared" si="1"/>
        <v>5.4</v>
      </c>
      <c r="M50" s="10">
        <v>12</v>
      </c>
      <c r="N50" s="3" t="str">
        <f t="shared" si="2"/>
        <v>N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1.5</v>
      </c>
      <c r="U50" s="15">
        <v>1.5</v>
      </c>
    </row>
    <row r="51" spans="1:21" x14ac:dyDescent="0.25">
      <c r="A51" s="1">
        <v>45317</v>
      </c>
      <c r="B51" s="2">
        <v>0.17013888888888887</v>
      </c>
      <c r="C51" s="7">
        <v>1021</v>
      </c>
      <c r="D51" s="7">
        <v>1025</v>
      </c>
      <c r="E51" s="8">
        <v>9.6</v>
      </c>
      <c r="F51" s="9">
        <v>92</v>
      </c>
      <c r="G51" s="8">
        <v>8.6999999999999993</v>
      </c>
      <c r="H51" s="8">
        <v>8.3000000000000007</v>
      </c>
      <c r="I51" s="8">
        <v>26</v>
      </c>
      <c r="J51" s="8">
        <v>8.6999999999999993</v>
      </c>
      <c r="K51" s="6">
        <f t="shared" si="0"/>
        <v>7.2</v>
      </c>
      <c r="L51" s="6">
        <f t="shared" si="1"/>
        <v>7.9200000000000008</v>
      </c>
      <c r="M51" s="10">
        <v>174</v>
      </c>
      <c r="N51" s="3" t="str">
        <f t="shared" si="2"/>
        <v>S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2</v>
      </c>
      <c r="U51" s="15">
        <v>2.2000000000000002</v>
      </c>
    </row>
    <row r="52" spans="1:21" x14ac:dyDescent="0.25">
      <c r="A52" s="1">
        <v>45317</v>
      </c>
      <c r="B52" s="2">
        <v>0.17361111111111113</v>
      </c>
      <c r="C52" s="7">
        <v>1021</v>
      </c>
      <c r="D52" s="7">
        <v>1025</v>
      </c>
      <c r="E52" s="8">
        <v>9.6</v>
      </c>
      <c r="F52" s="9">
        <v>92</v>
      </c>
      <c r="G52" s="8">
        <v>9.6</v>
      </c>
      <c r="H52" s="8">
        <v>8.3000000000000007</v>
      </c>
      <c r="I52" s="8">
        <v>26</v>
      </c>
      <c r="J52" s="8">
        <v>9.6</v>
      </c>
      <c r="K52" s="6">
        <f t="shared" si="0"/>
        <v>2.88</v>
      </c>
      <c r="L52" s="6">
        <f t="shared" si="1"/>
        <v>2.88</v>
      </c>
      <c r="M52" s="10">
        <v>117</v>
      </c>
      <c r="N52" s="3" t="str">
        <f t="shared" si="2"/>
        <v>ESE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0.8</v>
      </c>
      <c r="U52" s="15">
        <v>0.8</v>
      </c>
    </row>
    <row r="53" spans="1:21" x14ac:dyDescent="0.25">
      <c r="A53" s="1">
        <v>45317</v>
      </c>
      <c r="B53" s="2">
        <v>0.17708333333333334</v>
      </c>
      <c r="C53" s="7">
        <v>1021</v>
      </c>
      <c r="D53" s="7">
        <v>1025</v>
      </c>
      <c r="E53" s="8">
        <v>9.5</v>
      </c>
      <c r="F53" s="9">
        <v>93</v>
      </c>
      <c r="G53" s="8">
        <v>9.5</v>
      </c>
      <c r="H53" s="8">
        <v>8.4</v>
      </c>
      <c r="I53" s="8">
        <v>26</v>
      </c>
      <c r="J53" s="8">
        <v>9.5</v>
      </c>
      <c r="K53" s="6">
        <f t="shared" si="0"/>
        <v>2.88</v>
      </c>
      <c r="L53" s="6">
        <f t="shared" si="1"/>
        <v>2.88</v>
      </c>
      <c r="M53" s="10">
        <v>144</v>
      </c>
      <c r="N53" s="3" t="str">
        <f t="shared" si="2"/>
        <v>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0.8</v>
      </c>
      <c r="U53" s="15">
        <v>0.8</v>
      </c>
    </row>
    <row r="54" spans="1:21" x14ac:dyDescent="0.25">
      <c r="A54" s="1">
        <v>45317</v>
      </c>
      <c r="B54" s="2">
        <v>0.18055555555555555</v>
      </c>
      <c r="C54" s="7">
        <v>1021</v>
      </c>
      <c r="D54" s="7">
        <v>1025</v>
      </c>
      <c r="E54" s="8">
        <v>9.6999999999999993</v>
      </c>
      <c r="F54" s="9">
        <v>93</v>
      </c>
      <c r="G54" s="8">
        <v>9.6999999999999993</v>
      </c>
      <c r="H54" s="8">
        <v>8.6</v>
      </c>
      <c r="I54" s="8">
        <v>26</v>
      </c>
      <c r="J54" s="8">
        <v>9.6999999999999993</v>
      </c>
      <c r="K54" s="6">
        <f t="shared" si="0"/>
        <v>3.9600000000000004</v>
      </c>
      <c r="L54" s="6">
        <f t="shared" si="1"/>
        <v>3.9600000000000004</v>
      </c>
      <c r="M54" s="10">
        <v>271</v>
      </c>
      <c r="N54" s="3" t="str">
        <f t="shared" si="2"/>
        <v>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1.1000000000000001</v>
      </c>
      <c r="U54" s="15">
        <v>1.1000000000000001</v>
      </c>
    </row>
    <row r="55" spans="1:21" x14ac:dyDescent="0.25">
      <c r="A55" s="1">
        <v>45317</v>
      </c>
      <c r="B55" s="2">
        <v>0.18402777777777779</v>
      </c>
      <c r="C55" s="7">
        <v>1021</v>
      </c>
      <c r="D55" s="7">
        <v>1025</v>
      </c>
      <c r="E55" s="8">
        <v>9.8000000000000007</v>
      </c>
      <c r="F55" s="9">
        <v>93</v>
      </c>
      <c r="G55" s="8">
        <v>9.8000000000000007</v>
      </c>
      <c r="H55" s="8">
        <v>8.6999999999999993</v>
      </c>
      <c r="I55" s="8">
        <v>26</v>
      </c>
      <c r="J55" s="8">
        <v>9.8000000000000007</v>
      </c>
      <c r="K55" s="6">
        <f t="shared" si="0"/>
        <v>3.9600000000000004</v>
      </c>
      <c r="L55" s="6">
        <f t="shared" si="1"/>
        <v>3.9600000000000004</v>
      </c>
      <c r="M55" s="10">
        <v>260</v>
      </c>
      <c r="N55" s="3" t="str">
        <f t="shared" si="2"/>
        <v>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1.1000000000000001</v>
      </c>
      <c r="U55" s="15">
        <v>1.1000000000000001</v>
      </c>
    </row>
    <row r="56" spans="1:21" x14ac:dyDescent="0.25">
      <c r="A56" s="1">
        <v>45317</v>
      </c>
      <c r="B56" s="2">
        <v>0.1875</v>
      </c>
      <c r="C56" s="7">
        <v>1021</v>
      </c>
      <c r="D56" s="7">
        <v>1025</v>
      </c>
      <c r="E56" s="8">
        <v>9.9</v>
      </c>
      <c r="F56" s="9">
        <v>93</v>
      </c>
      <c r="G56" s="8">
        <v>9.9</v>
      </c>
      <c r="H56" s="8">
        <v>8.8000000000000007</v>
      </c>
      <c r="I56" s="8">
        <v>26</v>
      </c>
      <c r="J56" s="8">
        <v>9.9</v>
      </c>
      <c r="K56" s="6">
        <f t="shared" si="0"/>
        <v>0</v>
      </c>
      <c r="L56" s="6">
        <f t="shared" si="1"/>
        <v>0</v>
      </c>
      <c r="M56" s="10">
        <v>348</v>
      </c>
      <c r="N56" s="3" t="str">
        <f t="shared" si="2"/>
        <v>NNW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45317</v>
      </c>
      <c r="B57" s="2">
        <v>0.19097222222222221</v>
      </c>
      <c r="C57" s="7">
        <v>1021</v>
      </c>
      <c r="D57" s="7">
        <v>1025</v>
      </c>
      <c r="E57" s="8">
        <v>9.8000000000000007</v>
      </c>
      <c r="F57" s="9">
        <v>93</v>
      </c>
      <c r="G57" s="8">
        <v>9.8000000000000007</v>
      </c>
      <c r="H57" s="8">
        <v>8.6999999999999993</v>
      </c>
      <c r="I57" s="8">
        <v>26</v>
      </c>
      <c r="J57" s="8">
        <v>9.8000000000000007</v>
      </c>
      <c r="K57" s="6">
        <f t="shared" si="0"/>
        <v>4.32</v>
      </c>
      <c r="L57" s="6">
        <f t="shared" si="1"/>
        <v>4.32</v>
      </c>
      <c r="M57" s="10">
        <v>324</v>
      </c>
      <c r="N57" s="3" t="str">
        <f t="shared" si="2"/>
        <v>NW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1.2</v>
      </c>
      <c r="U57" s="15">
        <v>1.2</v>
      </c>
    </row>
    <row r="58" spans="1:21" x14ac:dyDescent="0.25">
      <c r="A58" s="1">
        <v>45317</v>
      </c>
      <c r="B58" s="2">
        <v>0.19444444444444445</v>
      </c>
      <c r="C58" s="7">
        <v>1021</v>
      </c>
      <c r="D58" s="7">
        <v>1025</v>
      </c>
      <c r="E58" s="8">
        <v>9.8000000000000007</v>
      </c>
      <c r="F58" s="9">
        <v>93</v>
      </c>
      <c r="G58" s="8">
        <v>9.1</v>
      </c>
      <c r="H58" s="8">
        <v>8.6999999999999993</v>
      </c>
      <c r="I58" s="8">
        <v>26</v>
      </c>
      <c r="J58" s="8">
        <v>9.1</v>
      </c>
      <c r="K58" s="6">
        <f t="shared" si="0"/>
        <v>6.12</v>
      </c>
      <c r="L58" s="6">
        <f t="shared" si="1"/>
        <v>6.48</v>
      </c>
      <c r="M58" s="10">
        <v>282</v>
      </c>
      <c r="N58" s="3" t="str">
        <f t="shared" si="2"/>
        <v>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1.7</v>
      </c>
      <c r="U58" s="15">
        <v>1.8</v>
      </c>
    </row>
    <row r="59" spans="1:21" x14ac:dyDescent="0.25">
      <c r="A59" s="1">
        <v>45317</v>
      </c>
      <c r="B59" s="2">
        <v>0.19791666666666666</v>
      </c>
      <c r="C59" s="7">
        <v>1021</v>
      </c>
      <c r="D59" s="7">
        <v>1025</v>
      </c>
      <c r="E59" s="8">
        <v>9.9</v>
      </c>
      <c r="F59" s="9">
        <v>93</v>
      </c>
      <c r="G59" s="8">
        <v>9.9</v>
      </c>
      <c r="H59" s="8">
        <v>8.8000000000000007</v>
      </c>
      <c r="I59" s="8">
        <v>26</v>
      </c>
      <c r="J59" s="8">
        <v>9.9</v>
      </c>
      <c r="K59" s="6">
        <f t="shared" si="0"/>
        <v>3.6</v>
      </c>
      <c r="L59" s="6">
        <f t="shared" si="1"/>
        <v>3.6</v>
      </c>
      <c r="M59" s="10">
        <v>186</v>
      </c>
      <c r="N59" s="3" t="str">
        <f t="shared" si="2"/>
        <v>S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</v>
      </c>
      <c r="U59" s="15">
        <v>1</v>
      </c>
    </row>
    <row r="60" spans="1:21" x14ac:dyDescent="0.25">
      <c r="A60" s="1">
        <v>45317</v>
      </c>
      <c r="B60" s="2">
        <v>0.20138888888888887</v>
      </c>
      <c r="C60" s="7">
        <v>1021</v>
      </c>
      <c r="D60" s="7">
        <v>1025</v>
      </c>
      <c r="E60" s="8">
        <v>9.8000000000000007</v>
      </c>
      <c r="F60" s="9">
        <v>93</v>
      </c>
      <c r="G60" s="8">
        <v>9.8000000000000007</v>
      </c>
      <c r="H60" s="8">
        <v>8.6999999999999993</v>
      </c>
      <c r="I60" s="8">
        <v>26</v>
      </c>
      <c r="J60" s="8">
        <v>9.8000000000000007</v>
      </c>
      <c r="K60" s="6">
        <f t="shared" si="0"/>
        <v>2.52</v>
      </c>
      <c r="L60" s="6">
        <f t="shared" si="1"/>
        <v>2.52</v>
      </c>
      <c r="M60" s="10">
        <v>186</v>
      </c>
      <c r="N60" s="3" t="str">
        <f t="shared" si="2"/>
        <v>S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0.7</v>
      </c>
      <c r="U60" s="15">
        <v>0.7</v>
      </c>
    </row>
    <row r="61" spans="1:21" x14ac:dyDescent="0.25">
      <c r="A61" s="1">
        <v>45317</v>
      </c>
      <c r="B61" s="2">
        <v>0.20486111111111113</v>
      </c>
      <c r="C61" s="7">
        <v>1021</v>
      </c>
      <c r="D61" s="7">
        <v>1025</v>
      </c>
      <c r="E61" s="8">
        <v>9.8000000000000007</v>
      </c>
      <c r="F61" s="9">
        <v>93</v>
      </c>
      <c r="G61" s="8">
        <v>9.8000000000000007</v>
      </c>
      <c r="H61" s="8">
        <v>8.6999999999999993</v>
      </c>
      <c r="I61" s="8">
        <v>26</v>
      </c>
      <c r="J61" s="8">
        <v>9.8000000000000007</v>
      </c>
      <c r="K61" s="6">
        <f t="shared" si="0"/>
        <v>0</v>
      </c>
      <c r="L61" s="6">
        <f t="shared" si="1"/>
        <v>0</v>
      </c>
      <c r="M61" s="10">
        <v>124</v>
      </c>
      <c r="N61" s="3" t="str">
        <f t="shared" si="2"/>
        <v>ESE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45317</v>
      </c>
      <c r="B62" s="2">
        <v>0.20833333333333334</v>
      </c>
      <c r="C62" s="7">
        <v>1021</v>
      </c>
      <c r="D62" s="7">
        <v>1025</v>
      </c>
      <c r="E62" s="8">
        <v>9.6999999999999993</v>
      </c>
      <c r="F62" s="9">
        <v>93</v>
      </c>
      <c r="G62" s="8">
        <v>9</v>
      </c>
      <c r="H62" s="8">
        <v>8.6</v>
      </c>
      <c r="I62" s="8">
        <v>26</v>
      </c>
      <c r="J62" s="8">
        <v>9</v>
      </c>
      <c r="K62" s="6">
        <f t="shared" si="0"/>
        <v>6.12</v>
      </c>
      <c r="L62" s="6">
        <f t="shared" si="1"/>
        <v>6.48</v>
      </c>
      <c r="M62" s="10">
        <v>330</v>
      </c>
      <c r="N62" s="3" t="str">
        <f t="shared" si="2"/>
        <v>NNW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1.7</v>
      </c>
      <c r="U62" s="15">
        <v>1.8</v>
      </c>
    </row>
    <row r="63" spans="1:21" x14ac:dyDescent="0.25">
      <c r="A63" s="1">
        <v>45317</v>
      </c>
      <c r="B63" s="2">
        <v>0.21180555555555555</v>
      </c>
      <c r="C63" s="7">
        <v>1021</v>
      </c>
      <c r="D63" s="7">
        <v>1025</v>
      </c>
      <c r="E63" s="8">
        <v>9.8000000000000007</v>
      </c>
      <c r="F63" s="9">
        <v>93</v>
      </c>
      <c r="G63" s="8">
        <v>9.8000000000000007</v>
      </c>
      <c r="H63" s="8">
        <v>8.6999999999999993</v>
      </c>
      <c r="I63" s="8">
        <v>26</v>
      </c>
      <c r="J63" s="8">
        <v>9.8000000000000007</v>
      </c>
      <c r="K63" s="6">
        <f t="shared" si="0"/>
        <v>2.88</v>
      </c>
      <c r="L63" s="6">
        <f t="shared" si="1"/>
        <v>2.88</v>
      </c>
      <c r="M63" s="10">
        <v>243</v>
      </c>
      <c r="N63" s="3" t="str">
        <f t="shared" si="2"/>
        <v>WSW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0.8</v>
      </c>
      <c r="U63" s="15">
        <v>0.8</v>
      </c>
    </row>
    <row r="64" spans="1:21" x14ac:dyDescent="0.25">
      <c r="A64" s="1">
        <v>45317</v>
      </c>
      <c r="B64" s="2">
        <v>0.21527777777777779</v>
      </c>
      <c r="C64" s="7">
        <v>1021</v>
      </c>
      <c r="D64" s="7">
        <v>1025</v>
      </c>
      <c r="E64" s="8">
        <v>9.9</v>
      </c>
      <c r="F64" s="9">
        <v>93</v>
      </c>
      <c r="G64" s="8">
        <v>9.9</v>
      </c>
      <c r="H64" s="8">
        <v>8.8000000000000007</v>
      </c>
      <c r="I64" s="8">
        <v>26</v>
      </c>
      <c r="J64" s="8">
        <v>9.9</v>
      </c>
      <c r="K64" s="6">
        <f t="shared" si="0"/>
        <v>4.32</v>
      </c>
      <c r="L64" s="6">
        <f t="shared" si="1"/>
        <v>4.32</v>
      </c>
      <c r="M64" s="10">
        <v>6</v>
      </c>
      <c r="N64" s="3" t="str">
        <f t="shared" si="2"/>
        <v>N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1.2</v>
      </c>
      <c r="U64" s="15">
        <v>1.2</v>
      </c>
    </row>
    <row r="65" spans="1:21" x14ac:dyDescent="0.25">
      <c r="A65" s="1">
        <v>45317</v>
      </c>
      <c r="B65" s="2">
        <v>0.21875</v>
      </c>
      <c r="C65" s="7">
        <v>1021</v>
      </c>
      <c r="D65" s="7">
        <v>1025</v>
      </c>
      <c r="E65" s="8">
        <v>9.9</v>
      </c>
      <c r="F65" s="9">
        <v>93</v>
      </c>
      <c r="G65" s="8">
        <v>9.9</v>
      </c>
      <c r="H65" s="8">
        <v>8.8000000000000007</v>
      </c>
      <c r="I65" s="8">
        <v>26</v>
      </c>
      <c r="J65" s="8">
        <v>9.9</v>
      </c>
      <c r="K65" s="6">
        <f t="shared" si="0"/>
        <v>2.52</v>
      </c>
      <c r="L65" s="6">
        <f t="shared" si="1"/>
        <v>2.52</v>
      </c>
      <c r="M65" s="10">
        <v>142</v>
      </c>
      <c r="N65" s="3" t="str">
        <f t="shared" si="2"/>
        <v>SE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0.7</v>
      </c>
      <c r="U65" s="15">
        <v>0.7</v>
      </c>
    </row>
    <row r="66" spans="1:21" x14ac:dyDescent="0.25">
      <c r="A66" s="1">
        <v>45317</v>
      </c>
      <c r="B66" s="2">
        <v>0.22222222222222221</v>
      </c>
      <c r="C66" s="7">
        <v>1021</v>
      </c>
      <c r="D66" s="7">
        <v>1025</v>
      </c>
      <c r="E66" s="8">
        <v>10</v>
      </c>
      <c r="F66" s="9">
        <v>93</v>
      </c>
      <c r="G66" s="8">
        <v>9.6999999999999993</v>
      </c>
      <c r="H66" s="8">
        <v>8.9</v>
      </c>
      <c r="I66" s="8">
        <v>26</v>
      </c>
      <c r="J66" s="8">
        <v>9.6999999999999993</v>
      </c>
      <c r="K66" s="6">
        <f t="shared" si="0"/>
        <v>5.76</v>
      </c>
      <c r="L66" s="6">
        <f t="shared" si="1"/>
        <v>5.76</v>
      </c>
      <c r="M66" s="10">
        <v>96</v>
      </c>
      <c r="N66" s="3" t="str">
        <f t="shared" si="2"/>
        <v>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1.6</v>
      </c>
      <c r="U66" s="15">
        <v>1.6</v>
      </c>
    </row>
    <row r="67" spans="1:21" x14ac:dyDescent="0.25">
      <c r="A67" s="1">
        <v>45317</v>
      </c>
      <c r="B67" s="2">
        <v>0.22569444444444445</v>
      </c>
      <c r="C67" s="7">
        <v>1021</v>
      </c>
      <c r="D67" s="7">
        <v>1025</v>
      </c>
      <c r="E67" s="8">
        <v>10.1</v>
      </c>
      <c r="F67" s="9">
        <v>93</v>
      </c>
      <c r="G67" s="8">
        <v>9.8000000000000007</v>
      </c>
      <c r="H67" s="8">
        <v>9</v>
      </c>
      <c r="I67" s="8">
        <v>26</v>
      </c>
      <c r="J67" s="8">
        <v>9.8000000000000007</v>
      </c>
      <c r="K67" s="6">
        <f t="shared" ref="K67:K130" si="3">CONVERT(T67,"m/s","km/h")</f>
        <v>5.76</v>
      </c>
      <c r="L67" s="6">
        <f t="shared" ref="L67:L130" si="4">CONVERT(U67,"m/s","km/h")</f>
        <v>5.76</v>
      </c>
      <c r="M67" s="10">
        <v>171</v>
      </c>
      <c r="N67" s="3" t="str">
        <f t="shared" ref="N67:N130" si="5">LOOKUP(M67,$V$4:$V$40,$W$4:$W$40)</f>
        <v>S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1.6</v>
      </c>
      <c r="U67" s="15">
        <v>1.6</v>
      </c>
    </row>
    <row r="68" spans="1:21" x14ac:dyDescent="0.25">
      <c r="A68" s="1">
        <v>45317</v>
      </c>
      <c r="B68" s="2">
        <v>0.22916666666666666</v>
      </c>
      <c r="C68" s="7">
        <v>1021</v>
      </c>
      <c r="D68" s="7">
        <v>1025</v>
      </c>
      <c r="E68" s="8">
        <v>10.199999999999999</v>
      </c>
      <c r="F68" s="9">
        <v>92</v>
      </c>
      <c r="G68" s="8">
        <v>10.199999999999999</v>
      </c>
      <c r="H68" s="8">
        <v>8.9</v>
      </c>
      <c r="I68" s="8">
        <v>26</v>
      </c>
      <c r="J68" s="8">
        <v>10.199999999999999</v>
      </c>
      <c r="K68" s="6">
        <f t="shared" si="3"/>
        <v>2.52</v>
      </c>
      <c r="L68" s="6">
        <f t="shared" si="4"/>
        <v>2.52</v>
      </c>
      <c r="M68" s="10">
        <v>40</v>
      </c>
      <c r="N68" s="3" t="str">
        <f t="shared" si="5"/>
        <v>NE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0.7</v>
      </c>
      <c r="U68" s="15">
        <v>0.7</v>
      </c>
    </row>
    <row r="69" spans="1:21" x14ac:dyDescent="0.25">
      <c r="A69" s="1">
        <v>45317</v>
      </c>
      <c r="B69" s="2">
        <v>0.23263888888888887</v>
      </c>
      <c r="C69" s="7">
        <v>1021</v>
      </c>
      <c r="D69" s="7">
        <v>1025</v>
      </c>
      <c r="E69" s="8">
        <v>10.199999999999999</v>
      </c>
      <c r="F69" s="9">
        <v>92</v>
      </c>
      <c r="G69" s="8">
        <v>8.9</v>
      </c>
      <c r="H69" s="8">
        <v>8.9</v>
      </c>
      <c r="I69" s="8">
        <v>26</v>
      </c>
      <c r="J69" s="8">
        <v>8.9</v>
      </c>
      <c r="K69" s="6">
        <f t="shared" si="3"/>
        <v>9.36</v>
      </c>
      <c r="L69" s="6">
        <f t="shared" si="4"/>
        <v>10.8</v>
      </c>
      <c r="M69" s="10">
        <v>210</v>
      </c>
      <c r="N69" s="3" t="str">
        <f t="shared" si="5"/>
        <v>SSW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2.6</v>
      </c>
      <c r="U69" s="15">
        <v>3</v>
      </c>
    </row>
    <row r="70" spans="1:21" x14ac:dyDescent="0.25">
      <c r="A70" s="1">
        <v>45317</v>
      </c>
      <c r="B70" s="2">
        <v>0.23611111111111113</v>
      </c>
      <c r="C70" s="7">
        <v>1021</v>
      </c>
      <c r="D70" s="7">
        <v>1025</v>
      </c>
      <c r="E70" s="8">
        <v>10.3</v>
      </c>
      <c r="F70" s="9">
        <v>92</v>
      </c>
      <c r="G70" s="8">
        <v>10.3</v>
      </c>
      <c r="H70" s="8">
        <v>9</v>
      </c>
      <c r="I70" s="8">
        <v>26</v>
      </c>
      <c r="J70" s="8">
        <v>10.3</v>
      </c>
      <c r="K70" s="6">
        <f t="shared" si="3"/>
        <v>2.88</v>
      </c>
      <c r="L70" s="6">
        <f t="shared" si="4"/>
        <v>2.88</v>
      </c>
      <c r="M70" s="10">
        <v>36</v>
      </c>
      <c r="N70" s="3" t="str">
        <f t="shared" si="5"/>
        <v>NNE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0.8</v>
      </c>
      <c r="U70" s="15">
        <v>0.8</v>
      </c>
    </row>
    <row r="71" spans="1:21" x14ac:dyDescent="0.25">
      <c r="A71" s="1">
        <v>45317</v>
      </c>
      <c r="B71" s="2">
        <v>0.23958333333333334</v>
      </c>
      <c r="C71" s="7">
        <v>1021</v>
      </c>
      <c r="D71" s="7">
        <v>1025</v>
      </c>
      <c r="E71" s="8">
        <v>10.3</v>
      </c>
      <c r="F71" s="9">
        <v>92</v>
      </c>
      <c r="G71" s="8">
        <v>10.3</v>
      </c>
      <c r="H71" s="8">
        <v>9</v>
      </c>
      <c r="I71" s="8">
        <v>26</v>
      </c>
      <c r="J71" s="8">
        <v>10.3</v>
      </c>
      <c r="K71" s="6">
        <f t="shared" si="3"/>
        <v>4.68</v>
      </c>
      <c r="L71" s="6">
        <f t="shared" si="4"/>
        <v>4.68</v>
      </c>
      <c r="M71" s="10">
        <v>30</v>
      </c>
      <c r="N71" s="3" t="str">
        <f t="shared" si="5"/>
        <v>NNE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1.3</v>
      </c>
      <c r="U71" s="15">
        <v>1.3</v>
      </c>
    </row>
    <row r="72" spans="1:21" x14ac:dyDescent="0.25">
      <c r="A72" s="1">
        <v>45317</v>
      </c>
      <c r="B72" s="2">
        <v>0.24305555555555555</v>
      </c>
      <c r="C72" s="7">
        <v>1021</v>
      </c>
      <c r="D72" s="7">
        <v>1025</v>
      </c>
      <c r="E72" s="8">
        <v>10.3</v>
      </c>
      <c r="F72" s="9">
        <v>92</v>
      </c>
      <c r="G72" s="8">
        <v>10.3</v>
      </c>
      <c r="H72" s="8">
        <v>9</v>
      </c>
      <c r="I72" s="8">
        <v>26</v>
      </c>
      <c r="J72" s="8">
        <v>10.3</v>
      </c>
      <c r="K72" s="6">
        <f t="shared" si="3"/>
        <v>0</v>
      </c>
      <c r="L72" s="6">
        <f t="shared" si="4"/>
        <v>0</v>
      </c>
      <c r="M72" s="10">
        <v>258</v>
      </c>
      <c r="N72" s="3" t="str">
        <f t="shared" si="5"/>
        <v>WSW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</row>
    <row r="73" spans="1:21" x14ac:dyDescent="0.25">
      <c r="A73" s="1">
        <v>45317</v>
      </c>
      <c r="B73" s="2">
        <v>0.24652777777777779</v>
      </c>
      <c r="C73" s="7">
        <v>1021</v>
      </c>
      <c r="D73" s="7">
        <v>1025</v>
      </c>
      <c r="E73" s="8">
        <v>10.4</v>
      </c>
      <c r="F73" s="9">
        <v>92</v>
      </c>
      <c r="G73" s="8">
        <v>10.4</v>
      </c>
      <c r="H73" s="8">
        <v>9.1</v>
      </c>
      <c r="I73" s="8">
        <v>26</v>
      </c>
      <c r="J73" s="8">
        <v>10.4</v>
      </c>
      <c r="K73" s="6">
        <f t="shared" si="3"/>
        <v>4.32</v>
      </c>
      <c r="L73" s="6">
        <f t="shared" si="4"/>
        <v>4.32</v>
      </c>
      <c r="M73" s="10">
        <v>96</v>
      </c>
      <c r="N73" s="3" t="str">
        <f t="shared" si="5"/>
        <v>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1.2</v>
      </c>
      <c r="U73" s="15">
        <v>1.2</v>
      </c>
    </row>
    <row r="74" spans="1:21" x14ac:dyDescent="0.25">
      <c r="A74" s="1">
        <v>45317</v>
      </c>
      <c r="B74" s="2">
        <v>0.25</v>
      </c>
      <c r="C74" s="7">
        <v>1021</v>
      </c>
      <c r="D74" s="7">
        <v>1025</v>
      </c>
      <c r="E74" s="8">
        <v>10.199999999999999</v>
      </c>
      <c r="F74" s="9">
        <v>92</v>
      </c>
      <c r="G74" s="8">
        <v>9.4</v>
      </c>
      <c r="H74" s="8">
        <v>8.9</v>
      </c>
      <c r="I74" s="8">
        <v>26</v>
      </c>
      <c r="J74" s="8">
        <v>9.4</v>
      </c>
      <c r="K74" s="6">
        <f t="shared" si="3"/>
        <v>7.2</v>
      </c>
      <c r="L74" s="6">
        <f t="shared" si="4"/>
        <v>7.5600000000000005</v>
      </c>
      <c r="M74" s="10">
        <v>144</v>
      </c>
      <c r="N74" s="3" t="str">
        <f t="shared" si="5"/>
        <v>SE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2</v>
      </c>
      <c r="U74" s="15">
        <v>2.1</v>
      </c>
    </row>
    <row r="75" spans="1:21" x14ac:dyDescent="0.25">
      <c r="A75" s="1">
        <v>45317</v>
      </c>
      <c r="B75" s="2">
        <v>0.25347222222222221</v>
      </c>
      <c r="C75" s="7">
        <v>1021</v>
      </c>
      <c r="D75" s="7">
        <v>1025</v>
      </c>
      <c r="E75" s="8">
        <v>10.199999999999999</v>
      </c>
      <c r="F75" s="9">
        <v>92</v>
      </c>
      <c r="G75" s="8">
        <v>9.6</v>
      </c>
      <c r="H75" s="8">
        <v>8.9</v>
      </c>
      <c r="I75" s="8">
        <v>26</v>
      </c>
      <c r="J75" s="8">
        <v>9.6</v>
      </c>
      <c r="K75" s="6">
        <f t="shared" si="3"/>
        <v>6.12</v>
      </c>
      <c r="L75" s="6">
        <f t="shared" si="4"/>
        <v>6.48</v>
      </c>
      <c r="M75" s="10">
        <v>72</v>
      </c>
      <c r="N75" s="3" t="str">
        <f t="shared" si="5"/>
        <v>ENE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1.7</v>
      </c>
      <c r="U75" s="15">
        <v>1.8</v>
      </c>
    </row>
    <row r="76" spans="1:21" x14ac:dyDescent="0.25">
      <c r="A76" s="1">
        <v>45317</v>
      </c>
      <c r="B76" s="2">
        <v>0.25694444444444448</v>
      </c>
      <c r="C76" s="7">
        <v>1021</v>
      </c>
      <c r="D76" s="7">
        <v>1025</v>
      </c>
      <c r="E76" s="8">
        <v>10.199999999999999</v>
      </c>
      <c r="F76" s="9">
        <v>92</v>
      </c>
      <c r="G76" s="8">
        <v>9.9</v>
      </c>
      <c r="H76" s="8">
        <v>8.9</v>
      </c>
      <c r="I76" s="8">
        <v>26</v>
      </c>
      <c r="J76" s="8">
        <v>9.9</v>
      </c>
      <c r="K76" s="6">
        <f t="shared" si="3"/>
        <v>5.76</v>
      </c>
      <c r="L76" s="6">
        <f t="shared" si="4"/>
        <v>5.76</v>
      </c>
      <c r="M76" s="10">
        <v>108</v>
      </c>
      <c r="N76" s="3" t="str">
        <f t="shared" si="5"/>
        <v>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1.6</v>
      </c>
      <c r="U76" s="15">
        <v>1.6</v>
      </c>
    </row>
    <row r="77" spans="1:21" x14ac:dyDescent="0.25">
      <c r="A77" s="1">
        <v>45317</v>
      </c>
      <c r="B77" s="2">
        <v>0.26041666666666669</v>
      </c>
      <c r="C77" s="7">
        <v>1021</v>
      </c>
      <c r="D77" s="7">
        <v>1025</v>
      </c>
      <c r="E77" s="8">
        <v>10</v>
      </c>
      <c r="F77" s="9">
        <v>92</v>
      </c>
      <c r="G77" s="8">
        <v>10</v>
      </c>
      <c r="H77" s="8">
        <v>8.6999999999999993</v>
      </c>
      <c r="I77" s="8">
        <v>26</v>
      </c>
      <c r="J77" s="8">
        <v>10</v>
      </c>
      <c r="K77" s="6">
        <f t="shared" si="3"/>
        <v>2.52</v>
      </c>
      <c r="L77" s="6">
        <f t="shared" si="4"/>
        <v>2.52</v>
      </c>
      <c r="M77" s="10">
        <v>258</v>
      </c>
      <c r="N77" s="3" t="str">
        <f t="shared" si="5"/>
        <v>WSW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0.7</v>
      </c>
      <c r="U77" s="15">
        <v>0.7</v>
      </c>
    </row>
    <row r="78" spans="1:21" x14ac:dyDescent="0.25">
      <c r="A78" s="1">
        <v>45317</v>
      </c>
      <c r="B78" s="2">
        <v>0.2638888888888889</v>
      </c>
      <c r="C78" s="7">
        <v>1021</v>
      </c>
      <c r="D78" s="7">
        <v>1025</v>
      </c>
      <c r="E78" s="8">
        <v>9.9</v>
      </c>
      <c r="F78" s="9">
        <v>92</v>
      </c>
      <c r="G78" s="8">
        <v>9.9</v>
      </c>
      <c r="H78" s="8">
        <v>8.6</v>
      </c>
      <c r="I78" s="8">
        <v>26</v>
      </c>
      <c r="J78" s="8">
        <v>9.9</v>
      </c>
      <c r="K78" s="6">
        <f t="shared" si="3"/>
        <v>3.6</v>
      </c>
      <c r="L78" s="6">
        <f t="shared" si="4"/>
        <v>3.6</v>
      </c>
      <c r="M78" s="10">
        <v>132</v>
      </c>
      <c r="N78" s="3" t="str">
        <f t="shared" si="5"/>
        <v>SE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1</v>
      </c>
      <c r="U78" s="15">
        <v>1</v>
      </c>
    </row>
    <row r="79" spans="1:21" x14ac:dyDescent="0.25">
      <c r="A79" s="1">
        <v>45317</v>
      </c>
      <c r="B79" s="2">
        <v>0.2673611111111111</v>
      </c>
      <c r="C79" s="7">
        <v>1021</v>
      </c>
      <c r="D79" s="7">
        <v>1025</v>
      </c>
      <c r="E79" s="8">
        <v>9.9</v>
      </c>
      <c r="F79" s="9">
        <v>93</v>
      </c>
      <c r="G79" s="8">
        <v>9.9</v>
      </c>
      <c r="H79" s="8">
        <v>8.8000000000000007</v>
      </c>
      <c r="I79" s="8">
        <v>26</v>
      </c>
      <c r="J79" s="8">
        <v>9.9</v>
      </c>
      <c r="K79" s="6">
        <f t="shared" si="3"/>
        <v>0</v>
      </c>
      <c r="L79" s="6">
        <f t="shared" si="4"/>
        <v>0</v>
      </c>
      <c r="M79" s="10">
        <v>54</v>
      </c>
      <c r="N79" s="3" t="str">
        <f t="shared" si="5"/>
        <v>NE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</v>
      </c>
      <c r="U79" s="15">
        <v>0</v>
      </c>
    </row>
    <row r="80" spans="1:21" x14ac:dyDescent="0.25">
      <c r="A80" s="1">
        <v>45317</v>
      </c>
      <c r="B80" s="2">
        <v>0.27083333333333331</v>
      </c>
      <c r="C80" s="7">
        <v>1021</v>
      </c>
      <c r="D80" s="7">
        <v>1025</v>
      </c>
      <c r="E80" s="8">
        <v>9.9</v>
      </c>
      <c r="F80" s="9">
        <v>93</v>
      </c>
      <c r="G80" s="8">
        <v>9.9</v>
      </c>
      <c r="H80" s="8">
        <v>8.8000000000000007</v>
      </c>
      <c r="I80" s="8">
        <v>26</v>
      </c>
      <c r="J80" s="8">
        <v>9.9</v>
      </c>
      <c r="K80" s="6">
        <f t="shared" si="3"/>
        <v>2.88</v>
      </c>
      <c r="L80" s="6">
        <f t="shared" si="4"/>
        <v>2.88</v>
      </c>
      <c r="M80" s="10">
        <v>12</v>
      </c>
      <c r="N80" s="3" t="str">
        <f t="shared" si="5"/>
        <v>N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0.8</v>
      </c>
      <c r="U80" s="15">
        <v>0.8</v>
      </c>
    </row>
    <row r="81" spans="1:21" x14ac:dyDescent="0.25">
      <c r="A81" s="1">
        <v>45317</v>
      </c>
      <c r="B81" s="2">
        <v>0.27430555555555552</v>
      </c>
      <c r="C81" s="7">
        <v>1021</v>
      </c>
      <c r="D81" s="7">
        <v>1025</v>
      </c>
      <c r="E81" s="8">
        <v>9.9</v>
      </c>
      <c r="F81" s="9">
        <v>93</v>
      </c>
      <c r="G81" s="8">
        <v>9.9</v>
      </c>
      <c r="H81" s="8">
        <v>8.8000000000000007</v>
      </c>
      <c r="I81" s="8">
        <v>26</v>
      </c>
      <c r="J81" s="8">
        <v>9.9</v>
      </c>
      <c r="K81" s="6">
        <f t="shared" si="3"/>
        <v>4.68</v>
      </c>
      <c r="L81" s="6">
        <f t="shared" si="4"/>
        <v>4.68</v>
      </c>
      <c r="M81" s="10">
        <v>247</v>
      </c>
      <c r="N81" s="3" t="str">
        <f t="shared" si="5"/>
        <v>WSW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1.3</v>
      </c>
      <c r="U81" s="15">
        <v>1.3</v>
      </c>
    </row>
    <row r="82" spans="1:21" x14ac:dyDescent="0.25">
      <c r="A82" s="1">
        <v>45317</v>
      </c>
      <c r="B82" s="2">
        <v>0.27777777777777779</v>
      </c>
      <c r="C82" s="7">
        <v>1021</v>
      </c>
      <c r="D82" s="7">
        <v>1025</v>
      </c>
      <c r="E82" s="8">
        <v>9.9</v>
      </c>
      <c r="F82" s="9">
        <v>93</v>
      </c>
      <c r="G82" s="8">
        <v>9.9</v>
      </c>
      <c r="H82" s="8">
        <v>8.8000000000000007</v>
      </c>
      <c r="I82" s="8">
        <v>26</v>
      </c>
      <c r="J82" s="8">
        <v>9.9</v>
      </c>
      <c r="K82" s="6">
        <f t="shared" si="3"/>
        <v>0</v>
      </c>
      <c r="L82" s="6">
        <f t="shared" si="4"/>
        <v>0</v>
      </c>
      <c r="M82" s="10">
        <v>132</v>
      </c>
      <c r="N82" s="3" t="str">
        <f t="shared" si="5"/>
        <v>SE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0</v>
      </c>
      <c r="U82" s="15">
        <v>0</v>
      </c>
    </row>
    <row r="83" spans="1:21" x14ac:dyDescent="0.25">
      <c r="A83" s="1">
        <v>45317</v>
      </c>
      <c r="B83" s="2">
        <v>0.28125</v>
      </c>
      <c r="C83" s="7">
        <v>1021</v>
      </c>
      <c r="D83" s="7">
        <v>1025</v>
      </c>
      <c r="E83" s="8">
        <v>9.9</v>
      </c>
      <c r="F83" s="9">
        <v>93</v>
      </c>
      <c r="G83" s="8">
        <v>9.9</v>
      </c>
      <c r="H83" s="8">
        <v>8.8000000000000007</v>
      </c>
      <c r="I83" s="8">
        <v>26</v>
      </c>
      <c r="J83" s="8">
        <v>9.9</v>
      </c>
      <c r="K83" s="6">
        <f t="shared" si="3"/>
        <v>2.88</v>
      </c>
      <c r="L83" s="6">
        <f t="shared" si="4"/>
        <v>2.88</v>
      </c>
      <c r="M83" s="10">
        <v>108</v>
      </c>
      <c r="N83" s="3" t="str">
        <f t="shared" si="5"/>
        <v>E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0.8</v>
      </c>
      <c r="U83" s="15">
        <v>0.8</v>
      </c>
    </row>
    <row r="84" spans="1:21" x14ac:dyDescent="0.25">
      <c r="A84" s="1">
        <v>45317</v>
      </c>
      <c r="B84" s="2">
        <v>0.28472222222222221</v>
      </c>
      <c r="C84" s="7">
        <v>1021</v>
      </c>
      <c r="D84" s="7">
        <v>1025</v>
      </c>
      <c r="E84" s="8">
        <v>9.8000000000000007</v>
      </c>
      <c r="F84" s="9">
        <v>93</v>
      </c>
      <c r="G84" s="8">
        <v>9.8000000000000007</v>
      </c>
      <c r="H84" s="8">
        <v>8.6999999999999993</v>
      </c>
      <c r="I84" s="8">
        <v>26</v>
      </c>
      <c r="J84" s="8">
        <v>9.8000000000000007</v>
      </c>
      <c r="K84" s="6">
        <f t="shared" si="3"/>
        <v>0</v>
      </c>
      <c r="L84" s="6">
        <f t="shared" si="4"/>
        <v>0</v>
      </c>
      <c r="M84" s="10">
        <v>150</v>
      </c>
      <c r="N84" s="3" t="str">
        <f t="shared" si="5"/>
        <v>SSE</v>
      </c>
      <c r="O84" s="11">
        <v>0</v>
      </c>
      <c r="P84" s="12">
        <v>0</v>
      </c>
      <c r="Q84" s="3">
        <v>0</v>
      </c>
      <c r="R84" s="13">
        <v>6.8000000000000005E-2</v>
      </c>
      <c r="S84" s="14">
        <v>5.3720000000000005E-4</v>
      </c>
      <c r="T84" s="15">
        <v>0</v>
      </c>
      <c r="U84" s="15">
        <v>0</v>
      </c>
    </row>
    <row r="85" spans="1:21" x14ac:dyDescent="0.25">
      <c r="A85" s="1">
        <v>45317</v>
      </c>
      <c r="B85" s="2">
        <v>0.28819444444444448</v>
      </c>
      <c r="C85" s="7">
        <v>1021</v>
      </c>
      <c r="D85" s="7">
        <v>1025</v>
      </c>
      <c r="E85" s="8">
        <v>9.9</v>
      </c>
      <c r="F85" s="9">
        <v>93</v>
      </c>
      <c r="G85" s="8">
        <v>9.9</v>
      </c>
      <c r="H85" s="8">
        <v>8.8000000000000007</v>
      </c>
      <c r="I85" s="8">
        <v>26</v>
      </c>
      <c r="J85" s="8">
        <v>9.9</v>
      </c>
      <c r="K85" s="6">
        <f t="shared" si="3"/>
        <v>0</v>
      </c>
      <c r="L85" s="6">
        <f t="shared" si="4"/>
        <v>0</v>
      </c>
      <c r="M85" s="10">
        <v>42</v>
      </c>
      <c r="N85" s="3" t="str">
        <f t="shared" si="5"/>
        <v>NE</v>
      </c>
      <c r="O85" s="11">
        <v>0</v>
      </c>
      <c r="P85" s="12">
        <v>0</v>
      </c>
      <c r="Q85" s="3">
        <v>0</v>
      </c>
      <c r="R85" s="13">
        <v>0.156</v>
      </c>
      <c r="S85" s="14">
        <v>1.2324E-3</v>
      </c>
      <c r="T85" s="15">
        <v>0</v>
      </c>
      <c r="U85" s="15">
        <v>0</v>
      </c>
    </row>
    <row r="86" spans="1:21" x14ac:dyDescent="0.25">
      <c r="A86" s="1">
        <v>45317</v>
      </c>
      <c r="B86" s="2">
        <v>0.29166666666666669</v>
      </c>
      <c r="C86" s="7">
        <v>1021</v>
      </c>
      <c r="D86" s="7">
        <v>1025</v>
      </c>
      <c r="E86" s="8">
        <v>9.8000000000000007</v>
      </c>
      <c r="F86" s="9">
        <v>93</v>
      </c>
      <c r="G86" s="8">
        <v>8.9</v>
      </c>
      <c r="H86" s="8">
        <v>8.6999999999999993</v>
      </c>
      <c r="I86" s="8">
        <v>26</v>
      </c>
      <c r="J86" s="8">
        <v>8.9</v>
      </c>
      <c r="K86" s="6">
        <f t="shared" si="3"/>
        <v>7.5600000000000005</v>
      </c>
      <c r="L86" s="6">
        <f t="shared" si="4"/>
        <v>7.9200000000000008</v>
      </c>
      <c r="M86" s="10">
        <v>102</v>
      </c>
      <c r="N86" s="3" t="str">
        <f t="shared" si="5"/>
        <v>E</v>
      </c>
      <c r="O86" s="11">
        <v>0</v>
      </c>
      <c r="P86" s="12">
        <v>0</v>
      </c>
      <c r="Q86" s="3">
        <v>0</v>
      </c>
      <c r="R86" s="13">
        <v>0.27200000000000002</v>
      </c>
      <c r="S86" s="14">
        <v>2.1488000000000002E-3</v>
      </c>
      <c r="T86" s="15">
        <v>2.1</v>
      </c>
      <c r="U86" s="15">
        <v>2.2000000000000002</v>
      </c>
    </row>
    <row r="87" spans="1:21" x14ac:dyDescent="0.25">
      <c r="A87" s="1">
        <v>45317</v>
      </c>
      <c r="B87" s="2">
        <v>0.2951388888888889</v>
      </c>
      <c r="C87" s="7">
        <v>1021</v>
      </c>
      <c r="D87" s="7">
        <v>1025</v>
      </c>
      <c r="E87" s="8">
        <v>9.9</v>
      </c>
      <c r="F87" s="9">
        <v>93</v>
      </c>
      <c r="G87" s="8">
        <v>9.3000000000000007</v>
      </c>
      <c r="H87" s="8">
        <v>8.8000000000000007</v>
      </c>
      <c r="I87" s="8">
        <v>26</v>
      </c>
      <c r="J87" s="8">
        <v>9.3000000000000007</v>
      </c>
      <c r="K87" s="6">
        <f t="shared" si="3"/>
        <v>6.48</v>
      </c>
      <c r="L87" s="6">
        <f t="shared" si="4"/>
        <v>7.2</v>
      </c>
      <c r="M87" s="10">
        <v>264</v>
      </c>
      <c r="N87" s="3" t="str">
        <f t="shared" si="5"/>
        <v>W</v>
      </c>
      <c r="O87" s="11">
        <v>0</v>
      </c>
      <c r="P87" s="12">
        <v>0</v>
      </c>
      <c r="Q87" s="3">
        <v>0</v>
      </c>
      <c r="R87" s="13">
        <v>0.45300000000000001</v>
      </c>
      <c r="S87" s="14">
        <v>3.5787000000000006E-3</v>
      </c>
      <c r="T87" s="15">
        <v>1.8</v>
      </c>
      <c r="U87" s="15">
        <v>2</v>
      </c>
    </row>
    <row r="88" spans="1:21" x14ac:dyDescent="0.25">
      <c r="A88" s="1">
        <v>45317</v>
      </c>
      <c r="B88" s="2">
        <v>0.2986111111111111</v>
      </c>
      <c r="C88" s="7">
        <v>1021</v>
      </c>
      <c r="D88" s="7">
        <v>1025</v>
      </c>
      <c r="E88" s="8">
        <v>9.9</v>
      </c>
      <c r="F88" s="9">
        <v>92</v>
      </c>
      <c r="G88" s="8">
        <v>9.9</v>
      </c>
      <c r="H88" s="8">
        <v>8.6</v>
      </c>
      <c r="I88" s="8">
        <v>26</v>
      </c>
      <c r="J88" s="8">
        <v>9.9</v>
      </c>
      <c r="K88" s="6">
        <f t="shared" si="3"/>
        <v>2.88</v>
      </c>
      <c r="L88" s="6">
        <f t="shared" si="4"/>
        <v>2.88</v>
      </c>
      <c r="M88" s="10">
        <v>78</v>
      </c>
      <c r="N88" s="3" t="str">
        <f t="shared" si="5"/>
        <v>ENE</v>
      </c>
      <c r="O88" s="11">
        <v>0</v>
      </c>
      <c r="P88" s="12">
        <v>0</v>
      </c>
      <c r="Q88" s="3">
        <v>0</v>
      </c>
      <c r="R88" s="13">
        <v>0.67900000000000005</v>
      </c>
      <c r="S88" s="14">
        <v>5.364100000000001E-3</v>
      </c>
      <c r="T88" s="15">
        <v>0.8</v>
      </c>
      <c r="U88" s="15">
        <v>0.8</v>
      </c>
    </row>
    <row r="89" spans="1:21" x14ac:dyDescent="0.25">
      <c r="A89" s="1">
        <v>45317</v>
      </c>
      <c r="B89" s="2">
        <v>0.30208333333333331</v>
      </c>
      <c r="C89" s="7">
        <v>1021</v>
      </c>
      <c r="D89" s="7">
        <v>1025</v>
      </c>
      <c r="E89" s="8">
        <v>9.8000000000000007</v>
      </c>
      <c r="F89" s="9">
        <v>92</v>
      </c>
      <c r="G89" s="8">
        <v>9.8000000000000007</v>
      </c>
      <c r="H89" s="8">
        <v>8.5</v>
      </c>
      <c r="I89" s="8">
        <v>26</v>
      </c>
      <c r="J89" s="8">
        <v>9.8000000000000007</v>
      </c>
      <c r="K89" s="6">
        <f t="shared" si="3"/>
        <v>0</v>
      </c>
      <c r="L89" s="6">
        <f t="shared" si="4"/>
        <v>0</v>
      </c>
      <c r="M89" s="10">
        <v>340</v>
      </c>
      <c r="N89" s="3" t="str">
        <f t="shared" si="5"/>
        <v>NNW</v>
      </c>
      <c r="O89" s="11">
        <v>0</v>
      </c>
      <c r="P89" s="12">
        <v>0</v>
      </c>
      <c r="Q89" s="3">
        <v>0</v>
      </c>
      <c r="R89" s="13">
        <v>0.98399999999999999</v>
      </c>
      <c r="S89" s="14">
        <v>7.7736000000000003E-3</v>
      </c>
      <c r="T89" s="15">
        <v>0</v>
      </c>
      <c r="U89" s="15">
        <v>0</v>
      </c>
    </row>
    <row r="90" spans="1:21" x14ac:dyDescent="0.25">
      <c r="A90" s="1">
        <v>45317</v>
      </c>
      <c r="B90" s="2">
        <v>0.30555555555555552</v>
      </c>
      <c r="C90" s="7">
        <v>1021</v>
      </c>
      <c r="D90" s="7">
        <v>1025</v>
      </c>
      <c r="E90" s="8">
        <v>9.9</v>
      </c>
      <c r="F90" s="9">
        <v>92</v>
      </c>
      <c r="G90" s="8">
        <v>9.9</v>
      </c>
      <c r="H90" s="8">
        <v>8.6</v>
      </c>
      <c r="I90" s="8">
        <v>26</v>
      </c>
      <c r="J90" s="8">
        <v>9.9</v>
      </c>
      <c r="K90" s="6">
        <f t="shared" si="3"/>
        <v>2.88</v>
      </c>
      <c r="L90" s="6">
        <f t="shared" si="4"/>
        <v>2.88</v>
      </c>
      <c r="M90" s="10">
        <v>165</v>
      </c>
      <c r="N90" s="3" t="str">
        <f t="shared" si="5"/>
        <v>SSE</v>
      </c>
      <c r="O90" s="11">
        <v>0</v>
      </c>
      <c r="P90" s="12">
        <v>0</v>
      </c>
      <c r="Q90" s="3">
        <v>0</v>
      </c>
      <c r="R90" s="13">
        <v>1240</v>
      </c>
      <c r="S90" s="14">
        <v>9.7960000000000012</v>
      </c>
      <c r="T90" s="15">
        <v>0.8</v>
      </c>
      <c r="U90" s="15">
        <v>0.8</v>
      </c>
    </row>
    <row r="91" spans="1:21" x14ac:dyDescent="0.25">
      <c r="A91" s="1">
        <v>45317</v>
      </c>
      <c r="B91" s="2">
        <v>0.30902777777777779</v>
      </c>
      <c r="C91" s="7">
        <v>1021</v>
      </c>
      <c r="D91" s="7">
        <v>1025</v>
      </c>
      <c r="E91" s="8">
        <v>10</v>
      </c>
      <c r="F91" s="9">
        <v>92</v>
      </c>
      <c r="G91" s="8">
        <v>10</v>
      </c>
      <c r="H91" s="8">
        <v>8.6999999999999993</v>
      </c>
      <c r="I91" s="8">
        <v>26</v>
      </c>
      <c r="J91" s="8">
        <v>10</v>
      </c>
      <c r="K91" s="6">
        <f t="shared" si="3"/>
        <v>0</v>
      </c>
      <c r="L91" s="6">
        <f t="shared" si="4"/>
        <v>0</v>
      </c>
      <c r="M91" s="10">
        <v>160</v>
      </c>
      <c r="N91" s="3" t="str">
        <f t="shared" si="5"/>
        <v>SSE</v>
      </c>
      <c r="O91" s="11">
        <v>0</v>
      </c>
      <c r="P91" s="12">
        <v>0</v>
      </c>
      <c r="Q91" s="3">
        <v>0</v>
      </c>
      <c r="R91" s="13">
        <v>1645</v>
      </c>
      <c r="S91" s="14">
        <v>12.995500000000002</v>
      </c>
      <c r="T91" s="15">
        <v>0</v>
      </c>
      <c r="U91" s="15">
        <v>0</v>
      </c>
    </row>
    <row r="92" spans="1:21" x14ac:dyDescent="0.25">
      <c r="A92" s="1">
        <v>45317</v>
      </c>
      <c r="B92" s="2">
        <v>0.3125</v>
      </c>
      <c r="C92" s="7">
        <v>1021</v>
      </c>
      <c r="D92" s="7">
        <v>1025</v>
      </c>
      <c r="E92" s="8">
        <v>10.1</v>
      </c>
      <c r="F92" s="9">
        <v>92</v>
      </c>
      <c r="G92" s="8">
        <v>10.1</v>
      </c>
      <c r="H92" s="8">
        <v>8.8000000000000007</v>
      </c>
      <c r="I92" s="8">
        <v>26</v>
      </c>
      <c r="J92" s="8">
        <v>10.1</v>
      </c>
      <c r="K92" s="6">
        <f t="shared" si="3"/>
        <v>0</v>
      </c>
      <c r="L92" s="6">
        <f t="shared" si="4"/>
        <v>0</v>
      </c>
      <c r="M92" s="10">
        <v>84</v>
      </c>
      <c r="N92" s="3" t="str">
        <f t="shared" si="5"/>
        <v>E</v>
      </c>
      <c r="O92" s="11">
        <v>0</v>
      </c>
      <c r="P92" s="12">
        <v>0</v>
      </c>
      <c r="Q92" s="3">
        <v>0</v>
      </c>
      <c r="R92" s="13">
        <v>2141</v>
      </c>
      <c r="S92" s="14">
        <v>16.913900000000002</v>
      </c>
      <c r="T92" s="15">
        <v>0</v>
      </c>
      <c r="U92" s="15">
        <v>0</v>
      </c>
    </row>
    <row r="93" spans="1:21" x14ac:dyDescent="0.25">
      <c r="A93" s="1">
        <v>45317</v>
      </c>
      <c r="B93" s="2">
        <v>0.31597222222222221</v>
      </c>
      <c r="C93" s="7">
        <v>1021</v>
      </c>
      <c r="D93" s="7">
        <v>1025</v>
      </c>
      <c r="E93" s="8">
        <v>10.3</v>
      </c>
      <c r="F93" s="9">
        <v>91</v>
      </c>
      <c r="G93" s="8">
        <v>10.3</v>
      </c>
      <c r="H93" s="8">
        <v>8.9</v>
      </c>
      <c r="I93" s="8">
        <v>26</v>
      </c>
      <c r="J93" s="8">
        <v>10.3</v>
      </c>
      <c r="K93" s="6">
        <f t="shared" si="3"/>
        <v>4.32</v>
      </c>
      <c r="L93" s="6">
        <f t="shared" si="4"/>
        <v>4.32</v>
      </c>
      <c r="M93" s="10">
        <v>106</v>
      </c>
      <c r="N93" s="3" t="str">
        <f t="shared" si="5"/>
        <v>E</v>
      </c>
      <c r="O93" s="11">
        <v>0</v>
      </c>
      <c r="P93" s="12">
        <v>0</v>
      </c>
      <c r="Q93" s="3">
        <v>0</v>
      </c>
      <c r="R93" s="13">
        <v>2596</v>
      </c>
      <c r="S93" s="14">
        <v>20.508400000000002</v>
      </c>
      <c r="T93" s="15">
        <v>1.2</v>
      </c>
      <c r="U93" s="15">
        <v>1.2</v>
      </c>
    </row>
    <row r="94" spans="1:21" x14ac:dyDescent="0.25">
      <c r="A94" s="1">
        <v>45317</v>
      </c>
      <c r="B94" s="2">
        <v>0.31944444444444448</v>
      </c>
      <c r="C94" s="7">
        <v>1021</v>
      </c>
      <c r="D94" s="7">
        <v>1025</v>
      </c>
      <c r="E94" s="8">
        <v>10.4</v>
      </c>
      <c r="F94" s="9">
        <v>90</v>
      </c>
      <c r="G94" s="8">
        <v>10.4</v>
      </c>
      <c r="H94" s="8">
        <v>8.8000000000000007</v>
      </c>
      <c r="I94" s="8">
        <v>26</v>
      </c>
      <c r="J94" s="8">
        <v>10.4</v>
      </c>
      <c r="K94" s="6">
        <f t="shared" si="3"/>
        <v>2.88</v>
      </c>
      <c r="L94" s="6">
        <f t="shared" si="4"/>
        <v>2.88</v>
      </c>
      <c r="M94" s="10">
        <v>96</v>
      </c>
      <c r="N94" s="3" t="str">
        <f t="shared" si="5"/>
        <v>E</v>
      </c>
      <c r="O94" s="11">
        <v>0</v>
      </c>
      <c r="P94" s="12">
        <v>0</v>
      </c>
      <c r="Q94" s="3">
        <v>0</v>
      </c>
      <c r="R94" s="13">
        <v>3039</v>
      </c>
      <c r="S94" s="14">
        <v>24.008100000000002</v>
      </c>
      <c r="T94" s="15">
        <v>0.8</v>
      </c>
      <c r="U94" s="15">
        <v>0.8</v>
      </c>
    </row>
    <row r="95" spans="1:21" x14ac:dyDescent="0.25">
      <c r="A95" s="1">
        <v>45317</v>
      </c>
      <c r="B95" s="2">
        <v>0.32291666666666669</v>
      </c>
      <c r="C95" s="7">
        <v>1021</v>
      </c>
      <c r="D95" s="7">
        <v>1025</v>
      </c>
      <c r="E95" s="8">
        <v>10.6</v>
      </c>
      <c r="F95" s="9">
        <v>89</v>
      </c>
      <c r="G95" s="8">
        <v>10.6</v>
      </c>
      <c r="H95" s="8">
        <v>8.8000000000000007</v>
      </c>
      <c r="I95" s="8">
        <v>26</v>
      </c>
      <c r="J95" s="8">
        <v>10.6</v>
      </c>
      <c r="K95" s="6">
        <f t="shared" si="3"/>
        <v>0</v>
      </c>
      <c r="L95" s="6">
        <f t="shared" si="4"/>
        <v>0</v>
      </c>
      <c r="M95" s="10">
        <v>234</v>
      </c>
      <c r="N95" s="3" t="str">
        <f t="shared" si="5"/>
        <v>SW</v>
      </c>
      <c r="O95" s="11">
        <v>0</v>
      </c>
      <c r="P95" s="12">
        <v>0</v>
      </c>
      <c r="Q95" s="3">
        <v>0</v>
      </c>
      <c r="R95" s="13">
        <v>3299</v>
      </c>
      <c r="S95" s="14">
        <v>26.062100000000001</v>
      </c>
      <c r="T95" s="15">
        <v>0</v>
      </c>
      <c r="U95" s="15">
        <v>0</v>
      </c>
    </row>
    <row r="96" spans="1:21" x14ac:dyDescent="0.25">
      <c r="A96" s="1">
        <v>45317</v>
      </c>
      <c r="B96" s="2">
        <v>0.3263888888888889</v>
      </c>
      <c r="C96" s="7">
        <v>1021</v>
      </c>
      <c r="D96" s="7">
        <v>1025</v>
      </c>
      <c r="E96" s="8">
        <v>10.8</v>
      </c>
      <c r="F96" s="9">
        <v>89</v>
      </c>
      <c r="G96" s="8">
        <v>10.8</v>
      </c>
      <c r="H96" s="8">
        <v>9</v>
      </c>
      <c r="I96" s="8">
        <v>26</v>
      </c>
      <c r="J96" s="8">
        <v>10.8</v>
      </c>
      <c r="K96" s="6">
        <f t="shared" si="3"/>
        <v>0</v>
      </c>
      <c r="L96" s="6">
        <f t="shared" si="4"/>
        <v>0</v>
      </c>
      <c r="M96" s="10">
        <v>106</v>
      </c>
      <c r="N96" s="3" t="str">
        <f t="shared" si="5"/>
        <v>E</v>
      </c>
      <c r="O96" s="11">
        <v>0</v>
      </c>
      <c r="P96" s="12">
        <v>0</v>
      </c>
      <c r="Q96" s="3">
        <v>0</v>
      </c>
      <c r="R96" s="13">
        <v>3031</v>
      </c>
      <c r="S96" s="14">
        <v>23.944900000000004</v>
      </c>
      <c r="T96" s="15">
        <v>0</v>
      </c>
      <c r="U96" s="15">
        <v>0</v>
      </c>
    </row>
    <row r="97" spans="1:21" x14ac:dyDescent="0.25">
      <c r="A97" s="1">
        <v>45317</v>
      </c>
      <c r="B97" s="2">
        <v>0.3298611111111111</v>
      </c>
      <c r="C97" s="7">
        <v>1022</v>
      </c>
      <c r="D97" s="7">
        <v>1026</v>
      </c>
      <c r="E97" s="8">
        <v>10.5</v>
      </c>
      <c r="F97" s="9">
        <v>89</v>
      </c>
      <c r="G97" s="8">
        <v>10.5</v>
      </c>
      <c r="H97" s="8">
        <v>8.6999999999999993</v>
      </c>
      <c r="I97" s="8">
        <v>26</v>
      </c>
      <c r="J97" s="8">
        <v>10.5</v>
      </c>
      <c r="K97" s="6">
        <f t="shared" si="3"/>
        <v>3.9600000000000004</v>
      </c>
      <c r="L97" s="6">
        <f t="shared" si="4"/>
        <v>3.9600000000000004</v>
      </c>
      <c r="M97" s="10">
        <v>285</v>
      </c>
      <c r="N97" s="3" t="str">
        <f t="shared" si="5"/>
        <v>W</v>
      </c>
      <c r="O97" s="11">
        <v>0</v>
      </c>
      <c r="P97" s="12">
        <v>0</v>
      </c>
      <c r="Q97" s="3">
        <v>0</v>
      </c>
      <c r="R97" s="13">
        <v>3912</v>
      </c>
      <c r="S97" s="14">
        <v>30.904800000000002</v>
      </c>
      <c r="T97" s="15">
        <v>1.1000000000000001</v>
      </c>
      <c r="U97" s="15">
        <v>1.1000000000000001</v>
      </c>
    </row>
    <row r="98" spans="1:21" x14ac:dyDescent="0.25">
      <c r="A98" s="1">
        <v>45317</v>
      </c>
      <c r="B98" s="2">
        <v>0.33333333333333331</v>
      </c>
      <c r="C98" s="7">
        <v>1022</v>
      </c>
      <c r="D98" s="7">
        <v>1026</v>
      </c>
      <c r="E98" s="8">
        <v>10.4</v>
      </c>
      <c r="F98" s="9">
        <v>89</v>
      </c>
      <c r="G98" s="8">
        <v>9.6</v>
      </c>
      <c r="H98" s="8">
        <v>8.6</v>
      </c>
      <c r="I98" s="8">
        <v>26</v>
      </c>
      <c r="J98" s="8">
        <v>9.6</v>
      </c>
      <c r="K98" s="6">
        <f t="shared" si="3"/>
        <v>7.2</v>
      </c>
      <c r="L98" s="6">
        <f t="shared" si="4"/>
        <v>7.2</v>
      </c>
      <c r="M98" s="10">
        <v>236</v>
      </c>
      <c r="N98" s="3" t="str">
        <f t="shared" si="5"/>
        <v>SW</v>
      </c>
      <c r="O98" s="11">
        <v>0</v>
      </c>
      <c r="P98" s="12">
        <v>0</v>
      </c>
      <c r="Q98" s="3">
        <v>0</v>
      </c>
      <c r="R98" s="13">
        <v>3372</v>
      </c>
      <c r="S98" s="14">
        <v>26.638800000000003</v>
      </c>
      <c r="T98" s="15">
        <v>2</v>
      </c>
      <c r="U98" s="15">
        <v>2</v>
      </c>
    </row>
    <row r="99" spans="1:21" x14ac:dyDescent="0.25">
      <c r="A99" s="1">
        <v>45317</v>
      </c>
      <c r="B99" s="2">
        <v>0.33680555555555558</v>
      </c>
      <c r="C99" s="7">
        <v>1022</v>
      </c>
      <c r="D99" s="7">
        <v>1026</v>
      </c>
      <c r="E99" s="8">
        <v>10.4</v>
      </c>
      <c r="F99" s="9">
        <v>90</v>
      </c>
      <c r="G99" s="8">
        <v>10.1</v>
      </c>
      <c r="H99" s="8">
        <v>8.8000000000000007</v>
      </c>
      <c r="I99" s="8">
        <v>26</v>
      </c>
      <c r="J99" s="8">
        <v>10.1</v>
      </c>
      <c r="K99" s="6">
        <f t="shared" si="3"/>
        <v>5.4</v>
      </c>
      <c r="L99" s="6">
        <f t="shared" si="4"/>
        <v>5.4</v>
      </c>
      <c r="M99" s="10">
        <v>97</v>
      </c>
      <c r="N99" s="3" t="str">
        <f t="shared" si="5"/>
        <v>E</v>
      </c>
      <c r="O99" s="11">
        <v>0</v>
      </c>
      <c r="P99" s="12">
        <v>0</v>
      </c>
      <c r="Q99" s="3">
        <v>0</v>
      </c>
      <c r="R99" s="13">
        <v>4928</v>
      </c>
      <c r="S99" s="14">
        <v>38.931200000000004</v>
      </c>
      <c r="T99" s="15">
        <v>1.5</v>
      </c>
      <c r="U99" s="15">
        <v>1.5</v>
      </c>
    </row>
    <row r="100" spans="1:21" x14ac:dyDescent="0.25">
      <c r="A100" s="1">
        <v>45317</v>
      </c>
      <c r="B100" s="2">
        <v>0.34027777777777773</v>
      </c>
      <c r="C100" s="7">
        <v>1022</v>
      </c>
      <c r="D100" s="7">
        <v>1026</v>
      </c>
      <c r="E100" s="8">
        <v>10.6</v>
      </c>
      <c r="F100" s="9">
        <v>89</v>
      </c>
      <c r="G100" s="8">
        <v>10.3</v>
      </c>
      <c r="H100" s="8">
        <v>8.8000000000000007</v>
      </c>
      <c r="I100" s="8">
        <v>26</v>
      </c>
      <c r="J100" s="8">
        <v>10.3</v>
      </c>
      <c r="K100" s="6">
        <f t="shared" si="3"/>
        <v>5.76</v>
      </c>
      <c r="L100" s="6">
        <f t="shared" si="4"/>
        <v>5.76</v>
      </c>
      <c r="M100" s="10">
        <v>87</v>
      </c>
      <c r="N100" s="3" t="str">
        <f t="shared" si="5"/>
        <v>E</v>
      </c>
      <c r="O100" s="11">
        <v>0</v>
      </c>
      <c r="P100" s="12">
        <v>0</v>
      </c>
      <c r="Q100" s="3">
        <v>0</v>
      </c>
      <c r="R100" s="13">
        <v>5664</v>
      </c>
      <c r="S100" s="14">
        <v>44.745600000000003</v>
      </c>
      <c r="T100" s="15">
        <v>1.6</v>
      </c>
      <c r="U100" s="15">
        <v>1.6</v>
      </c>
    </row>
    <row r="101" spans="1:21" x14ac:dyDescent="0.25">
      <c r="A101" s="1">
        <v>45317</v>
      </c>
      <c r="B101" s="2">
        <v>0.34375</v>
      </c>
      <c r="C101" s="7">
        <v>1022</v>
      </c>
      <c r="D101" s="7">
        <v>1026</v>
      </c>
      <c r="E101" s="8">
        <v>11</v>
      </c>
      <c r="F101" s="9">
        <v>88</v>
      </c>
      <c r="G101" s="8">
        <v>10.8</v>
      </c>
      <c r="H101" s="8">
        <v>9.1</v>
      </c>
      <c r="I101" s="8">
        <v>26</v>
      </c>
      <c r="J101" s="8">
        <v>10.8</v>
      </c>
      <c r="K101" s="6">
        <f t="shared" si="3"/>
        <v>5.76</v>
      </c>
      <c r="L101" s="6">
        <f t="shared" si="4"/>
        <v>5.76</v>
      </c>
      <c r="M101" s="10">
        <v>220</v>
      </c>
      <c r="N101" s="3" t="str">
        <f t="shared" si="5"/>
        <v>SW</v>
      </c>
      <c r="O101" s="11">
        <v>0</v>
      </c>
      <c r="P101" s="12">
        <v>0</v>
      </c>
      <c r="Q101" s="3">
        <v>0</v>
      </c>
      <c r="R101" s="13">
        <v>5645</v>
      </c>
      <c r="S101" s="14">
        <v>44.595500000000001</v>
      </c>
      <c r="T101" s="15">
        <v>1.6</v>
      </c>
      <c r="U101" s="15">
        <v>1.6</v>
      </c>
    </row>
    <row r="102" spans="1:21" x14ac:dyDescent="0.25">
      <c r="A102" s="1">
        <v>45317</v>
      </c>
      <c r="B102" s="2">
        <v>0.34722222222222227</v>
      </c>
      <c r="C102" s="7">
        <v>1022</v>
      </c>
      <c r="D102" s="7">
        <v>1026</v>
      </c>
      <c r="E102" s="8">
        <v>11.2</v>
      </c>
      <c r="F102" s="9">
        <v>88</v>
      </c>
      <c r="G102" s="8">
        <v>11.2</v>
      </c>
      <c r="H102" s="8">
        <v>9.3000000000000007</v>
      </c>
      <c r="I102" s="8">
        <v>26</v>
      </c>
      <c r="J102" s="8">
        <v>11.2</v>
      </c>
      <c r="K102" s="6">
        <f t="shared" si="3"/>
        <v>2.88</v>
      </c>
      <c r="L102" s="6">
        <f t="shared" si="4"/>
        <v>2.88</v>
      </c>
      <c r="M102" s="10">
        <v>120</v>
      </c>
      <c r="N102" s="3" t="str">
        <f t="shared" si="5"/>
        <v>ESE</v>
      </c>
      <c r="O102" s="11">
        <v>0</v>
      </c>
      <c r="P102" s="12">
        <v>0</v>
      </c>
      <c r="Q102" s="3">
        <v>0</v>
      </c>
      <c r="R102" s="13">
        <v>6236</v>
      </c>
      <c r="S102" s="14">
        <v>49.264400000000002</v>
      </c>
      <c r="T102" s="15">
        <v>0.8</v>
      </c>
      <c r="U102" s="15">
        <v>0.8</v>
      </c>
    </row>
    <row r="103" spans="1:21" x14ac:dyDescent="0.25">
      <c r="A103" s="1">
        <v>45317</v>
      </c>
      <c r="B103" s="2">
        <v>0.35069444444444442</v>
      </c>
      <c r="C103" s="7">
        <v>1022</v>
      </c>
      <c r="D103" s="7">
        <v>1026</v>
      </c>
      <c r="E103" s="8">
        <v>11.1</v>
      </c>
      <c r="F103" s="9">
        <v>88</v>
      </c>
      <c r="G103" s="8">
        <v>10.4</v>
      </c>
      <c r="H103" s="8">
        <v>9.1999999999999993</v>
      </c>
      <c r="I103" s="8">
        <v>26</v>
      </c>
      <c r="J103" s="8">
        <v>10.4</v>
      </c>
      <c r="K103" s="6">
        <f t="shared" si="3"/>
        <v>7.9200000000000008</v>
      </c>
      <c r="L103" s="6">
        <f t="shared" si="4"/>
        <v>7.9200000000000008</v>
      </c>
      <c r="M103" s="10">
        <v>298</v>
      </c>
      <c r="N103" s="3" t="str">
        <f t="shared" si="5"/>
        <v>WNW</v>
      </c>
      <c r="O103" s="11">
        <v>0</v>
      </c>
      <c r="P103" s="12">
        <v>0</v>
      </c>
      <c r="Q103" s="3">
        <v>0</v>
      </c>
      <c r="R103" s="13">
        <v>6716</v>
      </c>
      <c r="S103" s="14">
        <v>53.056400000000004</v>
      </c>
      <c r="T103" s="15">
        <v>2.2000000000000002</v>
      </c>
      <c r="U103" s="15">
        <v>2.2000000000000002</v>
      </c>
    </row>
    <row r="104" spans="1:21" x14ac:dyDescent="0.25">
      <c r="A104" s="1">
        <v>45317</v>
      </c>
      <c r="B104" s="2">
        <v>0.35416666666666669</v>
      </c>
      <c r="C104" s="7">
        <v>1022</v>
      </c>
      <c r="D104" s="7">
        <v>1026</v>
      </c>
      <c r="E104" s="8">
        <v>11.3</v>
      </c>
      <c r="F104" s="9">
        <v>88</v>
      </c>
      <c r="G104" s="8">
        <v>11.3</v>
      </c>
      <c r="H104" s="8">
        <v>9.4</v>
      </c>
      <c r="I104" s="8">
        <v>26</v>
      </c>
      <c r="J104" s="8">
        <v>11.3</v>
      </c>
      <c r="K104" s="6">
        <f t="shared" si="3"/>
        <v>0</v>
      </c>
      <c r="L104" s="6">
        <f t="shared" si="4"/>
        <v>0</v>
      </c>
      <c r="M104" s="10">
        <v>258</v>
      </c>
      <c r="N104" s="3" t="str">
        <f t="shared" si="5"/>
        <v>WSW</v>
      </c>
      <c r="O104" s="11">
        <v>0</v>
      </c>
      <c r="P104" s="12">
        <v>0</v>
      </c>
      <c r="Q104" s="3">
        <v>0</v>
      </c>
      <c r="R104" s="13">
        <v>7254</v>
      </c>
      <c r="S104" s="14">
        <v>57.306600000000003</v>
      </c>
      <c r="T104" s="15">
        <v>0</v>
      </c>
      <c r="U104" s="15">
        <v>0</v>
      </c>
    </row>
    <row r="105" spans="1:21" x14ac:dyDescent="0.25">
      <c r="A105" s="1">
        <v>45317</v>
      </c>
      <c r="B105" s="2">
        <v>0.3576388888888889</v>
      </c>
      <c r="C105" s="7">
        <v>1022</v>
      </c>
      <c r="D105" s="7">
        <v>1026</v>
      </c>
      <c r="E105" s="8">
        <v>11.6</v>
      </c>
      <c r="F105" s="9">
        <v>87</v>
      </c>
      <c r="G105" s="8">
        <v>10.6</v>
      </c>
      <c r="H105" s="8">
        <v>9.5</v>
      </c>
      <c r="I105" s="8">
        <v>26</v>
      </c>
      <c r="J105" s="8">
        <v>10.6</v>
      </c>
      <c r="K105" s="6">
        <f t="shared" si="3"/>
        <v>9.36</v>
      </c>
      <c r="L105" s="6">
        <f t="shared" si="4"/>
        <v>10.08</v>
      </c>
      <c r="M105" s="10">
        <v>287</v>
      </c>
      <c r="N105" s="3" t="str">
        <f t="shared" si="5"/>
        <v>W</v>
      </c>
      <c r="O105" s="11">
        <v>0</v>
      </c>
      <c r="P105" s="12">
        <v>0</v>
      </c>
      <c r="Q105" s="3">
        <v>0</v>
      </c>
      <c r="R105" s="13">
        <v>7915</v>
      </c>
      <c r="S105" s="14">
        <v>62.528500000000008</v>
      </c>
      <c r="T105" s="15">
        <v>2.6</v>
      </c>
      <c r="U105" s="15">
        <v>2.8</v>
      </c>
    </row>
    <row r="106" spans="1:21" x14ac:dyDescent="0.25">
      <c r="A106" s="1">
        <v>45317</v>
      </c>
      <c r="B106" s="2">
        <v>0.3611111111111111</v>
      </c>
      <c r="C106" s="7">
        <v>1022</v>
      </c>
      <c r="D106" s="7">
        <v>1026</v>
      </c>
      <c r="E106" s="8">
        <v>11.9</v>
      </c>
      <c r="F106" s="9">
        <v>87</v>
      </c>
      <c r="G106" s="8">
        <v>11.9</v>
      </c>
      <c r="H106" s="8">
        <v>9.8000000000000007</v>
      </c>
      <c r="I106" s="8">
        <v>26</v>
      </c>
      <c r="J106" s="8">
        <v>11.9</v>
      </c>
      <c r="K106" s="6">
        <f t="shared" si="3"/>
        <v>3.6</v>
      </c>
      <c r="L106" s="6">
        <f t="shared" si="4"/>
        <v>3.6</v>
      </c>
      <c r="M106" s="10">
        <v>135</v>
      </c>
      <c r="N106" s="3" t="str">
        <f t="shared" si="5"/>
        <v>SE</v>
      </c>
      <c r="O106" s="11">
        <v>0</v>
      </c>
      <c r="P106" s="12">
        <v>0</v>
      </c>
      <c r="Q106" s="3">
        <v>0.8</v>
      </c>
      <c r="R106" s="13">
        <v>8778</v>
      </c>
      <c r="S106" s="14">
        <v>69.34620000000001</v>
      </c>
      <c r="T106" s="15">
        <v>1</v>
      </c>
      <c r="U106" s="15">
        <v>1</v>
      </c>
    </row>
    <row r="107" spans="1:21" x14ac:dyDescent="0.25">
      <c r="A107" s="1">
        <v>45317</v>
      </c>
      <c r="B107" s="2">
        <v>0.36458333333333331</v>
      </c>
      <c r="C107" s="7">
        <v>1022</v>
      </c>
      <c r="D107" s="7">
        <v>1026</v>
      </c>
      <c r="E107" s="8">
        <v>12.1</v>
      </c>
      <c r="F107" s="9">
        <v>85</v>
      </c>
      <c r="G107" s="8">
        <v>12</v>
      </c>
      <c r="H107" s="8">
        <v>9.6</v>
      </c>
      <c r="I107" s="8">
        <v>26</v>
      </c>
      <c r="J107" s="8">
        <v>12</v>
      </c>
      <c r="K107" s="6">
        <f t="shared" si="3"/>
        <v>5.76</v>
      </c>
      <c r="L107" s="6">
        <f t="shared" si="4"/>
        <v>5.76</v>
      </c>
      <c r="M107" s="10">
        <v>96</v>
      </c>
      <c r="N107" s="3" t="str">
        <f t="shared" si="5"/>
        <v>E</v>
      </c>
      <c r="O107" s="11">
        <v>0</v>
      </c>
      <c r="P107" s="12">
        <v>0</v>
      </c>
      <c r="Q107" s="3">
        <v>0.8</v>
      </c>
      <c r="R107" s="13">
        <v>9425</v>
      </c>
      <c r="S107" s="14">
        <v>74.45750000000001</v>
      </c>
      <c r="T107" s="15">
        <v>1.6</v>
      </c>
      <c r="U107" s="15">
        <v>1.6</v>
      </c>
    </row>
    <row r="108" spans="1:21" x14ac:dyDescent="0.25">
      <c r="A108" s="1">
        <v>45317</v>
      </c>
      <c r="B108" s="2">
        <v>0.36805555555555558</v>
      </c>
      <c r="C108" s="7">
        <v>1022</v>
      </c>
      <c r="D108" s="7">
        <v>1026</v>
      </c>
      <c r="E108" s="8">
        <v>12.4</v>
      </c>
      <c r="F108" s="9">
        <v>85</v>
      </c>
      <c r="G108" s="8">
        <v>12.4</v>
      </c>
      <c r="H108" s="8">
        <v>9.9</v>
      </c>
      <c r="I108" s="8">
        <v>26</v>
      </c>
      <c r="J108" s="8">
        <v>12.4</v>
      </c>
      <c r="K108" s="6">
        <f t="shared" si="3"/>
        <v>3.6</v>
      </c>
      <c r="L108" s="6">
        <f t="shared" si="4"/>
        <v>3.6</v>
      </c>
      <c r="M108" s="10">
        <v>86</v>
      </c>
      <c r="N108" s="3" t="str">
        <f t="shared" si="5"/>
        <v>E</v>
      </c>
      <c r="O108" s="11">
        <v>0</v>
      </c>
      <c r="P108" s="12">
        <v>0</v>
      </c>
      <c r="Q108" s="3">
        <v>0.8</v>
      </c>
      <c r="R108" s="13">
        <v>10091</v>
      </c>
      <c r="S108" s="14">
        <v>79.718900000000005</v>
      </c>
      <c r="T108" s="15">
        <v>1</v>
      </c>
      <c r="U108" s="15">
        <v>1</v>
      </c>
    </row>
    <row r="109" spans="1:21" x14ac:dyDescent="0.25">
      <c r="A109" s="1">
        <v>45317</v>
      </c>
      <c r="B109" s="2">
        <v>0.37152777777777773</v>
      </c>
      <c r="C109" s="7">
        <v>1022</v>
      </c>
      <c r="D109" s="7">
        <v>1026</v>
      </c>
      <c r="E109" s="8">
        <v>12.6</v>
      </c>
      <c r="F109" s="9">
        <v>85</v>
      </c>
      <c r="G109" s="8">
        <v>12.6</v>
      </c>
      <c r="H109" s="8">
        <v>10.1</v>
      </c>
      <c r="I109" s="8">
        <v>26</v>
      </c>
      <c r="J109" s="8">
        <v>12.6</v>
      </c>
      <c r="K109" s="6">
        <f t="shared" si="3"/>
        <v>0</v>
      </c>
      <c r="L109" s="6">
        <f t="shared" si="4"/>
        <v>0</v>
      </c>
      <c r="M109" s="10">
        <v>42</v>
      </c>
      <c r="N109" s="3" t="str">
        <f t="shared" si="5"/>
        <v>NE</v>
      </c>
      <c r="O109" s="11">
        <v>0</v>
      </c>
      <c r="P109" s="12">
        <v>0</v>
      </c>
      <c r="Q109" s="3">
        <v>1</v>
      </c>
      <c r="R109" s="13">
        <v>11133</v>
      </c>
      <c r="S109" s="14">
        <v>87.950700000000012</v>
      </c>
      <c r="T109" s="15">
        <v>0</v>
      </c>
      <c r="U109" s="15">
        <v>0</v>
      </c>
    </row>
    <row r="110" spans="1:21" x14ac:dyDescent="0.25">
      <c r="A110" s="1">
        <v>45317</v>
      </c>
      <c r="B110" s="2">
        <v>0.375</v>
      </c>
      <c r="C110" s="7">
        <v>1022</v>
      </c>
      <c r="D110" s="7">
        <v>1026</v>
      </c>
      <c r="E110" s="8">
        <v>12.8</v>
      </c>
      <c r="F110" s="9">
        <v>85</v>
      </c>
      <c r="G110" s="8">
        <v>12.6</v>
      </c>
      <c r="H110" s="8">
        <v>10.3</v>
      </c>
      <c r="I110" s="8">
        <v>26</v>
      </c>
      <c r="J110" s="8">
        <v>12.6</v>
      </c>
      <c r="K110" s="6">
        <f t="shared" si="3"/>
        <v>6.48</v>
      </c>
      <c r="L110" s="6">
        <f t="shared" si="4"/>
        <v>6.48</v>
      </c>
      <c r="M110" s="10">
        <v>114</v>
      </c>
      <c r="N110" s="3" t="str">
        <f t="shared" si="5"/>
        <v>ESE</v>
      </c>
      <c r="O110" s="11">
        <v>0</v>
      </c>
      <c r="P110" s="12">
        <v>0</v>
      </c>
      <c r="Q110" s="3">
        <v>1</v>
      </c>
      <c r="R110" s="13">
        <v>12622</v>
      </c>
      <c r="S110" s="14">
        <v>99.713800000000006</v>
      </c>
      <c r="T110" s="15">
        <v>1.8</v>
      </c>
      <c r="U110" s="15">
        <v>1.8</v>
      </c>
    </row>
    <row r="111" spans="1:21" x14ac:dyDescent="0.25">
      <c r="A111" s="1">
        <v>45317</v>
      </c>
      <c r="B111" s="2">
        <v>0.37847222222222227</v>
      </c>
      <c r="C111" s="7">
        <v>1022</v>
      </c>
      <c r="D111" s="7">
        <v>1026</v>
      </c>
      <c r="E111" s="8">
        <v>12.9</v>
      </c>
      <c r="F111" s="9">
        <v>84</v>
      </c>
      <c r="G111" s="8">
        <v>12.9</v>
      </c>
      <c r="H111" s="8">
        <v>10.199999999999999</v>
      </c>
      <c r="I111" s="8">
        <v>26</v>
      </c>
      <c r="J111" s="8">
        <v>12.9</v>
      </c>
      <c r="K111" s="6">
        <f t="shared" si="3"/>
        <v>2.52</v>
      </c>
      <c r="L111" s="6">
        <f t="shared" si="4"/>
        <v>2.52</v>
      </c>
      <c r="M111" s="10">
        <v>36</v>
      </c>
      <c r="N111" s="3" t="str">
        <f t="shared" si="5"/>
        <v>NNE</v>
      </c>
      <c r="O111" s="11">
        <v>0</v>
      </c>
      <c r="P111" s="12">
        <v>0</v>
      </c>
      <c r="Q111" s="3">
        <v>1</v>
      </c>
      <c r="R111" s="13">
        <v>13932</v>
      </c>
      <c r="S111" s="14">
        <v>110.06280000000001</v>
      </c>
      <c r="T111" s="15">
        <v>0.7</v>
      </c>
      <c r="U111" s="15">
        <v>0.7</v>
      </c>
    </row>
    <row r="112" spans="1:21" x14ac:dyDescent="0.25">
      <c r="A112" s="1">
        <v>45317</v>
      </c>
      <c r="B112" s="2">
        <v>0.38194444444444442</v>
      </c>
      <c r="C112" s="7">
        <v>1022</v>
      </c>
      <c r="D112" s="7">
        <v>1026</v>
      </c>
      <c r="E112" s="8">
        <v>13.1</v>
      </c>
      <c r="F112" s="9">
        <v>84</v>
      </c>
      <c r="G112" s="8">
        <v>13.1</v>
      </c>
      <c r="H112" s="8">
        <v>10.4</v>
      </c>
      <c r="I112" s="8">
        <v>26</v>
      </c>
      <c r="J112" s="8">
        <v>13.1</v>
      </c>
      <c r="K112" s="6">
        <f t="shared" si="3"/>
        <v>2.52</v>
      </c>
      <c r="L112" s="6">
        <f t="shared" si="4"/>
        <v>2.52</v>
      </c>
      <c r="M112" s="10">
        <v>182</v>
      </c>
      <c r="N112" s="3" t="str">
        <f t="shared" si="5"/>
        <v>S</v>
      </c>
      <c r="O112" s="11">
        <v>0</v>
      </c>
      <c r="P112" s="12">
        <v>0</v>
      </c>
      <c r="Q112" s="3">
        <v>1</v>
      </c>
      <c r="R112" s="13">
        <v>15410</v>
      </c>
      <c r="S112" s="14">
        <v>121.73900000000002</v>
      </c>
      <c r="T112" s="15">
        <v>0.7</v>
      </c>
      <c r="U112" s="15">
        <v>0.7</v>
      </c>
    </row>
    <row r="113" spans="1:21" x14ac:dyDescent="0.25">
      <c r="A113" s="1">
        <v>45317</v>
      </c>
      <c r="B113" s="2">
        <v>0.38541666666666669</v>
      </c>
      <c r="C113" s="7">
        <v>1022</v>
      </c>
      <c r="D113" s="7">
        <v>1026</v>
      </c>
      <c r="E113" s="8">
        <v>13.1</v>
      </c>
      <c r="F113" s="9">
        <v>83</v>
      </c>
      <c r="G113" s="8">
        <v>13.1</v>
      </c>
      <c r="H113" s="8">
        <v>10.3</v>
      </c>
      <c r="I113" s="8">
        <v>26</v>
      </c>
      <c r="J113" s="8">
        <v>13.1</v>
      </c>
      <c r="K113" s="6">
        <f t="shared" si="3"/>
        <v>2.52</v>
      </c>
      <c r="L113" s="6">
        <f t="shared" si="4"/>
        <v>2.52</v>
      </c>
      <c r="M113" s="10">
        <v>48</v>
      </c>
      <c r="N113" s="3" t="str">
        <f t="shared" si="5"/>
        <v>NE</v>
      </c>
      <c r="O113" s="11">
        <v>0</v>
      </c>
      <c r="P113" s="12">
        <v>0</v>
      </c>
      <c r="Q113" s="3">
        <v>1</v>
      </c>
      <c r="R113" s="13">
        <v>16830</v>
      </c>
      <c r="S113" s="14">
        <v>132.95700000000002</v>
      </c>
      <c r="T113" s="15">
        <v>0.7</v>
      </c>
      <c r="U113" s="15">
        <v>0.7</v>
      </c>
    </row>
    <row r="114" spans="1:21" x14ac:dyDescent="0.25">
      <c r="A114" s="1">
        <v>45317</v>
      </c>
      <c r="B114" s="2">
        <v>0.3888888888888889</v>
      </c>
      <c r="C114" s="7">
        <v>1022</v>
      </c>
      <c r="D114" s="7">
        <v>1026</v>
      </c>
      <c r="E114" s="8">
        <v>13.3</v>
      </c>
      <c r="F114" s="9">
        <v>83</v>
      </c>
      <c r="G114" s="8">
        <v>13.4</v>
      </c>
      <c r="H114" s="8">
        <v>10.4</v>
      </c>
      <c r="I114" s="8">
        <v>26</v>
      </c>
      <c r="J114" s="8">
        <v>13.4</v>
      </c>
      <c r="K114" s="6">
        <f t="shared" si="3"/>
        <v>5.4</v>
      </c>
      <c r="L114" s="6">
        <f t="shared" si="4"/>
        <v>5.4</v>
      </c>
      <c r="M114" s="10">
        <v>164</v>
      </c>
      <c r="N114" s="3" t="str">
        <f t="shared" si="5"/>
        <v>SSE</v>
      </c>
      <c r="O114" s="11">
        <v>0</v>
      </c>
      <c r="P114" s="12">
        <v>0</v>
      </c>
      <c r="Q114" s="3">
        <v>1</v>
      </c>
      <c r="R114" s="13">
        <v>18366</v>
      </c>
      <c r="S114" s="14">
        <v>145.09140000000002</v>
      </c>
      <c r="T114" s="15">
        <v>1.5</v>
      </c>
      <c r="U114" s="15">
        <v>1.5</v>
      </c>
    </row>
    <row r="115" spans="1:21" x14ac:dyDescent="0.25">
      <c r="A115" s="1">
        <v>45317</v>
      </c>
      <c r="B115" s="2">
        <v>0.3923611111111111</v>
      </c>
      <c r="C115" s="7">
        <v>1022</v>
      </c>
      <c r="D115" s="7">
        <v>1026</v>
      </c>
      <c r="E115" s="8">
        <v>13.5</v>
      </c>
      <c r="F115" s="9">
        <v>82</v>
      </c>
      <c r="G115" s="8">
        <v>13.5</v>
      </c>
      <c r="H115" s="8">
        <v>10.5</v>
      </c>
      <c r="I115" s="8">
        <v>26</v>
      </c>
      <c r="J115" s="8">
        <v>13.5</v>
      </c>
      <c r="K115" s="6">
        <f t="shared" si="3"/>
        <v>0</v>
      </c>
      <c r="L115" s="6">
        <f t="shared" si="4"/>
        <v>0</v>
      </c>
      <c r="M115" s="10">
        <v>186</v>
      </c>
      <c r="N115" s="3" t="str">
        <f t="shared" si="5"/>
        <v>S</v>
      </c>
      <c r="O115" s="11">
        <v>0</v>
      </c>
      <c r="P115" s="12">
        <v>0</v>
      </c>
      <c r="Q115" s="3">
        <v>1.2</v>
      </c>
      <c r="R115" s="13">
        <v>20040</v>
      </c>
      <c r="S115" s="14">
        <v>158.316</v>
      </c>
      <c r="T115" s="15">
        <v>0</v>
      </c>
      <c r="U115" s="15">
        <v>0</v>
      </c>
    </row>
    <row r="116" spans="1:21" x14ac:dyDescent="0.25">
      <c r="A116" s="1">
        <v>45317</v>
      </c>
      <c r="B116" s="2">
        <v>0.39583333333333331</v>
      </c>
      <c r="C116" s="7">
        <v>1022</v>
      </c>
      <c r="D116" s="7">
        <v>1026</v>
      </c>
      <c r="E116" s="8">
        <v>13.8</v>
      </c>
      <c r="F116" s="9">
        <v>81</v>
      </c>
      <c r="G116" s="8">
        <v>13.5</v>
      </c>
      <c r="H116" s="8">
        <v>10.6</v>
      </c>
      <c r="I116" s="8">
        <v>26</v>
      </c>
      <c r="J116" s="8">
        <v>13.5</v>
      </c>
      <c r="K116" s="6">
        <f t="shared" si="3"/>
        <v>7.5600000000000005</v>
      </c>
      <c r="L116" s="6">
        <f t="shared" si="4"/>
        <v>7.9200000000000008</v>
      </c>
      <c r="M116" s="10">
        <v>238</v>
      </c>
      <c r="N116" s="3" t="str">
        <f t="shared" si="5"/>
        <v>SW</v>
      </c>
      <c r="O116" s="11">
        <v>0</v>
      </c>
      <c r="P116" s="12">
        <v>0</v>
      </c>
      <c r="Q116" s="3">
        <v>1.7</v>
      </c>
      <c r="R116" s="13">
        <v>21627</v>
      </c>
      <c r="S116" s="14">
        <v>170.85330000000002</v>
      </c>
      <c r="T116" s="15">
        <v>2.1</v>
      </c>
      <c r="U116" s="15">
        <v>2.2000000000000002</v>
      </c>
    </row>
    <row r="117" spans="1:21" x14ac:dyDescent="0.25">
      <c r="A117" s="1">
        <v>45317</v>
      </c>
      <c r="B117" s="2">
        <v>0.39930555555555558</v>
      </c>
      <c r="C117" s="7">
        <v>1022</v>
      </c>
      <c r="D117" s="7">
        <v>1026</v>
      </c>
      <c r="E117" s="8">
        <v>13.4</v>
      </c>
      <c r="F117" s="9">
        <v>83</v>
      </c>
      <c r="G117" s="8">
        <v>13.4</v>
      </c>
      <c r="H117" s="8">
        <v>10.5</v>
      </c>
      <c r="I117" s="8">
        <v>26</v>
      </c>
      <c r="J117" s="8">
        <v>13.4</v>
      </c>
      <c r="K117" s="6">
        <f t="shared" si="3"/>
        <v>4.68</v>
      </c>
      <c r="L117" s="6">
        <f t="shared" si="4"/>
        <v>4.68</v>
      </c>
      <c r="M117" s="10">
        <v>276</v>
      </c>
      <c r="N117" s="3" t="str">
        <f t="shared" si="5"/>
        <v>W</v>
      </c>
      <c r="O117" s="11">
        <v>0</v>
      </c>
      <c r="P117" s="12">
        <v>0</v>
      </c>
      <c r="Q117" s="3">
        <v>1.5</v>
      </c>
      <c r="R117" s="13">
        <v>23032</v>
      </c>
      <c r="S117" s="14">
        <v>181.95280000000002</v>
      </c>
      <c r="T117" s="15">
        <v>1.3</v>
      </c>
      <c r="U117" s="15">
        <v>1.3</v>
      </c>
    </row>
    <row r="118" spans="1:21" x14ac:dyDescent="0.25">
      <c r="A118" s="1">
        <v>45317</v>
      </c>
      <c r="B118" s="2">
        <v>0.40277777777777773</v>
      </c>
      <c r="C118" s="7">
        <v>1022</v>
      </c>
      <c r="D118" s="7">
        <v>1026</v>
      </c>
      <c r="E118" s="8">
        <v>13.6</v>
      </c>
      <c r="F118" s="9">
        <v>82</v>
      </c>
      <c r="G118" s="8">
        <v>13.7</v>
      </c>
      <c r="H118" s="8">
        <v>10.6</v>
      </c>
      <c r="I118" s="8">
        <v>26</v>
      </c>
      <c r="J118" s="8">
        <v>13.7</v>
      </c>
      <c r="K118" s="6">
        <f t="shared" si="3"/>
        <v>5.4</v>
      </c>
      <c r="L118" s="6">
        <f t="shared" si="4"/>
        <v>5.4</v>
      </c>
      <c r="M118" s="10">
        <v>74</v>
      </c>
      <c r="N118" s="3" t="str">
        <f t="shared" si="5"/>
        <v>ENE</v>
      </c>
      <c r="O118" s="11">
        <v>0</v>
      </c>
      <c r="P118" s="12">
        <v>0</v>
      </c>
      <c r="Q118" s="3">
        <v>1.7</v>
      </c>
      <c r="R118" s="13">
        <v>24646</v>
      </c>
      <c r="S118" s="14">
        <v>194.70340000000002</v>
      </c>
      <c r="T118" s="15">
        <v>1.5</v>
      </c>
      <c r="U118" s="15">
        <v>1.5</v>
      </c>
    </row>
    <row r="119" spans="1:21" x14ac:dyDescent="0.25">
      <c r="A119" s="1">
        <v>45317</v>
      </c>
      <c r="B119" s="2">
        <v>0.40625</v>
      </c>
      <c r="C119" s="7">
        <v>1022</v>
      </c>
      <c r="D119" s="7">
        <v>1026</v>
      </c>
      <c r="E119" s="8">
        <v>13.8</v>
      </c>
      <c r="F119" s="9">
        <v>81</v>
      </c>
      <c r="G119" s="8">
        <v>13.8</v>
      </c>
      <c r="H119" s="8">
        <v>10.6</v>
      </c>
      <c r="I119" s="8">
        <v>26</v>
      </c>
      <c r="J119" s="8">
        <v>13.8</v>
      </c>
      <c r="K119" s="6">
        <f t="shared" si="3"/>
        <v>0</v>
      </c>
      <c r="L119" s="6">
        <f t="shared" si="4"/>
        <v>0</v>
      </c>
      <c r="M119" s="10">
        <v>199</v>
      </c>
      <c r="N119" s="3" t="str">
        <f t="shared" si="5"/>
        <v>S</v>
      </c>
      <c r="O119" s="11">
        <v>0</v>
      </c>
      <c r="P119" s="12">
        <v>0</v>
      </c>
      <c r="Q119" s="3">
        <v>1.3</v>
      </c>
      <c r="R119" s="13">
        <v>26357</v>
      </c>
      <c r="S119" s="14">
        <v>208.22030000000001</v>
      </c>
      <c r="T119" s="15">
        <v>0</v>
      </c>
      <c r="U119" s="15">
        <v>0</v>
      </c>
    </row>
    <row r="120" spans="1:21" x14ac:dyDescent="0.25">
      <c r="A120" s="1">
        <v>45317</v>
      </c>
      <c r="B120" s="2">
        <v>0.40972222222222227</v>
      </c>
      <c r="C120" s="7">
        <v>1022</v>
      </c>
      <c r="D120" s="7">
        <v>1026</v>
      </c>
      <c r="E120" s="8">
        <v>14</v>
      </c>
      <c r="F120" s="9">
        <v>81</v>
      </c>
      <c r="G120" s="8">
        <v>14</v>
      </c>
      <c r="H120" s="8">
        <v>10.8</v>
      </c>
      <c r="I120" s="8">
        <v>26</v>
      </c>
      <c r="J120" s="8">
        <v>14</v>
      </c>
      <c r="K120" s="6">
        <f t="shared" si="3"/>
        <v>0</v>
      </c>
      <c r="L120" s="6">
        <f t="shared" si="4"/>
        <v>0</v>
      </c>
      <c r="M120" s="10">
        <v>41</v>
      </c>
      <c r="N120" s="3" t="str">
        <f t="shared" si="5"/>
        <v>NE</v>
      </c>
      <c r="O120" s="11">
        <v>0</v>
      </c>
      <c r="P120" s="12">
        <v>0</v>
      </c>
      <c r="Q120" s="3">
        <v>1.7</v>
      </c>
      <c r="R120" s="13">
        <v>27966</v>
      </c>
      <c r="S120" s="14">
        <v>220.93140000000002</v>
      </c>
      <c r="T120" s="15">
        <v>0</v>
      </c>
      <c r="U120" s="15">
        <v>0</v>
      </c>
    </row>
    <row r="121" spans="1:21" x14ac:dyDescent="0.25">
      <c r="A121" s="1">
        <v>45317</v>
      </c>
      <c r="B121" s="2">
        <v>0.41319444444444442</v>
      </c>
      <c r="C121" s="7">
        <v>1022</v>
      </c>
      <c r="D121" s="7">
        <v>1026</v>
      </c>
      <c r="E121" s="8">
        <v>14.1</v>
      </c>
      <c r="F121" s="9">
        <v>81</v>
      </c>
      <c r="G121" s="8">
        <v>14.1</v>
      </c>
      <c r="H121" s="8">
        <v>10.9</v>
      </c>
      <c r="I121" s="8">
        <v>26</v>
      </c>
      <c r="J121" s="8">
        <v>14.1</v>
      </c>
      <c r="K121" s="6">
        <f t="shared" si="3"/>
        <v>3.9600000000000004</v>
      </c>
      <c r="L121" s="6">
        <f t="shared" si="4"/>
        <v>3.9600000000000004</v>
      </c>
      <c r="M121" s="10">
        <v>173</v>
      </c>
      <c r="N121" s="3" t="str">
        <f t="shared" si="5"/>
        <v>S</v>
      </c>
      <c r="O121" s="11">
        <v>0</v>
      </c>
      <c r="P121" s="12">
        <v>0</v>
      </c>
      <c r="Q121" s="3">
        <v>1.7</v>
      </c>
      <c r="R121" s="13">
        <v>29536</v>
      </c>
      <c r="S121" s="14">
        <v>233.33440000000002</v>
      </c>
      <c r="T121" s="15">
        <v>1.1000000000000001</v>
      </c>
      <c r="U121" s="15">
        <v>1.1000000000000001</v>
      </c>
    </row>
    <row r="122" spans="1:21" x14ac:dyDescent="0.25">
      <c r="A122" s="1">
        <v>45317</v>
      </c>
      <c r="B122" s="2">
        <v>0.41666666666666669</v>
      </c>
      <c r="C122" s="7">
        <v>1022</v>
      </c>
      <c r="D122" s="7">
        <v>1026</v>
      </c>
      <c r="E122" s="8">
        <v>14.2</v>
      </c>
      <c r="F122" s="9">
        <v>80</v>
      </c>
      <c r="G122" s="8">
        <v>14.4</v>
      </c>
      <c r="H122" s="8">
        <v>10.8</v>
      </c>
      <c r="I122" s="8">
        <v>26</v>
      </c>
      <c r="J122" s="8">
        <v>14.4</v>
      </c>
      <c r="K122" s="6">
        <f t="shared" si="3"/>
        <v>5.4</v>
      </c>
      <c r="L122" s="6">
        <f t="shared" si="4"/>
        <v>5.4</v>
      </c>
      <c r="M122" s="10">
        <v>129</v>
      </c>
      <c r="N122" s="3" t="str">
        <f t="shared" si="5"/>
        <v>ESE</v>
      </c>
      <c r="O122" s="11">
        <v>0</v>
      </c>
      <c r="P122" s="12">
        <v>0</v>
      </c>
      <c r="Q122" s="3">
        <v>1.8</v>
      </c>
      <c r="R122" s="13">
        <v>30896</v>
      </c>
      <c r="S122" s="14">
        <v>244.07840000000002</v>
      </c>
      <c r="T122" s="15">
        <v>1.5</v>
      </c>
      <c r="U122" s="15">
        <v>1.5</v>
      </c>
    </row>
    <row r="123" spans="1:21" x14ac:dyDescent="0.25">
      <c r="A123" s="1">
        <v>45317</v>
      </c>
      <c r="B123" s="2">
        <v>0.4201388888888889</v>
      </c>
      <c r="C123" s="7">
        <v>1022</v>
      </c>
      <c r="D123" s="7">
        <v>1026</v>
      </c>
      <c r="E123" s="8">
        <v>14.4</v>
      </c>
      <c r="F123" s="9">
        <v>79</v>
      </c>
      <c r="G123" s="8">
        <v>14.4</v>
      </c>
      <c r="H123" s="8">
        <v>10.8</v>
      </c>
      <c r="I123" s="8">
        <v>26</v>
      </c>
      <c r="J123" s="8">
        <v>14.4</v>
      </c>
      <c r="K123" s="6">
        <f t="shared" si="3"/>
        <v>4.32</v>
      </c>
      <c r="L123" s="6">
        <f t="shared" si="4"/>
        <v>4.32</v>
      </c>
      <c r="M123" s="10">
        <v>97</v>
      </c>
      <c r="N123" s="3" t="str">
        <f t="shared" si="5"/>
        <v>E</v>
      </c>
      <c r="O123" s="11">
        <v>0</v>
      </c>
      <c r="P123" s="12">
        <v>0</v>
      </c>
      <c r="Q123" s="3">
        <v>1.9</v>
      </c>
      <c r="R123" s="13">
        <v>32260</v>
      </c>
      <c r="S123" s="14">
        <v>254.85400000000001</v>
      </c>
      <c r="T123" s="15">
        <v>1.2</v>
      </c>
      <c r="U123" s="15">
        <v>1.2</v>
      </c>
    </row>
    <row r="124" spans="1:21" x14ac:dyDescent="0.25">
      <c r="A124" s="1">
        <v>45317</v>
      </c>
      <c r="B124" s="2">
        <v>0.4236111111111111</v>
      </c>
      <c r="C124" s="7">
        <v>1022</v>
      </c>
      <c r="D124" s="7">
        <v>1026</v>
      </c>
      <c r="E124" s="8">
        <v>14.3</v>
      </c>
      <c r="F124" s="9">
        <v>79</v>
      </c>
      <c r="G124" s="8">
        <v>14.5</v>
      </c>
      <c r="H124" s="8">
        <v>10.7</v>
      </c>
      <c r="I124" s="8">
        <v>26</v>
      </c>
      <c r="J124" s="8">
        <v>14.5</v>
      </c>
      <c r="K124" s="6">
        <f t="shared" si="3"/>
        <v>5.4</v>
      </c>
      <c r="L124" s="6">
        <f t="shared" si="4"/>
        <v>5.4</v>
      </c>
      <c r="M124" s="10">
        <v>53</v>
      </c>
      <c r="N124" s="3" t="str">
        <f t="shared" si="5"/>
        <v>NE</v>
      </c>
      <c r="O124" s="11">
        <v>0</v>
      </c>
      <c r="P124" s="12">
        <v>0</v>
      </c>
      <c r="Q124" s="3">
        <v>1.9</v>
      </c>
      <c r="R124" s="13">
        <v>33504</v>
      </c>
      <c r="S124" s="14">
        <v>264.6816</v>
      </c>
      <c r="T124" s="15">
        <v>1.5</v>
      </c>
      <c r="U124" s="15">
        <v>1.5</v>
      </c>
    </row>
    <row r="125" spans="1:21" x14ac:dyDescent="0.25">
      <c r="A125" s="1">
        <v>45317</v>
      </c>
      <c r="B125" s="2">
        <v>0.42708333333333331</v>
      </c>
      <c r="C125" s="7">
        <v>1022</v>
      </c>
      <c r="D125" s="7">
        <v>1026</v>
      </c>
      <c r="E125" s="8">
        <v>14.3</v>
      </c>
      <c r="F125" s="9">
        <v>79</v>
      </c>
      <c r="G125" s="8">
        <v>14.3</v>
      </c>
      <c r="H125" s="8">
        <v>10.7</v>
      </c>
      <c r="I125" s="8">
        <v>26</v>
      </c>
      <c r="J125" s="8">
        <v>14.3</v>
      </c>
      <c r="K125" s="6">
        <f t="shared" si="3"/>
        <v>3.9600000000000004</v>
      </c>
      <c r="L125" s="6">
        <f t="shared" si="4"/>
        <v>3.9600000000000004</v>
      </c>
      <c r="M125" s="10">
        <v>92</v>
      </c>
      <c r="N125" s="3" t="str">
        <f t="shared" si="5"/>
        <v>E</v>
      </c>
      <c r="O125" s="11">
        <v>0</v>
      </c>
      <c r="P125" s="12">
        <v>0</v>
      </c>
      <c r="Q125" s="3">
        <v>1.7</v>
      </c>
      <c r="R125" s="13">
        <v>34916</v>
      </c>
      <c r="S125" s="14">
        <v>275.83640000000003</v>
      </c>
      <c r="T125" s="15">
        <v>1.1000000000000001</v>
      </c>
      <c r="U125" s="15">
        <v>1.1000000000000001</v>
      </c>
    </row>
    <row r="126" spans="1:21" x14ac:dyDescent="0.25">
      <c r="A126" s="1">
        <v>45317</v>
      </c>
      <c r="B126" s="2">
        <v>0.43055555555555558</v>
      </c>
      <c r="C126" s="7">
        <v>1022</v>
      </c>
      <c r="D126" s="7">
        <v>1026</v>
      </c>
      <c r="E126" s="8">
        <v>14.5</v>
      </c>
      <c r="F126" s="9">
        <v>79</v>
      </c>
      <c r="G126" s="8">
        <v>14.5</v>
      </c>
      <c r="H126" s="8">
        <v>10.9</v>
      </c>
      <c r="I126" s="8">
        <v>26</v>
      </c>
      <c r="J126" s="8">
        <v>14.5</v>
      </c>
      <c r="K126" s="6">
        <f t="shared" si="3"/>
        <v>0</v>
      </c>
      <c r="L126" s="6">
        <f t="shared" si="4"/>
        <v>0</v>
      </c>
      <c r="M126" s="10">
        <v>75</v>
      </c>
      <c r="N126" s="3" t="str">
        <f t="shared" si="5"/>
        <v>ENE</v>
      </c>
      <c r="O126" s="11">
        <v>0</v>
      </c>
      <c r="P126" s="12">
        <v>0</v>
      </c>
      <c r="Q126" s="3">
        <v>1.9</v>
      </c>
      <c r="R126" s="13">
        <v>36256</v>
      </c>
      <c r="S126" s="14">
        <v>286.42240000000004</v>
      </c>
      <c r="T126" s="15">
        <v>0</v>
      </c>
      <c r="U126" s="15">
        <v>0</v>
      </c>
    </row>
    <row r="127" spans="1:21" x14ac:dyDescent="0.25">
      <c r="A127" s="1">
        <v>45317</v>
      </c>
      <c r="B127" s="2">
        <v>0.43402777777777773</v>
      </c>
      <c r="C127" s="7">
        <v>1022</v>
      </c>
      <c r="D127" s="7">
        <v>1026</v>
      </c>
      <c r="E127" s="8">
        <v>14.6</v>
      </c>
      <c r="F127" s="9">
        <v>79</v>
      </c>
      <c r="G127" s="8">
        <v>14.9</v>
      </c>
      <c r="H127" s="8">
        <v>11</v>
      </c>
      <c r="I127" s="8">
        <v>26</v>
      </c>
      <c r="J127" s="8">
        <v>14.9</v>
      </c>
      <c r="K127" s="6">
        <f t="shared" si="3"/>
        <v>5.4</v>
      </c>
      <c r="L127" s="6">
        <f t="shared" si="4"/>
        <v>5.4</v>
      </c>
      <c r="M127" s="10">
        <v>145</v>
      </c>
      <c r="N127" s="3" t="str">
        <f t="shared" si="5"/>
        <v>SE</v>
      </c>
      <c r="O127" s="11">
        <v>0</v>
      </c>
      <c r="P127" s="12">
        <v>0</v>
      </c>
      <c r="Q127" s="3">
        <v>1.9</v>
      </c>
      <c r="R127" s="13">
        <v>37333</v>
      </c>
      <c r="S127" s="14">
        <v>294.9307</v>
      </c>
      <c r="T127" s="15">
        <v>1.5</v>
      </c>
      <c r="U127" s="15">
        <v>1.5</v>
      </c>
    </row>
    <row r="128" spans="1:21" x14ac:dyDescent="0.25">
      <c r="A128" s="1">
        <v>45317</v>
      </c>
      <c r="B128" s="2">
        <v>0.4375</v>
      </c>
      <c r="C128" s="7">
        <v>1022</v>
      </c>
      <c r="D128" s="7">
        <v>1026</v>
      </c>
      <c r="E128" s="8">
        <v>14.5</v>
      </c>
      <c r="F128" s="9">
        <v>78</v>
      </c>
      <c r="G128" s="8">
        <v>14.5</v>
      </c>
      <c r="H128" s="8">
        <v>10.7</v>
      </c>
      <c r="I128" s="8">
        <v>26</v>
      </c>
      <c r="J128" s="8">
        <v>14.5</v>
      </c>
      <c r="K128" s="6">
        <f t="shared" si="3"/>
        <v>0</v>
      </c>
      <c r="L128" s="6">
        <f t="shared" si="4"/>
        <v>0</v>
      </c>
      <c r="M128" s="10">
        <v>108</v>
      </c>
      <c r="N128" s="3" t="str">
        <f t="shared" si="5"/>
        <v>E</v>
      </c>
      <c r="O128" s="11">
        <v>0</v>
      </c>
      <c r="P128" s="12">
        <v>0</v>
      </c>
      <c r="Q128" s="3">
        <v>2.2999999999999998</v>
      </c>
      <c r="R128" s="13">
        <v>38448</v>
      </c>
      <c r="S128" s="14">
        <v>303.73920000000004</v>
      </c>
      <c r="T128" s="15">
        <v>0</v>
      </c>
      <c r="U128" s="15">
        <v>0</v>
      </c>
    </row>
    <row r="129" spans="1:21" x14ac:dyDescent="0.25">
      <c r="A129" s="1">
        <v>45317</v>
      </c>
      <c r="B129" s="2">
        <v>0.44097222222222227</v>
      </c>
      <c r="C129" s="7">
        <v>1023</v>
      </c>
      <c r="D129" s="7">
        <v>1027</v>
      </c>
      <c r="E129" s="8">
        <v>14.6</v>
      </c>
      <c r="F129" s="9">
        <v>78</v>
      </c>
      <c r="G129" s="8">
        <v>14.6</v>
      </c>
      <c r="H129" s="8">
        <v>10.8</v>
      </c>
      <c r="I129" s="8">
        <v>26</v>
      </c>
      <c r="J129" s="8">
        <v>14.6</v>
      </c>
      <c r="K129" s="6">
        <f t="shared" si="3"/>
        <v>3.6</v>
      </c>
      <c r="L129" s="6">
        <f t="shared" si="4"/>
        <v>3.6</v>
      </c>
      <c r="M129" s="10">
        <v>1</v>
      </c>
      <c r="N129" s="3" t="str">
        <f t="shared" si="5"/>
        <v>N</v>
      </c>
      <c r="O129" s="11">
        <v>0</v>
      </c>
      <c r="P129" s="12">
        <v>0</v>
      </c>
      <c r="Q129" s="3">
        <v>2</v>
      </c>
      <c r="R129" s="13">
        <v>39684</v>
      </c>
      <c r="S129" s="14">
        <v>313.50360000000001</v>
      </c>
      <c r="T129" s="15">
        <v>1</v>
      </c>
      <c r="U129" s="15">
        <v>1</v>
      </c>
    </row>
    <row r="130" spans="1:21" x14ac:dyDescent="0.25">
      <c r="A130" s="1">
        <v>45317</v>
      </c>
      <c r="B130" s="2">
        <v>0.44444444444444442</v>
      </c>
      <c r="C130" s="7">
        <v>1022</v>
      </c>
      <c r="D130" s="7">
        <v>1026</v>
      </c>
      <c r="E130" s="8">
        <v>14.6</v>
      </c>
      <c r="F130" s="9">
        <v>77</v>
      </c>
      <c r="G130" s="8">
        <v>14.1</v>
      </c>
      <c r="H130" s="8">
        <v>10.6</v>
      </c>
      <c r="I130" s="8">
        <v>26</v>
      </c>
      <c r="J130" s="8">
        <v>14.1</v>
      </c>
      <c r="K130" s="6">
        <f t="shared" si="3"/>
        <v>9</v>
      </c>
      <c r="L130" s="6">
        <f t="shared" si="4"/>
        <v>9.36</v>
      </c>
      <c r="M130" s="10">
        <v>325</v>
      </c>
      <c r="N130" s="3" t="str">
        <f t="shared" si="5"/>
        <v>NW</v>
      </c>
      <c r="O130" s="11">
        <v>0</v>
      </c>
      <c r="P130" s="12">
        <v>0</v>
      </c>
      <c r="Q130" s="3">
        <v>1.9</v>
      </c>
      <c r="R130" s="13">
        <v>40522</v>
      </c>
      <c r="S130" s="14">
        <v>320.12380000000002</v>
      </c>
      <c r="T130" s="15">
        <v>2.5</v>
      </c>
      <c r="U130" s="15">
        <v>2.6</v>
      </c>
    </row>
    <row r="131" spans="1:21" x14ac:dyDescent="0.25">
      <c r="A131" s="1">
        <v>45317</v>
      </c>
      <c r="B131" s="2">
        <v>0.44791666666666669</v>
      </c>
      <c r="C131" s="7">
        <v>1022</v>
      </c>
      <c r="D131" s="7">
        <v>1026</v>
      </c>
      <c r="E131" s="8">
        <v>14.5</v>
      </c>
      <c r="F131" s="9">
        <v>78</v>
      </c>
      <c r="G131" s="8">
        <v>14.5</v>
      </c>
      <c r="H131" s="8">
        <v>10.7</v>
      </c>
      <c r="I131" s="8">
        <v>26</v>
      </c>
      <c r="J131" s="8">
        <v>14.5</v>
      </c>
      <c r="K131" s="6">
        <f t="shared" ref="K131:K194" si="6">CONVERT(T131,"m/s","km/h")</f>
        <v>4.68</v>
      </c>
      <c r="L131" s="6">
        <f t="shared" ref="L131:L194" si="7">CONVERT(U131,"m/s","km/h")</f>
        <v>4.68</v>
      </c>
      <c r="M131" s="10">
        <v>36</v>
      </c>
      <c r="N131" s="3" t="str">
        <f t="shared" ref="N131:N194" si="8">LOOKUP(M131,$V$4:$V$40,$W$4:$W$40)</f>
        <v>NNE</v>
      </c>
      <c r="O131" s="11">
        <v>0</v>
      </c>
      <c r="P131" s="12">
        <v>0</v>
      </c>
      <c r="Q131" s="3">
        <v>2.2000000000000002</v>
      </c>
      <c r="R131" s="13">
        <v>41460</v>
      </c>
      <c r="S131" s="14">
        <v>327.53400000000005</v>
      </c>
      <c r="T131" s="15">
        <v>1.3</v>
      </c>
      <c r="U131" s="15">
        <v>1.3</v>
      </c>
    </row>
    <row r="132" spans="1:21" x14ac:dyDescent="0.25">
      <c r="A132" s="1">
        <v>45317</v>
      </c>
      <c r="B132" s="2">
        <v>0.4513888888888889</v>
      </c>
      <c r="C132" s="7">
        <v>1022</v>
      </c>
      <c r="D132" s="7">
        <v>1026</v>
      </c>
      <c r="E132" s="8">
        <v>14.8</v>
      </c>
      <c r="F132" s="9">
        <v>77</v>
      </c>
      <c r="G132" s="8">
        <v>14.8</v>
      </c>
      <c r="H132" s="8">
        <v>10.8</v>
      </c>
      <c r="I132" s="8">
        <v>26</v>
      </c>
      <c r="J132" s="8">
        <v>14.8</v>
      </c>
      <c r="K132" s="6">
        <f t="shared" si="6"/>
        <v>2.88</v>
      </c>
      <c r="L132" s="6">
        <f t="shared" si="7"/>
        <v>2.88</v>
      </c>
      <c r="M132" s="10">
        <v>113</v>
      </c>
      <c r="N132" s="3" t="str">
        <f t="shared" si="8"/>
        <v>ESE</v>
      </c>
      <c r="O132" s="11">
        <v>0</v>
      </c>
      <c r="P132" s="12">
        <v>0</v>
      </c>
      <c r="Q132" s="3">
        <v>2.4</v>
      </c>
      <c r="R132" s="13">
        <v>42328</v>
      </c>
      <c r="S132" s="14">
        <v>334.39120000000003</v>
      </c>
      <c r="T132" s="15">
        <v>0.8</v>
      </c>
      <c r="U132" s="15">
        <v>0.8</v>
      </c>
    </row>
    <row r="133" spans="1:21" x14ac:dyDescent="0.25">
      <c r="A133" s="1">
        <v>45317</v>
      </c>
      <c r="B133" s="2">
        <v>0.4548611111111111</v>
      </c>
      <c r="C133" s="7">
        <v>1022</v>
      </c>
      <c r="D133" s="7">
        <v>1026</v>
      </c>
      <c r="E133" s="8">
        <v>14.6</v>
      </c>
      <c r="F133" s="9">
        <v>77</v>
      </c>
      <c r="G133" s="8">
        <v>14.4</v>
      </c>
      <c r="H133" s="8">
        <v>10.6</v>
      </c>
      <c r="I133" s="8">
        <v>26</v>
      </c>
      <c r="J133" s="8">
        <v>14.4</v>
      </c>
      <c r="K133" s="6">
        <f t="shared" si="6"/>
        <v>7.2</v>
      </c>
      <c r="L133" s="6">
        <f t="shared" si="7"/>
        <v>7.2</v>
      </c>
      <c r="M133" s="10">
        <v>13</v>
      </c>
      <c r="N133" s="3" t="str">
        <f t="shared" si="8"/>
        <v>N</v>
      </c>
      <c r="O133" s="11">
        <v>0</v>
      </c>
      <c r="P133" s="12">
        <v>0</v>
      </c>
      <c r="Q133" s="3">
        <v>2.5</v>
      </c>
      <c r="R133" s="13">
        <v>43338</v>
      </c>
      <c r="S133" s="14">
        <v>342.37020000000001</v>
      </c>
      <c r="T133" s="15">
        <v>2</v>
      </c>
      <c r="U133" s="15">
        <v>2</v>
      </c>
    </row>
    <row r="134" spans="1:21" x14ac:dyDescent="0.25">
      <c r="A134" s="1">
        <v>45317</v>
      </c>
      <c r="B134" s="2">
        <v>0.45833333333333331</v>
      </c>
      <c r="C134" s="7">
        <v>1022</v>
      </c>
      <c r="D134" s="7">
        <v>1026</v>
      </c>
      <c r="E134" s="8">
        <v>14.4</v>
      </c>
      <c r="F134" s="9">
        <v>78</v>
      </c>
      <c r="G134" s="8">
        <v>14.4</v>
      </c>
      <c r="H134" s="8">
        <v>10.6</v>
      </c>
      <c r="I134" s="8">
        <v>26</v>
      </c>
      <c r="J134" s="8">
        <v>14.4</v>
      </c>
      <c r="K134" s="6">
        <f t="shared" si="6"/>
        <v>3.9600000000000004</v>
      </c>
      <c r="L134" s="6">
        <f t="shared" si="7"/>
        <v>3.9600000000000004</v>
      </c>
      <c r="M134" s="10">
        <v>28</v>
      </c>
      <c r="N134" s="3" t="str">
        <f t="shared" si="8"/>
        <v>NNE</v>
      </c>
      <c r="O134" s="11">
        <v>0</v>
      </c>
      <c r="P134" s="12">
        <v>0</v>
      </c>
      <c r="Q134" s="3">
        <v>2.4</v>
      </c>
      <c r="R134" s="13">
        <v>44236</v>
      </c>
      <c r="S134" s="14">
        <v>349.46440000000001</v>
      </c>
      <c r="T134" s="15">
        <v>1.1000000000000001</v>
      </c>
      <c r="U134" s="15">
        <v>1.1000000000000001</v>
      </c>
    </row>
    <row r="135" spans="1:21" x14ac:dyDescent="0.25">
      <c r="A135" s="1">
        <v>45317</v>
      </c>
      <c r="B135" s="2">
        <v>0.46180555555555558</v>
      </c>
      <c r="C135" s="7">
        <v>1022</v>
      </c>
      <c r="D135" s="7">
        <v>1026</v>
      </c>
      <c r="E135" s="8">
        <v>14.2</v>
      </c>
      <c r="F135" s="9">
        <v>79</v>
      </c>
      <c r="G135" s="8">
        <v>13.5</v>
      </c>
      <c r="H135" s="8">
        <v>10.6</v>
      </c>
      <c r="I135" s="8">
        <v>26</v>
      </c>
      <c r="J135" s="8">
        <v>13.5</v>
      </c>
      <c r="K135" s="6">
        <f t="shared" si="6"/>
        <v>10.8</v>
      </c>
      <c r="L135" s="6">
        <f t="shared" si="7"/>
        <v>11.52</v>
      </c>
      <c r="M135" s="10">
        <v>136</v>
      </c>
      <c r="N135" s="3" t="str">
        <f t="shared" si="8"/>
        <v>SE</v>
      </c>
      <c r="O135" s="11">
        <v>0</v>
      </c>
      <c r="P135" s="12">
        <v>0</v>
      </c>
      <c r="Q135" s="3">
        <v>2</v>
      </c>
      <c r="R135" s="13">
        <v>34337</v>
      </c>
      <c r="S135" s="14">
        <v>271.26230000000004</v>
      </c>
      <c r="T135" s="15">
        <v>3</v>
      </c>
      <c r="U135" s="15">
        <v>3.2</v>
      </c>
    </row>
    <row r="136" spans="1:21" x14ac:dyDescent="0.25">
      <c r="A136" s="1">
        <v>45317</v>
      </c>
      <c r="B136" s="2">
        <v>0.46527777777777773</v>
      </c>
      <c r="C136" s="7">
        <v>1022</v>
      </c>
      <c r="D136" s="7">
        <v>1026</v>
      </c>
      <c r="E136" s="8">
        <v>14.1</v>
      </c>
      <c r="F136" s="9">
        <v>79</v>
      </c>
      <c r="G136" s="8">
        <v>13</v>
      </c>
      <c r="H136" s="8">
        <v>10.5</v>
      </c>
      <c r="I136" s="8">
        <v>26</v>
      </c>
      <c r="J136" s="8">
        <v>13</v>
      </c>
      <c r="K136" s="6">
        <f t="shared" si="6"/>
        <v>13.32</v>
      </c>
      <c r="L136" s="6">
        <f t="shared" si="7"/>
        <v>16.559999999999999</v>
      </c>
      <c r="M136" s="10">
        <v>336</v>
      </c>
      <c r="N136" s="3" t="str">
        <f t="shared" si="8"/>
        <v>NNW</v>
      </c>
      <c r="O136" s="11">
        <v>0</v>
      </c>
      <c r="P136" s="12">
        <v>0</v>
      </c>
      <c r="Q136" s="3">
        <v>2.5</v>
      </c>
      <c r="R136" s="13">
        <v>45590</v>
      </c>
      <c r="S136" s="14">
        <v>360.16100000000006</v>
      </c>
      <c r="T136" s="15">
        <v>3.7</v>
      </c>
      <c r="U136" s="15">
        <v>4.5999999999999996</v>
      </c>
    </row>
    <row r="137" spans="1:21" x14ac:dyDescent="0.25">
      <c r="A137" s="1">
        <v>45317</v>
      </c>
      <c r="B137" s="2">
        <v>0.46875</v>
      </c>
      <c r="C137" s="7">
        <v>1022</v>
      </c>
      <c r="D137" s="7">
        <v>1026</v>
      </c>
      <c r="E137" s="8">
        <v>14.1</v>
      </c>
      <c r="F137" s="9">
        <v>79</v>
      </c>
      <c r="G137" s="8">
        <v>14.1</v>
      </c>
      <c r="H137" s="8">
        <v>10.5</v>
      </c>
      <c r="I137" s="8">
        <v>26</v>
      </c>
      <c r="J137" s="8">
        <v>14.1</v>
      </c>
      <c r="K137" s="6">
        <f t="shared" si="6"/>
        <v>6.12</v>
      </c>
      <c r="L137" s="6">
        <f t="shared" si="7"/>
        <v>6.48</v>
      </c>
      <c r="M137" s="10">
        <v>143</v>
      </c>
      <c r="N137" s="3" t="str">
        <f t="shared" si="8"/>
        <v>SE</v>
      </c>
      <c r="O137" s="11">
        <v>0</v>
      </c>
      <c r="P137" s="12">
        <v>0</v>
      </c>
      <c r="Q137" s="3">
        <v>2.7</v>
      </c>
      <c r="R137" s="13">
        <v>45384</v>
      </c>
      <c r="S137" s="14">
        <v>358.53360000000004</v>
      </c>
      <c r="T137" s="15">
        <v>1.7</v>
      </c>
      <c r="U137" s="15">
        <v>1.8</v>
      </c>
    </row>
    <row r="138" spans="1:21" x14ac:dyDescent="0.25">
      <c r="A138" s="1">
        <v>45317</v>
      </c>
      <c r="B138" s="2">
        <v>0.47222222222222227</v>
      </c>
      <c r="C138" s="7">
        <v>1022</v>
      </c>
      <c r="D138" s="7">
        <v>1026</v>
      </c>
      <c r="E138" s="8">
        <v>14.3</v>
      </c>
      <c r="F138" s="9">
        <v>78</v>
      </c>
      <c r="G138" s="8">
        <v>14.3</v>
      </c>
      <c r="H138" s="8">
        <v>10.5</v>
      </c>
      <c r="I138" s="8">
        <v>26</v>
      </c>
      <c r="J138" s="8">
        <v>14.3</v>
      </c>
      <c r="K138" s="6">
        <f t="shared" si="6"/>
        <v>6.48</v>
      </c>
      <c r="L138" s="6">
        <f t="shared" si="7"/>
        <v>7.9200000000000008</v>
      </c>
      <c r="M138" s="10">
        <v>250</v>
      </c>
      <c r="N138" s="3" t="str">
        <f t="shared" si="8"/>
        <v>WSW</v>
      </c>
      <c r="O138" s="11">
        <v>0</v>
      </c>
      <c r="P138" s="12">
        <v>0</v>
      </c>
      <c r="Q138" s="3">
        <v>2.5</v>
      </c>
      <c r="R138" s="13">
        <v>46725</v>
      </c>
      <c r="S138" s="14">
        <v>369.12750000000005</v>
      </c>
      <c r="T138" s="15">
        <v>1.8</v>
      </c>
      <c r="U138" s="15">
        <v>2.2000000000000002</v>
      </c>
    </row>
    <row r="139" spans="1:21" x14ac:dyDescent="0.25">
      <c r="A139" s="1">
        <v>45317</v>
      </c>
      <c r="B139" s="2">
        <v>0.47569444444444442</v>
      </c>
      <c r="C139" s="7">
        <v>1022</v>
      </c>
      <c r="D139" s="7">
        <v>1026</v>
      </c>
      <c r="E139" s="8">
        <v>14.3</v>
      </c>
      <c r="F139" s="9">
        <v>78</v>
      </c>
      <c r="G139" s="8">
        <v>14.3</v>
      </c>
      <c r="H139" s="8">
        <v>10.5</v>
      </c>
      <c r="I139" s="8">
        <v>26</v>
      </c>
      <c r="J139" s="8">
        <v>14.3</v>
      </c>
      <c r="K139" s="6">
        <f t="shared" si="6"/>
        <v>3.9600000000000004</v>
      </c>
      <c r="L139" s="6">
        <f t="shared" si="7"/>
        <v>3.9600000000000004</v>
      </c>
      <c r="M139" s="10">
        <v>198</v>
      </c>
      <c r="N139" s="3" t="str">
        <f t="shared" si="8"/>
        <v>S</v>
      </c>
      <c r="O139" s="11">
        <v>0</v>
      </c>
      <c r="P139" s="12">
        <v>0</v>
      </c>
      <c r="Q139" s="3">
        <v>2.8</v>
      </c>
      <c r="R139" s="13">
        <v>47090</v>
      </c>
      <c r="S139" s="14">
        <v>372.01100000000002</v>
      </c>
      <c r="T139" s="15">
        <v>1.1000000000000001</v>
      </c>
      <c r="U139" s="15">
        <v>1.1000000000000001</v>
      </c>
    </row>
    <row r="140" spans="1:21" x14ac:dyDescent="0.25">
      <c r="A140" s="1">
        <v>45317</v>
      </c>
      <c r="B140" s="2">
        <v>0.47916666666666669</v>
      </c>
      <c r="C140" s="7">
        <v>1022</v>
      </c>
      <c r="D140" s="7">
        <v>1026</v>
      </c>
      <c r="E140" s="8">
        <v>14.5</v>
      </c>
      <c r="F140" s="9">
        <v>78</v>
      </c>
      <c r="G140" s="8">
        <v>14.5</v>
      </c>
      <c r="H140" s="8">
        <v>10.7</v>
      </c>
      <c r="I140" s="8">
        <v>26</v>
      </c>
      <c r="J140" s="8">
        <v>14.5</v>
      </c>
      <c r="K140" s="6">
        <f t="shared" si="6"/>
        <v>0</v>
      </c>
      <c r="L140" s="6">
        <f t="shared" si="7"/>
        <v>0</v>
      </c>
      <c r="M140" s="10">
        <v>240</v>
      </c>
      <c r="N140" s="3" t="str">
        <f t="shared" si="8"/>
        <v>WSW</v>
      </c>
      <c r="O140" s="11">
        <v>0</v>
      </c>
      <c r="P140" s="12">
        <v>0</v>
      </c>
      <c r="Q140" s="3">
        <v>2.6</v>
      </c>
      <c r="R140" s="13">
        <v>47540</v>
      </c>
      <c r="S140" s="14">
        <v>375.56600000000003</v>
      </c>
      <c r="T140" s="15">
        <v>0</v>
      </c>
      <c r="U140" s="15">
        <v>0</v>
      </c>
    </row>
    <row r="141" spans="1:21" x14ac:dyDescent="0.25">
      <c r="A141" s="1">
        <v>45317</v>
      </c>
      <c r="B141" s="2">
        <v>0.4826388888888889</v>
      </c>
      <c r="C141" s="7">
        <v>1022</v>
      </c>
      <c r="D141" s="7">
        <v>1026</v>
      </c>
      <c r="E141" s="8">
        <v>14.5</v>
      </c>
      <c r="F141" s="9">
        <v>78</v>
      </c>
      <c r="G141" s="8">
        <v>14.3</v>
      </c>
      <c r="H141" s="8">
        <v>10.7</v>
      </c>
      <c r="I141" s="8">
        <v>26</v>
      </c>
      <c r="J141" s="8">
        <v>14.3</v>
      </c>
      <c r="K141" s="6">
        <f t="shared" si="6"/>
        <v>7.5600000000000005</v>
      </c>
      <c r="L141" s="6">
        <f t="shared" si="7"/>
        <v>8.2799999999999994</v>
      </c>
      <c r="M141" s="10">
        <v>222</v>
      </c>
      <c r="N141" s="3" t="str">
        <f t="shared" si="8"/>
        <v>SW</v>
      </c>
      <c r="O141" s="11">
        <v>0</v>
      </c>
      <c r="P141" s="12">
        <v>0</v>
      </c>
      <c r="Q141" s="3">
        <v>2.4</v>
      </c>
      <c r="R141" s="13">
        <v>48154</v>
      </c>
      <c r="S141" s="14">
        <v>380.41660000000002</v>
      </c>
      <c r="T141" s="15">
        <v>2.1</v>
      </c>
      <c r="U141" s="15">
        <v>2.2999999999999998</v>
      </c>
    </row>
    <row r="142" spans="1:21" x14ac:dyDescent="0.25">
      <c r="A142" s="1">
        <v>45317</v>
      </c>
      <c r="B142" s="2">
        <v>0.4861111111111111</v>
      </c>
      <c r="C142" s="7">
        <v>1022</v>
      </c>
      <c r="D142" s="7">
        <v>1026</v>
      </c>
      <c r="E142" s="8">
        <v>14.7</v>
      </c>
      <c r="F142" s="9">
        <v>77</v>
      </c>
      <c r="G142" s="8">
        <v>14.7</v>
      </c>
      <c r="H142" s="8">
        <v>10.7</v>
      </c>
      <c r="I142" s="8">
        <v>26</v>
      </c>
      <c r="J142" s="8">
        <v>14.7</v>
      </c>
      <c r="K142" s="6">
        <f t="shared" si="6"/>
        <v>4.32</v>
      </c>
      <c r="L142" s="6">
        <f t="shared" si="7"/>
        <v>4.32</v>
      </c>
      <c r="M142" s="10">
        <v>155</v>
      </c>
      <c r="N142" s="3" t="str">
        <f t="shared" si="8"/>
        <v>SSE</v>
      </c>
      <c r="O142" s="11">
        <v>0</v>
      </c>
      <c r="P142" s="12">
        <v>0</v>
      </c>
      <c r="Q142" s="3">
        <v>2.6</v>
      </c>
      <c r="R142" s="13">
        <v>49041</v>
      </c>
      <c r="S142" s="14">
        <v>387.42390000000006</v>
      </c>
      <c r="T142" s="15">
        <v>1.2</v>
      </c>
      <c r="U142" s="15">
        <v>1.2</v>
      </c>
    </row>
    <row r="143" spans="1:21" x14ac:dyDescent="0.25">
      <c r="A143" s="1">
        <v>45317</v>
      </c>
      <c r="B143" s="2">
        <v>0.48958333333333331</v>
      </c>
      <c r="C143" s="7">
        <v>1022</v>
      </c>
      <c r="D143" s="7">
        <v>1026</v>
      </c>
      <c r="E143" s="8">
        <v>14.6</v>
      </c>
      <c r="F143" s="9">
        <v>77</v>
      </c>
      <c r="G143" s="8">
        <v>14.1</v>
      </c>
      <c r="H143" s="8">
        <v>10.6</v>
      </c>
      <c r="I143" s="8">
        <v>26</v>
      </c>
      <c r="J143" s="8">
        <v>14.1</v>
      </c>
      <c r="K143" s="6">
        <f t="shared" si="6"/>
        <v>9.7200000000000006</v>
      </c>
      <c r="L143" s="6">
        <f t="shared" si="7"/>
        <v>10.08</v>
      </c>
      <c r="M143" s="10">
        <v>272</v>
      </c>
      <c r="N143" s="3" t="str">
        <f t="shared" si="8"/>
        <v>W</v>
      </c>
      <c r="O143" s="11">
        <v>0</v>
      </c>
      <c r="P143" s="12">
        <v>0</v>
      </c>
      <c r="Q143" s="3">
        <v>2.5</v>
      </c>
      <c r="R143" s="13">
        <v>49171</v>
      </c>
      <c r="S143" s="14">
        <v>388.45090000000005</v>
      </c>
      <c r="T143" s="15">
        <v>2.7</v>
      </c>
      <c r="U143" s="15">
        <v>2.8</v>
      </c>
    </row>
    <row r="144" spans="1:21" x14ac:dyDescent="0.25">
      <c r="A144" s="1">
        <v>45317</v>
      </c>
      <c r="B144" s="2">
        <v>0.49305555555555558</v>
      </c>
      <c r="C144" s="7">
        <v>1022</v>
      </c>
      <c r="D144" s="7">
        <v>1026</v>
      </c>
      <c r="E144" s="8">
        <v>14.4</v>
      </c>
      <c r="F144" s="9">
        <v>78</v>
      </c>
      <c r="G144" s="8">
        <v>14.4</v>
      </c>
      <c r="H144" s="8">
        <v>10.6</v>
      </c>
      <c r="I144" s="8">
        <v>26</v>
      </c>
      <c r="J144" s="8">
        <v>14.4</v>
      </c>
      <c r="K144" s="6">
        <f t="shared" si="6"/>
        <v>3.9600000000000004</v>
      </c>
      <c r="L144" s="6">
        <f t="shared" si="7"/>
        <v>3.9600000000000004</v>
      </c>
      <c r="M144" s="10">
        <v>218</v>
      </c>
      <c r="N144" s="3" t="str">
        <f t="shared" si="8"/>
        <v>SSW</v>
      </c>
      <c r="O144" s="11">
        <v>0</v>
      </c>
      <c r="P144" s="12">
        <v>0</v>
      </c>
      <c r="Q144" s="3">
        <v>2.5</v>
      </c>
      <c r="R144" s="13">
        <v>48188</v>
      </c>
      <c r="S144" s="14">
        <v>380.68520000000001</v>
      </c>
      <c r="T144" s="15">
        <v>1.1000000000000001</v>
      </c>
      <c r="U144" s="15">
        <v>1.1000000000000001</v>
      </c>
    </row>
    <row r="145" spans="1:21" x14ac:dyDescent="0.25">
      <c r="A145" s="1">
        <v>45317</v>
      </c>
      <c r="B145" s="2">
        <v>0.49652777777777773</v>
      </c>
      <c r="C145" s="7">
        <v>1022</v>
      </c>
      <c r="D145" s="7">
        <v>1026</v>
      </c>
      <c r="E145" s="8">
        <v>14.4</v>
      </c>
      <c r="F145" s="9">
        <v>77</v>
      </c>
      <c r="G145" s="8">
        <v>13.4</v>
      </c>
      <c r="H145" s="8">
        <v>10.4</v>
      </c>
      <c r="I145" s="8">
        <v>26</v>
      </c>
      <c r="J145" s="8">
        <v>13.4</v>
      </c>
      <c r="K145" s="6">
        <f t="shared" si="6"/>
        <v>12.96</v>
      </c>
      <c r="L145" s="6">
        <f t="shared" si="7"/>
        <v>14.4</v>
      </c>
      <c r="M145" s="10">
        <v>150</v>
      </c>
      <c r="N145" s="3" t="str">
        <f t="shared" si="8"/>
        <v>SSE</v>
      </c>
      <c r="O145" s="11">
        <v>0</v>
      </c>
      <c r="P145" s="12">
        <v>0</v>
      </c>
      <c r="Q145" s="3">
        <v>2.7</v>
      </c>
      <c r="R145" s="13">
        <v>48473</v>
      </c>
      <c r="S145" s="14">
        <v>382.93670000000003</v>
      </c>
      <c r="T145" s="15">
        <v>3.6</v>
      </c>
      <c r="U145" s="15">
        <v>4</v>
      </c>
    </row>
    <row r="146" spans="1:21" x14ac:dyDescent="0.25">
      <c r="A146" s="1">
        <v>45317</v>
      </c>
      <c r="B146" s="2">
        <v>0.5</v>
      </c>
      <c r="C146" s="7">
        <v>1022</v>
      </c>
      <c r="D146" s="7">
        <v>1026</v>
      </c>
      <c r="E146" s="8">
        <v>14.2</v>
      </c>
      <c r="F146" s="9">
        <v>78</v>
      </c>
      <c r="G146" s="8">
        <v>13.5</v>
      </c>
      <c r="H146" s="8">
        <v>10.4</v>
      </c>
      <c r="I146" s="8">
        <v>26</v>
      </c>
      <c r="J146" s="8">
        <v>13.5</v>
      </c>
      <c r="K146" s="6">
        <f t="shared" si="6"/>
        <v>10.8</v>
      </c>
      <c r="L146" s="6">
        <f t="shared" si="7"/>
        <v>11.16</v>
      </c>
      <c r="M146" s="10">
        <v>325</v>
      </c>
      <c r="N146" s="3" t="str">
        <f t="shared" si="8"/>
        <v>NW</v>
      </c>
      <c r="O146" s="11">
        <v>0</v>
      </c>
      <c r="P146" s="12">
        <v>0</v>
      </c>
      <c r="Q146" s="3">
        <v>2.6</v>
      </c>
      <c r="R146" s="13">
        <v>48779</v>
      </c>
      <c r="S146" s="14">
        <v>385.35410000000002</v>
      </c>
      <c r="T146" s="15">
        <v>3</v>
      </c>
      <c r="U146" s="15">
        <v>3.1</v>
      </c>
    </row>
    <row r="147" spans="1:21" x14ac:dyDescent="0.25">
      <c r="A147" s="1">
        <v>45317</v>
      </c>
      <c r="B147" s="2">
        <v>0.50347222222222221</v>
      </c>
      <c r="C147" s="7">
        <v>1022</v>
      </c>
      <c r="D147" s="7">
        <v>1026</v>
      </c>
      <c r="E147" s="8">
        <v>14.2</v>
      </c>
      <c r="F147" s="9">
        <v>78</v>
      </c>
      <c r="G147" s="8">
        <v>13.3</v>
      </c>
      <c r="H147" s="8">
        <v>10.4</v>
      </c>
      <c r="I147" s="8">
        <v>26</v>
      </c>
      <c r="J147" s="8">
        <v>13.3</v>
      </c>
      <c r="K147" s="6">
        <f t="shared" si="6"/>
        <v>11.52</v>
      </c>
      <c r="L147" s="6">
        <f t="shared" si="7"/>
        <v>11.88</v>
      </c>
      <c r="M147" s="10">
        <v>6</v>
      </c>
      <c r="N147" s="3" t="str">
        <f t="shared" si="8"/>
        <v>N</v>
      </c>
      <c r="O147" s="11">
        <v>0</v>
      </c>
      <c r="P147" s="12">
        <v>0</v>
      </c>
      <c r="Q147" s="3">
        <v>2.7</v>
      </c>
      <c r="R147" s="13">
        <v>48816</v>
      </c>
      <c r="S147" s="14">
        <v>385.64640000000003</v>
      </c>
      <c r="T147" s="15">
        <v>3.2</v>
      </c>
      <c r="U147" s="15">
        <v>3.3</v>
      </c>
    </row>
    <row r="148" spans="1:21" x14ac:dyDescent="0.25">
      <c r="A148" s="1">
        <v>45317</v>
      </c>
      <c r="B148" s="2">
        <v>0.50694444444444442</v>
      </c>
      <c r="C148" s="7">
        <v>1022</v>
      </c>
      <c r="D148" s="7">
        <v>1026</v>
      </c>
      <c r="E148" s="8">
        <v>14.1</v>
      </c>
      <c r="F148" s="9">
        <v>79</v>
      </c>
      <c r="G148" s="8">
        <v>14.1</v>
      </c>
      <c r="H148" s="8">
        <v>10.5</v>
      </c>
      <c r="I148" s="8">
        <v>26</v>
      </c>
      <c r="J148" s="8">
        <v>14.1</v>
      </c>
      <c r="K148" s="6">
        <f t="shared" si="6"/>
        <v>3.6</v>
      </c>
      <c r="L148" s="6">
        <f t="shared" si="7"/>
        <v>3.6</v>
      </c>
      <c r="M148" s="10">
        <v>306</v>
      </c>
      <c r="N148" s="3" t="str">
        <f t="shared" si="8"/>
        <v>WNW</v>
      </c>
      <c r="O148" s="11">
        <v>0</v>
      </c>
      <c r="P148" s="12">
        <v>0</v>
      </c>
      <c r="Q148" s="3">
        <v>2.7</v>
      </c>
      <c r="R148" s="13">
        <v>49242</v>
      </c>
      <c r="S148" s="14">
        <v>389.01180000000005</v>
      </c>
      <c r="T148" s="15">
        <v>1</v>
      </c>
      <c r="U148" s="15">
        <v>1</v>
      </c>
    </row>
    <row r="149" spans="1:21" x14ac:dyDescent="0.25">
      <c r="A149" s="1">
        <v>45317</v>
      </c>
      <c r="B149" s="2">
        <v>0.51041666666666663</v>
      </c>
      <c r="C149" s="7">
        <v>1022</v>
      </c>
      <c r="D149" s="7">
        <v>1026</v>
      </c>
      <c r="E149" s="8">
        <v>14.2</v>
      </c>
      <c r="F149" s="9">
        <v>78</v>
      </c>
      <c r="G149" s="8">
        <v>14.2</v>
      </c>
      <c r="H149" s="8">
        <v>10.4</v>
      </c>
      <c r="I149" s="8">
        <v>26</v>
      </c>
      <c r="J149" s="8">
        <v>14.2</v>
      </c>
      <c r="K149" s="6">
        <f t="shared" si="6"/>
        <v>2.88</v>
      </c>
      <c r="L149" s="6">
        <f t="shared" si="7"/>
        <v>2.88</v>
      </c>
      <c r="M149" s="10">
        <v>235</v>
      </c>
      <c r="N149" s="3" t="str">
        <f t="shared" si="8"/>
        <v>SW</v>
      </c>
      <c r="O149" s="11">
        <v>0</v>
      </c>
      <c r="P149" s="12">
        <v>0</v>
      </c>
      <c r="Q149" s="3">
        <v>2.8</v>
      </c>
      <c r="R149" s="13">
        <v>49072</v>
      </c>
      <c r="S149" s="14">
        <v>387.66880000000003</v>
      </c>
      <c r="T149" s="15">
        <v>0.8</v>
      </c>
      <c r="U149" s="15">
        <v>0.8</v>
      </c>
    </row>
    <row r="150" spans="1:21" x14ac:dyDescent="0.25">
      <c r="A150" s="1">
        <v>45317</v>
      </c>
      <c r="B150" s="2">
        <v>0.51388888888888895</v>
      </c>
      <c r="C150" s="7">
        <v>1022</v>
      </c>
      <c r="D150" s="7">
        <v>1026</v>
      </c>
      <c r="E150" s="8">
        <v>14.5</v>
      </c>
      <c r="F150" s="9">
        <v>78</v>
      </c>
      <c r="G150" s="8">
        <v>14.1</v>
      </c>
      <c r="H150" s="8">
        <v>10.7</v>
      </c>
      <c r="I150" s="8">
        <v>26</v>
      </c>
      <c r="J150" s="8">
        <v>14.1</v>
      </c>
      <c r="K150" s="6">
        <f t="shared" si="6"/>
        <v>8.2799999999999994</v>
      </c>
      <c r="L150" s="6">
        <f t="shared" si="7"/>
        <v>9.36</v>
      </c>
      <c r="M150" s="10">
        <v>286</v>
      </c>
      <c r="N150" s="3" t="str">
        <f t="shared" si="8"/>
        <v>W</v>
      </c>
      <c r="O150" s="11">
        <v>0</v>
      </c>
      <c r="P150" s="12">
        <v>0</v>
      </c>
      <c r="Q150" s="3">
        <v>2.6</v>
      </c>
      <c r="R150" s="13">
        <v>48500</v>
      </c>
      <c r="S150" s="14">
        <v>383.15000000000003</v>
      </c>
      <c r="T150" s="15">
        <v>2.2999999999999998</v>
      </c>
      <c r="U150" s="15">
        <v>2.6</v>
      </c>
    </row>
    <row r="151" spans="1:21" x14ac:dyDescent="0.25">
      <c r="A151" s="1">
        <v>45317</v>
      </c>
      <c r="B151" s="2">
        <v>0.51736111111111105</v>
      </c>
      <c r="C151" s="7">
        <v>1022</v>
      </c>
      <c r="D151" s="7">
        <v>1026</v>
      </c>
      <c r="E151" s="8">
        <v>14.4</v>
      </c>
      <c r="F151" s="9">
        <v>79</v>
      </c>
      <c r="G151" s="8">
        <v>13.8</v>
      </c>
      <c r="H151" s="8">
        <v>10.8</v>
      </c>
      <c r="I151" s="8">
        <v>26</v>
      </c>
      <c r="J151" s="8">
        <v>13.8</v>
      </c>
      <c r="K151" s="6">
        <f t="shared" si="6"/>
        <v>9</v>
      </c>
      <c r="L151" s="6">
        <f t="shared" si="7"/>
        <v>9.7200000000000006</v>
      </c>
      <c r="M151" s="10">
        <v>300</v>
      </c>
      <c r="N151" s="3" t="str">
        <f t="shared" si="8"/>
        <v>WNW</v>
      </c>
      <c r="O151" s="11">
        <v>0</v>
      </c>
      <c r="P151" s="12">
        <v>0</v>
      </c>
      <c r="Q151" s="3">
        <v>2.5</v>
      </c>
      <c r="R151" s="13">
        <v>48285</v>
      </c>
      <c r="S151" s="14">
        <v>381.45150000000001</v>
      </c>
      <c r="T151" s="15">
        <v>2.5</v>
      </c>
      <c r="U151" s="15">
        <v>2.7</v>
      </c>
    </row>
    <row r="152" spans="1:21" x14ac:dyDescent="0.25">
      <c r="A152" s="1">
        <v>45317</v>
      </c>
      <c r="B152" s="2">
        <v>0.52083333333333337</v>
      </c>
      <c r="C152" s="7">
        <v>1022</v>
      </c>
      <c r="D152" s="7">
        <v>1026</v>
      </c>
      <c r="E152" s="8">
        <v>14.5</v>
      </c>
      <c r="F152" s="9">
        <v>77</v>
      </c>
      <c r="G152" s="8">
        <v>14.7</v>
      </c>
      <c r="H152" s="8">
        <v>10.5</v>
      </c>
      <c r="I152" s="8">
        <v>26</v>
      </c>
      <c r="J152" s="8">
        <v>14.7</v>
      </c>
      <c r="K152" s="6">
        <f t="shared" si="6"/>
        <v>5.76</v>
      </c>
      <c r="L152" s="6">
        <f t="shared" si="7"/>
        <v>5.76</v>
      </c>
      <c r="M152" s="10">
        <v>80</v>
      </c>
      <c r="N152" s="3" t="str">
        <f t="shared" si="8"/>
        <v>E</v>
      </c>
      <c r="O152" s="11">
        <v>0</v>
      </c>
      <c r="P152" s="12">
        <v>0</v>
      </c>
      <c r="Q152" s="3">
        <v>1.3</v>
      </c>
      <c r="R152" s="13">
        <v>8120</v>
      </c>
      <c r="S152" s="14">
        <v>64.14800000000001</v>
      </c>
      <c r="T152" s="15">
        <v>1.6</v>
      </c>
      <c r="U152" s="15">
        <v>1.6</v>
      </c>
    </row>
    <row r="153" spans="1:21" x14ac:dyDescent="0.25">
      <c r="A153" s="1">
        <v>45317</v>
      </c>
      <c r="B153" s="2">
        <v>0.52430555555555558</v>
      </c>
      <c r="C153" s="7">
        <v>1022</v>
      </c>
      <c r="D153" s="7">
        <v>1026</v>
      </c>
      <c r="E153" s="8">
        <v>14.8</v>
      </c>
      <c r="F153" s="9">
        <v>77</v>
      </c>
      <c r="G153" s="8">
        <v>14.8</v>
      </c>
      <c r="H153" s="8">
        <v>10.8</v>
      </c>
      <c r="I153" s="8">
        <v>26</v>
      </c>
      <c r="J153" s="8">
        <v>14.8</v>
      </c>
      <c r="K153" s="6">
        <f t="shared" si="6"/>
        <v>2.52</v>
      </c>
      <c r="L153" s="6">
        <f t="shared" si="7"/>
        <v>2.52</v>
      </c>
      <c r="M153" s="10">
        <v>72</v>
      </c>
      <c r="N153" s="3" t="str">
        <f t="shared" si="8"/>
        <v>ENE</v>
      </c>
      <c r="O153" s="11">
        <v>0</v>
      </c>
      <c r="P153" s="12">
        <v>0</v>
      </c>
      <c r="Q153" s="3">
        <v>2.2999999999999998</v>
      </c>
      <c r="R153" s="13">
        <v>47404</v>
      </c>
      <c r="S153" s="14">
        <v>374.49160000000006</v>
      </c>
      <c r="T153" s="15">
        <v>0.7</v>
      </c>
      <c r="U153" s="15">
        <v>0.7</v>
      </c>
    </row>
    <row r="154" spans="1:21" x14ac:dyDescent="0.25">
      <c r="A154" s="1">
        <v>45317</v>
      </c>
      <c r="B154" s="2">
        <v>0.52777777777777779</v>
      </c>
      <c r="C154" s="7">
        <v>1021</v>
      </c>
      <c r="D154" s="7">
        <v>1025</v>
      </c>
      <c r="E154" s="8">
        <v>14.4</v>
      </c>
      <c r="F154" s="9">
        <v>77</v>
      </c>
      <c r="G154" s="8">
        <v>13.1</v>
      </c>
      <c r="H154" s="8">
        <v>10.4</v>
      </c>
      <c r="I154" s="8">
        <v>26</v>
      </c>
      <c r="J154" s="8">
        <v>13.1</v>
      </c>
      <c r="K154" s="6">
        <f t="shared" si="6"/>
        <v>15.120000000000001</v>
      </c>
      <c r="L154" s="6">
        <f t="shared" si="7"/>
        <v>18</v>
      </c>
      <c r="M154" s="10">
        <v>7</v>
      </c>
      <c r="N154" s="3" t="str">
        <f t="shared" si="8"/>
        <v>N</v>
      </c>
      <c r="O154" s="11">
        <v>0</v>
      </c>
      <c r="P154" s="12">
        <v>0</v>
      </c>
      <c r="Q154" s="3">
        <v>2.5</v>
      </c>
      <c r="R154" s="13">
        <v>47088</v>
      </c>
      <c r="S154" s="14">
        <v>371.99520000000001</v>
      </c>
      <c r="T154" s="15">
        <v>4.2</v>
      </c>
      <c r="U154" s="15">
        <v>5</v>
      </c>
    </row>
    <row r="155" spans="1:21" x14ac:dyDescent="0.25">
      <c r="A155" s="1">
        <v>45317</v>
      </c>
      <c r="B155" s="2">
        <v>0.53125</v>
      </c>
      <c r="C155" s="7">
        <v>1021</v>
      </c>
      <c r="D155" s="7">
        <v>1025</v>
      </c>
      <c r="E155" s="8">
        <v>14.5</v>
      </c>
      <c r="F155" s="9">
        <v>76</v>
      </c>
      <c r="G155" s="8">
        <v>14.5</v>
      </c>
      <c r="H155" s="8">
        <v>10.3</v>
      </c>
      <c r="I155" s="8">
        <v>26</v>
      </c>
      <c r="J155" s="8">
        <v>14.5</v>
      </c>
      <c r="K155" s="6">
        <f t="shared" si="6"/>
        <v>4.32</v>
      </c>
      <c r="L155" s="6">
        <f t="shared" si="7"/>
        <v>4.32</v>
      </c>
      <c r="M155" s="10">
        <v>13</v>
      </c>
      <c r="N155" s="3" t="str">
        <f t="shared" si="8"/>
        <v>N</v>
      </c>
      <c r="O155" s="11">
        <v>0</v>
      </c>
      <c r="P155" s="12">
        <v>0</v>
      </c>
      <c r="Q155" s="3">
        <v>2.7</v>
      </c>
      <c r="R155" s="13">
        <v>45074</v>
      </c>
      <c r="S155" s="14">
        <v>356.08460000000002</v>
      </c>
      <c r="T155" s="15">
        <v>1.2</v>
      </c>
      <c r="U155" s="15">
        <v>1.2</v>
      </c>
    </row>
    <row r="156" spans="1:21" x14ac:dyDescent="0.25">
      <c r="A156" s="1">
        <v>45317</v>
      </c>
      <c r="B156" s="2">
        <v>0.53472222222222221</v>
      </c>
      <c r="C156" s="7">
        <v>1021</v>
      </c>
      <c r="D156" s="7">
        <v>1025</v>
      </c>
      <c r="E156" s="8">
        <v>14.8</v>
      </c>
      <c r="F156" s="9">
        <v>75</v>
      </c>
      <c r="G156" s="8">
        <v>14.8</v>
      </c>
      <c r="H156" s="8">
        <v>10.4</v>
      </c>
      <c r="I156" s="8">
        <v>26</v>
      </c>
      <c r="J156" s="8">
        <v>14.8</v>
      </c>
      <c r="K156" s="6">
        <f t="shared" si="6"/>
        <v>4.32</v>
      </c>
      <c r="L156" s="6">
        <f t="shared" si="7"/>
        <v>4.32</v>
      </c>
      <c r="M156" s="10">
        <v>13</v>
      </c>
      <c r="N156" s="3" t="str">
        <f t="shared" si="8"/>
        <v>N</v>
      </c>
      <c r="O156" s="11">
        <v>0</v>
      </c>
      <c r="P156" s="12">
        <v>0</v>
      </c>
      <c r="Q156" s="3">
        <v>2.4</v>
      </c>
      <c r="R156" s="13">
        <v>46202</v>
      </c>
      <c r="S156" s="14">
        <v>364.99580000000003</v>
      </c>
      <c r="T156" s="15">
        <v>1.2</v>
      </c>
      <c r="U156" s="15">
        <v>1.2</v>
      </c>
    </row>
    <row r="157" spans="1:21" x14ac:dyDescent="0.25">
      <c r="A157" s="1">
        <v>45317</v>
      </c>
      <c r="B157" s="2">
        <v>0.53819444444444442</v>
      </c>
      <c r="C157" s="7">
        <v>1021</v>
      </c>
      <c r="D157" s="7">
        <v>1025</v>
      </c>
      <c r="E157" s="8">
        <v>15</v>
      </c>
      <c r="F157" s="9">
        <v>74</v>
      </c>
      <c r="G157" s="8">
        <v>15.1</v>
      </c>
      <c r="H157" s="8">
        <v>10.4</v>
      </c>
      <c r="I157" s="8">
        <v>26</v>
      </c>
      <c r="J157" s="8">
        <v>15.1</v>
      </c>
      <c r="K157" s="6">
        <f t="shared" si="6"/>
        <v>6.12</v>
      </c>
      <c r="L157" s="6">
        <f t="shared" si="7"/>
        <v>6.48</v>
      </c>
      <c r="M157" s="10">
        <v>92</v>
      </c>
      <c r="N157" s="3" t="str">
        <f t="shared" si="8"/>
        <v>E</v>
      </c>
      <c r="O157" s="11">
        <v>0</v>
      </c>
      <c r="P157" s="12">
        <v>0</v>
      </c>
      <c r="Q157" s="3">
        <v>2.4</v>
      </c>
      <c r="R157" s="13">
        <v>45519</v>
      </c>
      <c r="S157" s="14">
        <v>359.60010000000005</v>
      </c>
      <c r="T157" s="15">
        <v>1.7</v>
      </c>
      <c r="U157" s="15">
        <v>1.8</v>
      </c>
    </row>
    <row r="158" spans="1:21" x14ac:dyDescent="0.25">
      <c r="A158" s="1">
        <v>45317</v>
      </c>
      <c r="B158" s="2">
        <v>0.54166666666666663</v>
      </c>
      <c r="C158" s="7">
        <v>1021</v>
      </c>
      <c r="D158" s="7">
        <v>1025</v>
      </c>
      <c r="E158" s="8">
        <v>14.9</v>
      </c>
      <c r="F158" s="9">
        <v>74</v>
      </c>
      <c r="G158" s="8">
        <v>14.9</v>
      </c>
      <c r="H158" s="8">
        <v>10.3</v>
      </c>
      <c r="I158" s="8">
        <v>26</v>
      </c>
      <c r="J158" s="8">
        <v>14.9</v>
      </c>
      <c r="K158" s="6">
        <f t="shared" si="6"/>
        <v>2.52</v>
      </c>
      <c r="L158" s="6">
        <f t="shared" si="7"/>
        <v>2.52</v>
      </c>
      <c r="M158" s="10">
        <v>112</v>
      </c>
      <c r="N158" s="3" t="str">
        <f t="shared" si="8"/>
        <v>ESE</v>
      </c>
      <c r="O158" s="11">
        <v>0</v>
      </c>
      <c r="P158" s="12">
        <v>0</v>
      </c>
      <c r="Q158" s="3">
        <v>2.2000000000000002</v>
      </c>
      <c r="R158" s="13">
        <v>45156</v>
      </c>
      <c r="S158" s="14">
        <v>356.73240000000004</v>
      </c>
      <c r="T158" s="15">
        <v>0.7</v>
      </c>
      <c r="U158" s="15">
        <v>0.7</v>
      </c>
    </row>
    <row r="159" spans="1:21" x14ac:dyDescent="0.25">
      <c r="A159" s="1">
        <v>45317</v>
      </c>
      <c r="B159" s="2">
        <v>0.54513888888888895</v>
      </c>
      <c r="C159" s="7">
        <v>1021</v>
      </c>
      <c r="D159" s="7">
        <v>1025</v>
      </c>
      <c r="E159" s="8">
        <v>14.6</v>
      </c>
      <c r="F159" s="9">
        <v>74</v>
      </c>
      <c r="G159" s="8">
        <v>14.4</v>
      </c>
      <c r="H159" s="8">
        <v>10</v>
      </c>
      <c r="I159" s="8">
        <v>26</v>
      </c>
      <c r="J159" s="8">
        <v>14.4</v>
      </c>
      <c r="K159" s="6">
        <f t="shared" si="6"/>
        <v>7.9200000000000008</v>
      </c>
      <c r="L159" s="6">
        <f t="shared" si="7"/>
        <v>8.2799999999999994</v>
      </c>
      <c r="M159" s="10">
        <v>338</v>
      </c>
      <c r="N159" s="3" t="str">
        <f t="shared" si="8"/>
        <v>NNW</v>
      </c>
      <c r="O159" s="11">
        <v>0</v>
      </c>
      <c r="P159" s="12">
        <v>0</v>
      </c>
      <c r="Q159" s="3">
        <v>2.1</v>
      </c>
      <c r="R159" s="13">
        <v>44302</v>
      </c>
      <c r="S159" s="14">
        <v>349.98580000000004</v>
      </c>
      <c r="T159" s="15">
        <v>2.2000000000000002</v>
      </c>
      <c r="U159" s="15">
        <v>2.2999999999999998</v>
      </c>
    </row>
    <row r="160" spans="1:21" x14ac:dyDescent="0.25">
      <c r="A160" s="1">
        <v>45317</v>
      </c>
      <c r="B160" s="2">
        <v>0.54861111111111105</v>
      </c>
      <c r="C160" s="7">
        <v>1021</v>
      </c>
      <c r="D160" s="7">
        <v>1025</v>
      </c>
      <c r="E160" s="8">
        <v>14.4</v>
      </c>
      <c r="F160" s="9">
        <v>74</v>
      </c>
      <c r="G160" s="8">
        <v>14.6</v>
      </c>
      <c r="H160" s="8">
        <v>9.8000000000000007</v>
      </c>
      <c r="I160" s="8">
        <v>26</v>
      </c>
      <c r="J160" s="8">
        <v>14.6</v>
      </c>
      <c r="K160" s="6">
        <f t="shared" si="6"/>
        <v>5.76</v>
      </c>
      <c r="L160" s="6">
        <f t="shared" si="7"/>
        <v>5.76</v>
      </c>
      <c r="M160" s="10">
        <v>324</v>
      </c>
      <c r="N160" s="3" t="str">
        <f t="shared" si="8"/>
        <v>NW</v>
      </c>
      <c r="O160" s="11">
        <v>0</v>
      </c>
      <c r="P160" s="12">
        <v>0</v>
      </c>
      <c r="Q160" s="3">
        <v>2.7</v>
      </c>
      <c r="R160" s="13">
        <v>43832</v>
      </c>
      <c r="S160" s="14">
        <v>346.27280000000002</v>
      </c>
      <c r="T160" s="15">
        <v>1.6</v>
      </c>
      <c r="U160" s="15">
        <v>1.6</v>
      </c>
    </row>
    <row r="161" spans="1:21" x14ac:dyDescent="0.25">
      <c r="A161" s="1">
        <v>45317</v>
      </c>
      <c r="B161" s="2">
        <v>0.55208333333333337</v>
      </c>
      <c r="C161" s="7">
        <v>1021</v>
      </c>
      <c r="D161" s="7">
        <v>1025</v>
      </c>
      <c r="E161" s="8">
        <v>14.5</v>
      </c>
      <c r="F161" s="9">
        <v>75</v>
      </c>
      <c r="G161" s="8">
        <v>14.3</v>
      </c>
      <c r="H161" s="8">
        <v>10.1</v>
      </c>
      <c r="I161" s="8">
        <v>26</v>
      </c>
      <c r="J161" s="8">
        <v>14.3</v>
      </c>
      <c r="K161" s="6">
        <f t="shared" si="6"/>
        <v>7.5600000000000005</v>
      </c>
      <c r="L161" s="6">
        <f t="shared" si="7"/>
        <v>8.2799999999999994</v>
      </c>
      <c r="M161" s="10">
        <v>342</v>
      </c>
      <c r="N161" s="3" t="str">
        <f t="shared" si="8"/>
        <v>NNW</v>
      </c>
      <c r="O161" s="11">
        <v>0</v>
      </c>
      <c r="P161" s="12">
        <v>0</v>
      </c>
      <c r="Q161" s="3">
        <v>2.4</v>
      </c>
      <c r="R161" s="13">
        <v>43037</v>
      </c>
      <c r="S161" s="14">
        <v>339.99230000000006</v>
      </c>
      <c r="T161" s="15">
        <v>2.1</v>
      </c>
      <c r="U161" s="15">
        <v>2.2999999999999998</v>
      </c>
    </row>
    <row r="162" spans="1:21" x14ac:dyDescent="0.25">
      <c r="A162" s="1">
        <v>45317</v>
      </c>
      <c r="B162" s="2">
        <v>0.55555555555555558</v>
      </c>
      <c r="C162" s="7">
        <v>1021</v>
      </c>
      <c r="D162" s="7">
        <v>1025</v>
      </c>
      <c r="E162" s="8">
        <v>14.3</v>
      </c>
      <c r="F162" s="9">
        <v>75</v>
      </c>
      <c r="G162" s="8">
        <v>13.9</v>
      </c>
      <c r="H162" s="8">
        <v>9.9</v>
      </c>
      <c r="I162" s="8">
        <v>26</v>
      </c>
      <c r="J162" s="8">
        <v>13.9</v>
      </c>
      <c r="K162" s="6">
        <f t="shared" si="6"/>
        <v>8.2799999999999994</v>
      </c>
      <c r="L162" s="6">
        <f t="shared" si="7"/>
        <v>9</v>
      </c>
      <c r="M162" s="10">
        <v>29</v>
      </c>
      <c r="N162" s="3" t="str">
        <f t="shared" si="8"/>
        <v>NNE</v>
      </c>
      <c r="O162" s="11">
        <v>0</v>
      </c>
      <c r="P162" s="12">
        <v>0</v>
      </c>
      <c r="Q162" s="3">
        <v>2.4</v>
      </c>
      <c r="R162" s="13">
        <v>42009</v>
      </c>
      <c r="S162" s="14">
        <v>331.87110000000001</v>
      </c>
      <c r="T162" s="15">
        <v>2.2999999999999998</v>
      </c>
      <c r="U162" s="15">
        <v>2.5</v>
      </c>
    </row>
    <row r="163" spans="1:21" x14ac:dyDescent="0.25">
      <c r="A163" s="1">
        <v>45317</v>
      </c>
      <c r="B163" s="2">
        <v>0.55902777777777779</v>
      </c>
      <c r="C163" s="7">
        <v>1021</v>
      </c>
      <c r="D163" s="7">
        <v>1025</v>
      </c>
      <c r="E163" s="8">
        <v>14.4</v>
      </c>
      <c r="F163" s="9">
        <v>74</v>
      </c>
      <c r="G163" s="8">
        <v>13.8</v>
      </c>
      <c r="H163" s="8">
        <v>9.8000000000000007</v>
      </c>
      <c r="I163" s="8">
        <v>26</v>
      </c>
      <c r="J163" s="8">
        <v>13.8</v>
      </c>
      <c r="K163" s="6">
        <f t="shared" si="6"/>
        <v>9.7200000000000006</v>
      </c>
      <c r="L163" s="6">
        <f t="shared" si="7"/>
        <v>10.08</v>
      </c>
      <c r="M163" s="10">
        <v>66</v>
      </c>
      <c r="N163" s="3" t="str">
        <f t="shared" si="8"/>
        <v>ENE</v>
      </c>
      <c r="O163" s="11">
        <v>0</v>
      </c>
      <c r="P163" s="12">
        <v>0</v>
      </c>
      <c r="Q163" s="3">
        <v>2.2000000000000002</v>
      </c>
      <c r="R163" s="13">
        <v>41020</v>
      </c>
      <c r="S163" s="14">
        <v>324.05800000000005</v>
      </c>
      <c r="T163" s="15">
        <v>2.7</v>
      </c>
      <c r="U163" s="15">
        <v>2.8</v>
      </c>
    </row>
    <row r="164" spans="1:21" x14ac:dyDescent="0.25">
      <c r="A164" s="1">
        <v>45317</v>
      </c>
      <c r="B164" s="2">
        <v>0.5625</v>
      </c>
      <c r="C164" s="7">
        <v>1021</v>
      </c>
      <c r="D164" s="7">
        <v>1025</v>
      </c>
      <c r="E164" s="8">
        <v>14.6</v>
      </c>
      <c r="F164" s="9">
        <v>74</v>
      </c>
      <c r="G164" s="8">
        <v>14.9</v>
      </c>
      <c r="H164" s="8">
        <v>10</v>
      </c>
      <c r="I164" s="8">
        <v>26</v>
      </c>
      <c r="J164" s="8">
        <v>14.9</v>
      </c>
      <c r="K164" s="6">
        <f t="shared" si="6"/>
        <v>5.76</v>
      </c>
      <c r="L164" s="6">
        <f t="shared" si="7"/>
        <v>5.76</v>
      </c>
      <c r="M164" s="10">
        <v>7</v>
      </c>
      <c r="N164" s="3" t="str">
        <f t="shared" si="8"/>
        <v>N</v>
      </c>
      <c r="O164" s="11">
        <v>0</v>
      </c>
      <c r="P164" s="12">
        <v>0</v>
      </c>
      <c r="Q164" s="3">
        <v>2.2999999999999998</v>
      </c>
      <c r="R164" s="13">
        <v>40404</v>
      </c>
      <c r="S164" s="14">
        <v>319.19160000000005</v>
      </c>
      <c r="T164" s="15">
        <v>1.6</v>
      </c>
      <c r="U164" s="15">
        <v>1.6</v>
      </c>
    </row>
    <row r="165" spans="1:21" x14ac:dyDescent="0.25">
      <c r="A165" s="1">
        <v>45317</v>
      </c>
      <c r="B165" s="2">
        <v>0.56597222222222221</v>
      </c>
      <c r="C165" s="7">
        <v>1021</v>
      </c>
      <c r="D165" s="7">
        <v>1025</v>
      </c>
      <c r="E165" s="8">
        <v>15</v>
      </c>
      <c r="F165" s="9">
        <v>72</v>
      </c>
      <c r="G165" s="8">
        <v>15</v>
      </c>
      <c r="H165" s="8">
        <v>10</v>
      </c>
      <c r="I165" s="8">
        <v>26</v>
      </c>
      <c r="J165" s="8">
        <v>15</v>
      </c>
      <c r="K165" s="6">
        <f t="shared" si="6"/>
        <v>0</v>
      </c>
      <c r="L165" s="6">
        <f t="shared" si="7"/>
        <v>0</v>
      </c>
      <c r="M165" s="10">
        <v>113</v>
      </c>
      <c r="N165" s="3" t="str">
        <f t="shared" si="8"/>
        <v>ESE</v>
      </c>
      <c r="O165" s="11">
        <v>0</v>
      </c>
      <c r="P165" s="12">
        <v>0</v>
      </c>
      <c r="Q165" s="3">
        <v>1.9</v>
      </c>
      <c r="R165" s="13">
        <v>39520</v>
      </c>
      <c r="S165" s="14">
        <v>312.20800000000003</v>
      </c>
      <c r="T165" s="15">
        <v>0</v>
      </c>
      <c r="U165" s="15">
        <v>0</v>
      </c>
    </row>
    <row r="166" spans="1:21" x14ac:dyDescent="0.25">
      <c r="A166" s="1">
        <v>45317</v>
      </c>
      <c r="B166" s="2">
        <v>0.56944444444444442</v>
      </c>
      <c r="C166" s="7">
        <v>1021</v>
      </c>
      <c r="D166" s="7">
        <v>1025</v>
      </c>
      <c r="E166" s="8">
        <v>15.5</v>
      </c>
      <c r="F166" s="9">
        <v>70</v>
      </c>
      <c r="G166" s="8">
        <v>15.6</v>
      </c>
      <c r="H166" s="8">
        <v>10</v>
      </c>
      <c r="I166" s="8">
        <v>26</v>
      </c>
      <c r="J166" s="8">
        <v>15.6</v>
      </c>
      <c r="K166" s="6">
        <f t="shared" si="6"/>
        <v>6.12</v>
      </c>
      <c r="L166" s="6">
        <f t="shared" si="7"/>
        <v>6.48</v>
      </c>
      <c r="M166" s="10">
        <v>52</v>
      </c>
      <c r="N166" s="3" t="str">
        <f t="shared" si="8"/>
        <v>NE</v>
      </c>
      <c r="O166" s="11">
        <v>0</v>
      </c>
      <c r="P166" s="12">
        <v>0</v>
      </c>
      <c r="Q166" s="3">
        <v>2</v>
      </c>
      <c r="R166" s="13">
        <v>38383</v>
      </c>
      <c r="S166" s="14">
        <v>303.22570000000002</v>
      </c>
      <c r="T166" s="15">
        <v>1.7</v>
      </c>
      <c r="U166" s="15">
        <v>1.8</v>
      </c>
    </row>
    <row r="167" spans="1:21" x14ac:dyDescent="0.25">
      <c r="A167" s="1">
        <v>45317</v>
      </c>
      <c r="B167" s="2">
        <v>0.57291666666666663</v>
      </c>
      <c r="C167" s="7">
        <v>1021</v>
      </c>
      <c r="D167" s="7">
        <v>1025</v>
      </c>
      <c r="E167" s="8">
        <v>15</v>
      </c>
      <c r="F167" s="9">
        <v>69</v>
      </c>
      <c r="G167" s="8">
        <v>15</v>
      </c>
      <c r="H167" s="8">
        <v>9.3000000000000007</v>
      </c>
      <c r="I167" s="8">
        <v>26</v>
      </c>
      <c r="J167" s="8">
        <v>15</v>
      </c>
      <c r="K167" s="6">
        <f t="shared" si="6"/>
        <v>2.52</v>
      </c>
      <c r="L167" s="6">
        <f t="shared" si="7"/>
        <v>2.52</v>
      </c>
      <c r="M167" s="10">
        <v>311</v>
      </c>
      <c r="N167" s="3" t="str">
        <f t="shared" si="8"/>
        <v>NW</v>
      </c>
      <c r="O167" s="11">
        <v>0</v>
      </c>
      <c r="P167" s="12">
        <v>0</v>
      </c>
      <c r="Q167" s="3">
        <v>2</v>
      </c>
      <c r="R167" s="13">
        <v>37492</v>
      </c>
      <c r="S167" s="14">
        <v>296.18680000000001</v>
      </c>
      <c r="T167" s="15">
        <v>0.7</v>
      </c>
      <c r="U167" s="15">
        <v>0.7</v>
      </c>
    </row>
    <row r="168" spans="1:21" x14ac:dyDescent="0.25">
      <c r="A168" s="1">
        <v>45317</v>
      </c>
      <c r="B168" s="2">
        <v>0.57638888888888895</v>
      </c>
      <c r="C168" s="7">
        <v>1021</v>
      </c>
      <c r="D168" s="7">
        <v>1025</v>
      </c>
      <c r="E168" s="8">
        <v>15.4</v>
      </c>
      <c r="F168" s="9">
        <v>66</v>
      </c>
      <c r="G168" s="8">
        <v>15.4</v>
      </c>
      <c r="H168" s="8">
        <v>9</v>
      </c>
      <c r="I168" s="8">
        <v>26</v>
      </c>
      <c r="J168" s="8">
        <v>15.4</v>
      </c>
      <c r="K168" s="6">
        <f t="shared" si="6"/>
        <v>0</v>
      </c>
      <c r="L168" s="6">
        <f t="shared" si="7"/>
        <v>0</v>
      </c>
      <c r="M168" s="10">
        <v>8</v>
      </c>
      <c r="N168" s="3" t="str">
        <f t="shared" si="8"/>
        <v>N</v>
      </c>
      <c r="O168" s="11">
        <v>0</v>
      </c>
      <c r="P168" s="12">
        <v>0</v>
      </c>
      <c r="Q168" s="3">
        <v>2</v>
      </c>
      <c r="R168" s="13">
        <v>36402</v>
      </c>
      <c r="S168" s="14">
        <v>287.57580000000002</v>
      </c>
      <c r="T168" s="15">
        <v>0</v>
      </c>
      <c r="U168" s="15">
        <v>0</v>
      </c>
    </row>
    <row r="169" spans="1:21" x14ac:dyDescent="0.25">
      <c r="A169" s="1">
        <v>45317</v>
      </c>
      <c r="B169" s="2">
        <v>0.57986111111111105</v>
      </c>
      <c r="C169" s="7">
        <v>1021</v>
      </c>
      <c r="D169" s="7">
        <v>1025</v>
      </c>
      <c r="E169" s="8">
        <v>15.8</v>
      </c>
      <c r="F169" s="9">
        <v>65</v>
      </c>
      <c r="G169" s="8">
        <v>15.8</v>
      </c>
      <c r="H169" s="8">
        <v>9.1999999999999993</v>
      </c>
      <c r="I169" s="8">
        <v>26</v>
      </c>
      <c r="J169" s="8">
        <v>15.8</v>
      </c>
      <c r="K169" s="6">
        <f t="shared" si="6"/>
        <v>2.88</v>
      </c>
      <c r="L169" s="6">
        <f t="shared" si="7"/>
        <v>2.88</v>
      </c>
      <c r="M169" s="10">
        <v>23</v>
      </c>
      <c r="N169" s="3" t="str">
        <f t="shared" si="8"/>
        <v>NNE</v>
      </c>
      <c r="O169" s="11">
        <v>0</v>
      </c>
      <c r="P169" s="12">
        <v>0</v>
      </c>
      <c r="Q169" s="3">
        <v>1.8</v>
      </c>
      <c r="R169" s="13">
        <v>35070</v>
      </c>
      <c r="S169" s="14">
        <v>277.05300000000005</v>
      </c>
      <c r="T169" s="15">
        <v>0.8</v>
      </c>
      <c r="U169" s="15">
        <v>0.8</v>
      </c>
    </row>
    <row r="170" spans="1:21" x14ac:dyDescent="0.25">
      <c r="A170" s="1">
        <v>45317</v>
      </c>
      <c r="B170" s="2">
        <v>0.58333333333333337</v>
      </c>
      <c r="C170" s="7">
        <v>1021</v>
      </c>
      <c r="D170" s="7">
        <v>1025</v>
      </c>
      <c r="E170" s="8">
        <v>15.5</v>
      </c>
      <c r="F170" s="9">
        <v>66</v>
      </c>
      <c r="G170" s="8">
        <v>15.5</v>
      </c>
      <c r="H170" s="8">
        <v>9.1</v>
      </c>
      <c r="I170" s="8">
        <v>26</v>
      </c>
      <c r="J170" s="8">
        <v>15.5</v>
      </c>
      <c r="K170" s="6">
        <f t="shared" si="6"/>
        <v>4.32</v>
      </c>
      <c r="L170" s="6">
        <f t="shared" si="7"/>
        <v>4.32</v>
      </c>
      <c r="M170" s="10">
        <v>84</v>
      </c>
      <c r="N170" s="3" t="str">
        <f t="shared" si="8"/>
        <v>E</v>
      </c>
      <c r="O170" s="11">
        <v>0</v>
      </c>
      <c r="P170" s="12">
        <v>0</v>
      </c>
      <c r="Q170" s="3">
        <v>1.9</v>
      </c>
      <c r="R170" s="13">
        <v>33781</v>
      </c>
      <c r="S170" s="14">
        <v>266.86990000000003</v>
      </c>
      <c r="T170" s="15">
        <v>1.2</v>
      </c>
      <c r="U170" s="15">
        <v>1.2</v>
      </c>
    </row>
    <row r="171" spans="1:21" x14ac:dyDescent="0.25">
      <c r="A171" s="1">
        <v>45317</v>
      </c>
      <c r="B171" s="2">
        <v>0.58680555555555558</v>
      </c>
      <c r="C171" s="7">
        <v>1021</v>
      </c>
      <c r="D171" s="7">
        <v>1025</v>
      </c>
      <c r="E171" s="8">
        <v>15.4</v>
      </c>
      <c r="F171" s="9">
        <v>64</v>
      </c>
      <c r="G171" s="8">
        <v>15.8</v>
      </c>
      <c r="H171" s="8">
        <v>8.6</v>
      </c>
      <c r="I171" s="8">
        <v>26</v>
      </c>
      <c r="J171" s="8">
        <v>15.8</v>
      </c>
      <c r="K171" s="6">
        <f t="shared" si="6"/>
        <v>5.4</v>
      </c>
      <c r="L171" s="6">
        <f t="shared" si="7"/>
        <v>5.4</v>
      </c>
      <c r="M171" s="10">
        <v>354</v>
      </c>
      <c r="N171" s="3" t="str">
        <f t="shared" si="8"/>
        <v>N</v>
      </c>
      <c r="O171" s="11">
        <v>0</v>
      </c>
      <c r="P171" s="12">
        <v>0</v>
      </c>
      <c r="Q171" s="3">
        <v>1.8</v>
      </c>
      <c r="R171" s="13">
        <v>32416</v>
      </c>
      <c r="S171" s="14">
        <v>256.08640000000003</v>
      </c>
      <c r="T171" s="15">
        <v>1.5</v>
      </c>
      <c r="U171" s="15">
        <v>1.5</v>
      </c>
    </row>
    <row r="172" spans="1:21" x14ac:dyDescent="0.25">
      <c r="A172" s="1">
        <v>45317</v>
      </c>
      <c r="B172" s="2">
        <v>0.59027777777777779</v>
      </c>
      <c r="C172" s="7">
        <v>1021</v>
      </c>
      <c r="D172" s="7">
        <v>1025</v>
      </c>
      <c r="E172" s="8">
        <v>15.5</v>
      </c>
      <c r="F172" s="9">
        <v>62</v>
      </c>
      <c r="G172" s="8">
        <v>15.9</v>
      </c>
      <c r="H172" s="8">
        <v>8.1999999999999993</v>
      </c>
      <c r="I172" s="8">
        <v>26</v>
      </c>
      <c r="J172" s="8">
        <v>15.9</v>
      </c>
      <c r="K172" s="6">
        <f t="shared" si="6"/>
        <v>5.76</v>
      </c>
      <c r="L172" s="6">
        <f t="shared" si="7"/>
        <v>5.76</v>
      </c>
      <c r="M172" s="10">
        <v>318</v>
      </c>
      <c r="N172" s="3" t="str">
        <f t="shared" si="8"/>
        <v>NW</v>
      </c>
      <c r="O172" s="11">
        <v>0</v>
      </c>
      <c r="P172" s="12">
        <v>0</v>
      </c>
      <c r="Q172" s="3">
        <v>1.8</v>
      </c>
      <c r="R172" s="13">
        <v>31128</v>
      </c>
      <c r="S172" s="14">
        <v>245.91120000000004</v>
      </c>
      <c r="T172" s="15">
        <v>1.6</v>
      </c>
      <c r="U172" s="15">
        <v>1.6</v>
      </c>
    </row>
    <row r="173" spans="1:21" x14ac:dyDescent="0.25">
      <c r="A173" s="1">
        <v>45317</v>
      </c>
      <c r="B173" s="2">
        <v>0.59375</v>
      </c>
      <c r="C173" s="7">
        <v>1021</v>
      </c>
      <c r="D173" s="7">
        <v>1025</v>
      </c>
      <c r="E173" s="8">
        <v>15.7</v>
      </c>
      <c r="F173" s="9">
        <v>61</v>
      </c>
      <c r="G173" s="8">
        <v>15.1</v>
      </c>
      <c r="H173" s="8">
        <v>8.1</v>
      </c>
      <c r="I173" s="8">
        <v>26</v>
      </c>
      <c r="J173" s="8">
        <v>15.1</v>
      </c>
      <c r="K173" s="6">
        <f t="shared" si="6"/>
        <v>11.88</v>
      </c>
      <c r="L173" s="6">
        <f t="shared" si="7"/>
        <v>12.96</v>
      </c>
      <c r="M173" s="10">
        <v>331</v>
      </c>
      <c r="N173" s="3" t="str">
        <f t="shared" si="8"/>
        <v>NNW</v>
      </c>
      <c r="O173" s="11">
        <v>0</v>
      </c>
      <c r="P173" s="12">
        <v>0</v>
      </c>
      <c r="Q173" s="3">
        <v>1.8</v>
      </c>
      <c r="R173" s="13">
        <v>29808</v>
      </c>
      <c r="S173" s="14">
        <v>235.48320000000001</v>
      </c>
      <c r="T173" s="15">
        <v>3.3</v>
      </c>
      <c r="U173" s="15">
        <v>3.6</v>
      </c>
    </row>
    <row r="174" spans="1:21" x14ac:dyDescent="0.25">
      <c r="A174" s="1">
        <v>45317</v>
      </c>
      <c r="B174" s="2">
        <v>0.59722222222222221</v>
      </c>
      <c r="C174" s="7">
        <v>1021</v>
      </c>
      <c r="D174" s="7">
        <v>1025</v>
      </c>
      <c r="E174" s="8">
        <v>15.4</v>
      </c>
      <c r="F174" s="9">
        <v>65</v>
      </c>
      <c r="G174" s="8">
        <v>15.3</v>
      </c>
      <c r="H174" s="8">
        <v>8.8000000000000007</v>
      </c>
      <c r="I174" s="8">
        <v>26</v>
      </c>
      <c r="J174" s="8">
        <v>15.3</v>
      </c>
      <c r="K174" s="6">
        <f t="shared" si="6"/>
        <v>7.9200000000000008</v>
      </c>
      <c r="L174" s="6">
        <f t="shared" si="7"/>
        <v>7.9200000000000008</v>
      </c>
      <c r="M174" s="10">
        <v>313</v>
      </c>
      <c r="N174" s="3" t="str">
        <f t="shared" si="8"/>
        <v>NW</v>
      </c>
      <c r="O174" s="11">
        <v>0</v>
      </c>
      <c r="P174" s="12">
        <v>0</v>
      </c>
      <c r="Q174" s="3">
        <v>1.4</v>
      </c>
      <c r="R174" s="13">
        <v>28385</v>
      </c>
      <c r="S174" s="14">
        <v>224.24150000000003</v>
      </c>
      <c r="T174" s="15">
        <v>2.2000000000000002</v>
      </c>
      <c r="U174" s="15">
        <v>2.2000000000000002</v>
      </c>
    </row>
    <row r="175" spans="1:21" x14ac:dyDescent="0.25">
      <c r="A175" s="1">
        <v>45317</v>
      </c>
      <c r="B175" s="2">
        <v>0.60069444444444442</v>
      </c>
      <c r="C175" s="7">
        <v>1021</v>
      </c>
      <c r="D175" s="7">
        <v>1025</v>
      </c>
      <c r="E175" s="8">
        <v>14.9</v>
      </c>
      <c r="F175" s="9">
        <v>67</v>
      </c>
      <c r="G175" s="8">
        <v>15.2</v>
      </c>
      <c r="H175" s="8">
        <v>8.8000000000000007</v>
      </c>
      <c r="I175" s="8">
        <v>26</v>
      </c>
      <c r="J175" s="8">
        <v>15.2</v>
      </c>
      <c r="K175" s="6">
        <f t="shared" si="6"/>
        <v>5.76</v>
      </c>
      <c r="L175" s="6">
        <f t="shared" si="7"/>
        <v>5.76</v>
      </c>
      <c r="M175" s="10">
        <v>266</v>
      </c>
      <c r="N175" s="3" t="str">
        <f t="shared" si="8"/>
        <v>W</v>
      </c>
      <c r="O175" s="11">
        <v>0</v>
      </c>
      <c r="P175" s="12">
        <v>0</v>
      </c>
      <c r="Q175" s="3">
        <v>1.4</v>
      </c>
      <c r="R175" s="13">
        <v>27132</v>
      </c>
      <c r="S175" s="14">
        <v>214.34280000000001</v>
      </c>
      <c r="T175" s="15">
        <v>1.6</v>
      </c>
      <c r="U175" s="15">
        <v>1.6</v>
      </c>
    </row>
    <row r="176" spans="1:21" x14ac:dyDescent="0.25">
      <c r="A176" s="1">
        <v>45317</v>
      </c>
      <c r="B176" s="2">
        <v>0.60416666666666663</v>
      </c>
      <c r="C176" s="7">
        <v>1021</v>
      </c>
      <c r="D176" s="7">
        <v>1025</v>
      </c>
      <c r="E176" s="8">
        <v>14.7</v>
      </c>
      <c r="F176" s="9">
        <v>69</v>
      </c>
      <c r="G176" s="8">
        <v>14.1</v>
      </c>
      <c r="H176" s="8">
        <v>9</v>
      </c>
      <c r="I176" s="8">
        <v>26</v>
      </c>
      <c r="J176" s="8">
        <v>14.1</v>
      </c>
      <c r="K176" s="6">
        <f t="shared" si="6"/>
        <v>10.08</v>
      </c>
      <c r="L176" s="6">
        <f t="shared" si="7"/>
        <v>10.8</v>
      </c>
      <c r="M176" s="10">
        <v>312</v>
      </c>
      <c r="N176" s="3" t="str">
        <f t="shared" si="8"/>
        <v>NW</v>
      </c>
      <c r="O176" s="11">
        <v>0</v>
      </c>
      <c r="P176" s="12">
        <v>0</v>
      </c>
      <c r="Q176" s="3">
        <v>1.3</v>
      </c>
      <c r="R176" s="13">
        <v>25570</v>
      </c>
      <c r="S176" s="14">
        <v>202.00300000000001</v>
      </c>
      <c r="T176" s="15">
        <v>2.8</v>
      </c>
      <c r="U176" s="15">
        <v>3</v>
      </c>
    </row>
    <row r="177" spans="1:21" x14ac:dyDescent="0.25">
      <c r="A177" s="1">
        <v>45317</v>
      </c>
      <c r="B177" s="2">
        <v>0.60763888888888895</v>
      </c>
      <c r="C177" s="7">
        <v>1021</v>
      </c>
      <c r="D177" s="7">
        <v>1025</v>
      </c>
      <c r="E177" s="8">
        <v>14.8</v>
      </c>
      <c r="F177" s="9">
        <v>69</v>
      </c>
      <c r="G177" s="8">
        <v>14.8</v>
      </c>
      <c r="H177" s="8">
        <v>9.1</v>
      </c>
      <c r="I177" s="8">
        <v>26</v>
      </c>
      <c r="J177" s="8">
        <v>14.8</v>
      </c>
      <c r="K177" s="6">
        <f t="shared" si="6"/>
        <v>2.88</v>
      </c>
      <c r="L177" s="6">
        <f t="shared" si="7"/>
        <v>2.88</v>
      </c>
      <c r="M177" s="10">
        <v>52</v>
      </c>
      <c r="N177" s="3" t="str">
        <f t="shared" si="8"/>
        <v>NE</v>
      </c>
      <c r="O177" s="11">
        <v>0</v>
      </c>
      <c r="P177" s="12">
        <v>0</v>
      </c>
      <c r="Q177" s="3">
        <v>1.6</v>
      </c>
      <c r="R177" s="13">
        <v>23729</v>
      </c>
      <c r="S177" s="14">
        <v>187.45910000000001</v>
      </c>
      <c r="T177" s="15">
        <v>0.8</v>
      </c>
      <c r="U177" s="15">
        <v>0.8</v>
      </c>
    </row>
    <row r="178" spans="1:21" x14ac:dyDescent="0.25">
      <c r="A178" s="1">
        <v>45317</v>
      </c>
      <c r="B178" s="2">
        <v>0.61111111111111105</v>
      </c>
      <c r="C178" s="7">
        <v>1021</v>
      </c>
      <c r="D178" s="7">
        <v>1025</v>
      </c>
      <c r="E178" s="8">
        <v>15</v>
      </c>
      <c r="F178" s="9">
        <v>68</v>
      </c>
      <c r="G178" s="8">
        <v>15.1</v>
      </c>
      <c r="H178" s="8">
        <v>9.1</v>
      </c>
      <c r="I178" s="8">
        <v>26</v>
      </c>
      <c r="J178" s="8">
        <v>15.1</v>
      </c>
      <c r="K178" s="6">
        <f t="shared" si="6"/>
        <v>6.12</v>
      </c>
      <c r="L178" s="6">
        <f t="shared" si="7"/>
        <v>7.2</v>
      </c>
      <c r="M178" s="10">
        <v>313</v>
      </c>
      <c r="N178" s="3" t="str">
        <f t="shared" si="8"/>
        <v>NW</v>
      </c>
      <c r="O178" s="11">
        <v>0</v>
      </c>
      <c r="P178" s="12">
        <v>0</v>
      </c>
      <c r="Q178" s="3">
        <v>1.6</v>
      </c>
      <c r="R178" s="13">
        <v>22768</v>
      </c>
      <c r="S178" s="14">
        <v>179.86720000000003</v>
      </c>
      <c r="T178" s="15">
        <v>1.7</v>
      </c>
      <c r="U178" s="15">
        <v>2</v>
      </c>
    </row>
    <row r="179" spans="1:21" x14ac:dyDescent="0.25">
      <c r="A179" s="1">
        <v>45317</v>
      </c>
      <c r="B179" s="2">
        <v>0.61458333333333337</v>
      </c>
      <c r="C179" s="7">
        <v>1021</v>
      </c>
      <c r="D179" s="7">
        <v>1025</v>
      </c>
      <c r="E179" s="8">
        <v>14.9</v>
      </c>
      <c r="F179" s="9">
        <v>68</v>
      </c>
      <c r="G179" s="8">
        <v>14.4</v>
      </c>
      <c r="H179" s="8">
        <v>9</v>
      </c>
      <c r="I179" s="8">
        <v>26</v>
      </c>
      <c r="J179" s="8">
        <v>14.4</v>
      </c>
      <c r="K179" s="6">
        <f t="shared" si="6"/>
        <v>9</v>
      </c>
      <c r="L179" s="6">
        <f t="shared" si="7"/>
        <v>9.36</v>
      </c>
      <c r="M179" s="10">
        <v>325</v>
      </c>
      <c r="N179" s="3" t="str">
        <f t="shared" si="8"/>
        <v>NW</v>
      </c>
      <c r="O179" s="11">
        <v>0</v>
      </c>
      <c r="P179" s="12">
        <v>0</v>
      </c>
      <c r="Q179" s="3">
        <v>1.3</v>
      </c>
      <c r="R179" s="13">
        <v>21238</v>
      </c>
      <c r="S179" s="14">
        <v>167.78020000000001</v>
      </c>
      <c r="T179" s="15">
        <v>2.5</v>
      </c>
      <c r="U179" s="15">
        <v>2.6</v>
      </c>
    </row>
    <row r="180" spans="1:21" x14ac:dyDescent="0.25">
      <c r="A180" s="1">
        <v>45317</v>
      </c>
      <c r="B180" s="2">
        <v>0.61805555555555558</v>
      </c>
      <c r="C180" s="7">
        <v>1021</v>
      </c>
      <c r="D180" s="7">
        <v>1025</v>
      </c>
      <c r="E180" s="8">
        <v>14.7</v>
      </c>
      <c r="F180" s="9">
        <v>68</v>
      </c>
      <c r="G180" s="8">
        <v>14.7</v>
      </c>
      <c r="H180" s="8">
        <v>8.8000000000000007</v>
      </c>
      <c r="I180" s="8">
        <v>26</v>
      </c>
      <c r="J180" s="8">
        <v>14.7</v>
      </c>
      <c r="K180" s="6">
        <f t="shared" si="6"/>
        <v>4.32</v>
      </c>
      <c r="L180" s="6">
        <f t="shared" si="7"/>
        <v>4.32</v>
      </c>
      <c r="M180" s="10">
        <v>322</v>
      </c>
      <c r="N180" s="3" t="str">
        <f t="shared" si="8"/>
        <v>NW</v>
      </c>
      <c r="O180" s="11">
        <v>0</v>
      </c>
      <c r="P180" s="12">
        <v>0</v>
      </c>
      <c r="Q180" s="3">
        <v>1.1000000000000001</v>
      </c>
      <c r="R180" s="13">
        <v>19715</v>
      </c>
      <c r="S180" s="14">
        <v>155.74850000000001</v>
      </c>
      <c r="T180" s="15">
        <v>1.2</v>
      </c>
      <c r="U180" s="15">
        <v>1.2</v>
      </c>
    </row>
    <row r="181" spans="1:21" x14ac:dyDescent="0.25">
      <c r="A181" s="1">
        <v>45317</v>
      </c>
      <c r="B181" s="2">
        <v>0.62152777777777779</v>
      </c>
      <c r="C181" s="7">
        <v>1021</v>
      </c>
      <c r="D181" s="7">
        <v>1025</v>
      </c>
      <c r="E181" s="8">
        <v>14.9</v>
      </c>
      <c r="F181" s="9">
        <v>67</v>
      </c>
      <c r="G181" s="8">
        <v>14.9</v>
      </c>
      <c r="H181" s="8">
        <v>8.8000000000000007</v>
      </c>
      <c r="I181" s="8">
        <v>26</v>
      </c>
      <c r="J181" s="8">
        <v>14.9</v>
      </c>
      <c r="K181" s="6">
        <f t="shared" si="6"/>
        <v>3.6</v>
      </c>
      <c r="L181" s="6">
        <f t="shared" si="7"/>
        <v>3.6</v>
      </c>
      <c r="M181" s="10">
        <v>90</v>
      </c>
      <c r="N181" s="3" t="str">
        <f t="shared" si="8"/>
        <v>E</v>
      </c>
      <c r="O181" s="11">
        <v>0</v>
      </c>
      <c r="P181" s="12">
        <v>0</v>
      </c>
      <c r="Q181" s="3">
        <v>1.2</v>
      </c>
      <c r="R181" s="13">
        <v>18206</v>
      </c>
      <c r="S181" s="14">
        <v>143.82740000000001</v>
      </c>
      <c r="T181" s="15">
        <v>1</v>
      </c>
      <c r="U181" s="15">
        <v>1</v>
      </c>
    </row>
    <row r="182" spans="1:21" x14ac:dyDescent="0.25">
      <c r="A182" s="1">
        <v>45317</v>
      </c>
      <c r="B182" s="2">
        <v>0.625</v>
      </c>
      <c r="C182" s="7">
        <v>1021</v>
      </c>
      <c r="D182" s="7">
        <v>1025</v>
      </c>
      <c r="E182" s="8">
        <v>15.3</v>
      </c>
      <c r="F182" s="9">
        <v>63</v>
      </c>
      <c r="G182" s="8">
        <v>15.3</v>
      </c>
      <c r="H182" s="8">
        <v>8.1999999999999993</v>
      </c>
      <c r="I182" s="8">
        <v>26</v>
      </c>
      <c r="J182" s="8">
        <v>15.3</v>
      </c>
      <c r="K182" s="6">
        <f t="shared" si="6"/>
        <v>4.32</v>
      </c>
      <c r="L182" s="6">
        <f t="shared" si="7"/>
        <v>4.32</v>
      </c>
      <c r="M182" s="10">
        <v>288</v>
      </c>
      <c r="N182" s="3" t="str">
        <f t="shared" si="8"/>
        <v>W</v>
      </c>
      <c r="O182" s="11">
        <v>0</v>
      </c>
      <c r="P182" s="12">
        <v>0</v>
      </c>
      <c r="Q182" s="3">
        <v>1.1000000000000001</v>
      </c>
      <c r="R182" s="13">
        <v>16311</v>
      </c>
      <c r="S182" s="14">
        <v>128.85690000000002</v>
      </c>
      <c r="T182" s="15">
        <v>1.2</v>
      </c>
      <c r="U182" s="15">
        <v>1.2</v>
      </c>
    </row>
    <row r="183" spans="1:21" x14ac:dyDescent="0.25">
      <c r="A183" s="1">
        <v>45317</v>
      </c>
      <c r="B183" s="2">
        <v>0.62847222222222221</v>
      </c>
      <c r="C183" s="7">
        <v>1021</v>
      </c>
      <c r="D183" s="7">
        <v>1025</v>
      </c>
      <c r="E183" s="8">
        <v>15</v>
      </c>
      <c r="F183" s="9">
        <v>64</v>
      </c>
      <c r="G183" s="8">
        <v>15</v>
      </c>
      <c r="H183" s="8">
        <v>8.1999999999999993</v>
      </c>
      <c r="I183" s="8">
        <v>26</v>
      </c>
      <c r="J183" s="8">
        <v>15</v>
      </c>
      <c r="K183" s="6">
        <f t="shared" si="6"/>
        <v>3.6</v>
      </c>
      <c r="L183" s="6">
        <f t="shared" si="7"/>
        <v>3.6</v>
      </c>
      <c r="M183" s="10">
        <v>6</v>
      </c>
      <c r="N183" s="3" t="str">
        <f t="shared" si="8"/>
        <v>N</v>
      </c>
      <c r="O183" s="11">
        <v>0</v>
      </c>
      <c r="P183" s="12">
        <v>0</v>
      </c>
      <c r="Q183" s="3">
        <v>1.2</v>
      </c>
      <c r="R183" s="13">
        <v>14605</v>
      </c>
      <c r="S183" s="14">
        <v>115.37950000000001</v>
      </c>
      <c r="T183" s="15">
        <v>1</v>
      </c>
      <c r="U183" s="15">
        <v>1</v>
      </c>
    </row>
    <row r="184" spans="1:21" x14ac:dyDescent="0.25">
      <c r="A184" s="1">
        <v>45317</v>
      </c>
      <c r="B184" s="2">
        <v>0.63194444444444442</v>
      </c>
      <c r="C184" s="7">
        <v>1021</v>
      </c>
      <c r="D184" s="7">
        <v>1025</v>
      </c>
      <c r="E184" s="8">
        <v>14.8</v>
      </c>
      <c r="F184" s="9">
        <v>65</v>
      </c>
      <c r="G184" s="8">
        <v>14.8</v>
      </c>
      <c r="H184" s="8">
        <v>8.1999999999999993</v>
      </c>
      <c r="I184" s="8">
        <v>26</v>
      </c>
      <c r="J184" s="8">
        <v>14.8</v>
      </c>
      <c r="K184" s="6">
        <f t="shared" si="6"/>
        <v>0</v>
      </c>
      <c r="L184" s="6">
        <f t="shared" si="7"/>
        <v>0</v>
      </c>
      <c r="M184" s="10">
        <v>330</v>
      </c>
      <c r="N184" s="3" t="str">
        <f t="shared" si="8"/>
        <v>NNW</v>
      </c>
      <c r="O184" s="11">
        <v>0</v>
      </c>
      <c r="P184" s="12">
        <v>0</v>
      </c>
      <c r="Q184" s="3">
        <v>1</v>
      </c>
      <c r="R184" s="13">
        <v>12960</v>
      </c>
      <c r="S184" s="14">
        <v>102.38400000000001</v>
      </c>
      <c r="T184" s="15">
        <v>0</v>
      </c>
      <c r="U184" s="15">
        <v>0</v>
      </c>
    </row>
    <row r="185" spans="1:21" x14ac:dyDescent="0.25">
      <c r="A185" s="1">
        <v>45317</v>
      </c>
      <c r="B185" s="2">
        <v>0.63541666666666663</v>
      </c>
      <c r="C185" s="7">
        <v>1021</v>
      </c>
      <c r="D185" s="7">
        <v>1025</v>
      </c>
      <c r="E185" s="8">
        <v>15</v>
      </c>
      <c r="F185" s="9">
        <v>67</v>
      </c>
      <c r="G185" s="8">
        <v>15</v>
      </c>
      <c r="H185" s="8">
        <v>8.9</v>
      </c>
      <c r="I185" s="8">
        <v>26</v>
      </c>
      <c r="J185" s="8">
        <v>15</v>
      </c>
      <c r="K185" s="6">
        <f t="shared" si="6"/>
        <v>0</v>
      </c>
      <c r="L185" s="6">
        <f t="shared" si="7"/>
        <v>0</v>
      </c>
      <c r="M185" s="10">
        <v>93</v>
      </c>
      <c r="N185" s="3" t="str">
        <f t="shared" si="8"/>
        <v>E</v>
      </c>
      <c r="O185" s="11">
        <v>0</v>
      </c>
      <c r="P185" s="12">
        <v>0</v>
      </c>
      <c r="Q185" s="3">
        <v>1</v>
      </c>
      <c r="R185" s="13">
        <v>11490</v>
      </c>
      <c r="S185" s="14">
        <v>90.771000000000015</v>
      </c>
      <c r="T185" s="15">
        <v>0</v>
      </c>
      <c r="U185" s="15">
        <v>0</v>
      </c>
    </row>
    <row r="186" spans="1:21" x14ac:dyDescent="0.25">
      <c r="A186" s="1">
        <v>45317</v>
      </c>
      <c r="B186" s="2">
        <v>0.63888888888888895</v>
      </c>
      <c r="C186" s="7">
        <v>1021</v>
      </c>
      <c r="D186" s="7">
        <v>1025</v>
      </c>
      <c r="E186" s="8">
        <v>14.9</v>
      </c>
      <c r="F186" s="9">
        <v>68</v>
      </c>
      <c r="G186" s="8">
        <v>14.9</v>
      </c>
      <c r="H186" s="8">
        <v>9</v>
      </c>
      <c r="I186" s="8">
        <v>26</v>
      </c>
      <c r="J186" s="8">
        <v>14.9</v>
      </c>
      <c r="K186" s="6">
        <f t="shared" si="6"/>
        <v>4.68</v>
      </c>
      <c r="L186" s="6">
        <f t="shared" si="7"/>
        <v>4.68</v>
      </c>
      <c r="M186" s="10">
        <v>286</v>
      </c>
      <c r="N186" s="3" t="str">
        <f t="shared" si="8"/>
        <v>W</v>
      </c>
      <c r="O186" s="11">
        <v>0</v>
      </c>
      <c r="P186" s="12">
        <v>0</v>
      </c>
      <c r="Q186" s="3">
        <v>1</v>
      </c>
      <c r="R186" s="13">
        <v>10140</v>
      </c>
      <c r="S186" s="14">
        <v>80.106000000000009</v>
      </c>
      <c r="T186" s="15">
        <v>1.3</v>
      </c>
      <c r="U186" s="15">
        <v>1.3</v>
      </c>
    </row>
    <row r="187" spans="1:21" x14ac:dyDescent="0.25">
      <c r="A187" s="1">
        <v>45317</v>
      </c>
      <c r="B187" s="2">
        <v>0.64236111111111105</v>
      </c>
      <c r="C187" s="7">
        <v>1021</v>
      </c>
      <c r="D187" s="7">
        <v>1025</v>
      </c>
      <c r="E187" s="8">
        <v>14.8</v>
      </c>
      <c r="F187" s="9">
        <v>69</v>
      </c>
      <c r="G187" s="8">
        <v>14.8</v>
      </c>
      <c r="H187" s="8">
        <v>9.1</v>
      </c>
      <c r="I187" s="8">
        <v>26</v>
      </c>
      <c r="J187" s="8">
        <v>14.8</v>
      </c>
      <c r="K187" s="6">
        <f t="shared" si="6"/>
        <v>0</v>
      </c>
      <c r="L187" s="6">
        <f t="shared" si="7"/>
        <v>0</v>
      </c>
      <c r="M187" s="10">
        <v>106</v>
      </c>
      <c r="N187" s="3" t="str">
        <f t="shared" si="8"/>
        <v>E</v>
      </c>
      <c r="O187" s="11">
        <v>0</v>
      </c>
      <c r="P187" s="12">
        <v>0</v>
      </c>
      <c r="Q187" s="3">
        <v>1</v>
      </c>
      <c r="R187" s="13">
        <v>9053</v>
      </c>
      <c r="S187" s="14">
        <v>71.51870000000001</v>
      </c>
      <c r="T187" s="15">
        <v>0</v>
      </c>
      <c r="U187" s="15">
        <v>0</v>
      </c>
    </row>
    <row r="188" spans="1:21" x14ac:dyDescent="0.25">
      <c r="A188" s="1">
        <v>45317</v>
      </c>
      <c r="B188" s="2">
        <v>0.64583333333333337</v>
      </c>
      <c r="C188" s="7">
        <v>1021</v>
      </c>
      <c r="D188" s="7">
        <v>1025</v>
      </c>
      <c r="E188" s="8">
        <v>14.8</v>
      </c>
      <c r="F188" s="9">
        <v>68</v>
      </c>
      <c r="G188" s="8">
        <v>14.8</v>
      </c>
      <c r="H188" s="8">
        <v>8.9</v>
      </c>
      <c r="I188" s="8">
        <v>26</v>
      </c>
      <c r="J188" s="8">
        <v>14.8</v>
      </c>
      <c r="K188" s="6">
        <f t="shared" si="6"/>
        <v>2.88</v>
      </c>
      <c r="L188" s="6">
        <f t="shared" si="7"/>
        <v>2.88</v>
      </c>
      <c r="M188" s="10">
        <v>330</v>
      </c>
      <c r="N188" s="3" t="str">
        <f t="shared" si="8"/>
        <v>NNW</v>
      </c>
      <c r="O188" s="11">
        <v>0</v>
      </c>
      <c r="P188" s="12">
        <v>0</v>
      </c>
      <c r="Q188" s="3">
        <v>1</v>
      </c>
      <c r="R188" s="13">
        <v>8180</v>
      </c>
      <c r="S188" s="14">
        <v>64.622</v>
      </c>
      <c r="T188" s="15">
        <v>0.8</v>
      </c>
      <c r="U188" s="15">
        <v>0.8</v>
      </c>
    </row>
    <row r="189" spans="1:21" x14ac:dyDescent="0.25">
      <c r="A189" s="1">
        <v>45317</v>
      </c>
      <c r="B189" s="2">
        <v>0.64930555555555558</v>
      </c>
      <c r="C189" s="7">
        <v>1021</v>
      </c>
      <c r="D189" s="7">
        <v>1025</v>
      </c>
      <c r="E189" s="8">
        <v>14.9</v>
      </c>
      <c r="F189" s="9">
        <v>68</v>
      </c>
      <c r="G189" s="8">
        <v>14.9</v>
      </c>
      <c r="H189" s="8">
        <v>9</v>
      </c>
      <c r="I189" s="8">
        <v>26</v>
      </c>
      <c r="J189" s="8">
        <v>14.9</v>
      </c>
      <c r="K189" s="6">
        <f t="shared" si="6"/>
        <v>2.88</v>
      </c>
      <c r="L189" s="6">
        <f t="shared" si="7"/>
        <v>2.88</v>
      </c>
      <c r="M189" s="10">
        <v>29</v>
      </c>
      <c r="N189" s="3" t="str">
        <f t="shared" si="8"/>
        <v>NNE</v>
      </c>
      <c r="O189" s="11">
        <v>0</v>
      </c>
      <c r="P189" s="12">
        <v>0</v>
      </c>
      <c r="Q189" s="3">
        <v>0</v>
      </c>
      <c r="R189" s="13">
        <v>7476</v>
      </c>
      <c r="S189" s="14">
        <v>59.060400000000008</v>
      </c>
      <c r="T189" s="15">
        <v>0.8</v>
      </c>
      <c r="U189" s="15">
        <v>0.8</v>
      </c>
    </row>
    <row r="190" spans="1:21" x14ac:dyDescent="0.25">
      <c r="A190" s="1">
        <v>45317</v>
      </c>
      <c r="B190" s="2">
        <v>0.65277777777777779</v>
      </c>
      <c r="C190" s="7">
        <v>1021</v>
      </c>
      <c r="D190" s="7">
        <v>1025</v>
      </c>
      <c r="E190" s="8">
        <v>14.9</v>
      </c>
      <c r="F190" s="9">
        <v>69</v>
      </c>
      <c r="G190" s="8">
        <v>15</v>
      </c>
      <c r="H190" s="8">
        <v>9.1999999999999993</v>
      </c>
      <c r="I190" s="8">
        <v>26</v>
      </c>
      <c r="J190" s="8">
        <v>15</v>
      </c>
      <c r="K190" s="6">
        <f t="shared" si="6"/>
        <v>6.12</v>
      </c>
      <c r="L190" s="6">
        <f t="shared" si="7"/>
        <v>6.48</v>
      </c>
      <c r="M190" s="10">
        <v>43</v>
      </c>
      <c r="N190" s="3" t="str">
        <f t="shared" si="8"/>
        <v>NE</v>
      </c>
      <c r="O190" s="11">
        <v>0</v>
      </c>
      <c r="P190" s="12">
        <v>0</v>
      </c>
      <c r="Q190" s="3">
        <v>0</v>
      </c>
      <c r="R190" s="13">
        <v>6904</v>
      </c>
      <c r="S190" s="14">
        <v>54.541600000000003</v>
      </c>
      <c r="T190" s="15">
        <v>1.7</v>
      </c>
      <c r="U190" s="15">
        <v>1.8</v>
      </c>
    </row>
    <row r="191" spans="1:21" x14ac:dyDescent="0.25">
      <c r="A191" s="1">
        <v>45317</v>
      </c>
      <c r="B191" s="2">
        <v>0.65625</v>
      </c>
      <c r="C191" s="7">
        <v>1021</v>
      </c>
      <c r="D191" s="7">
        <v>1025</v>
      </c>
      <c r="E191" s="8">
        <v>14.7</v>
      </c>
      <c r="F191" s="9">
        <v>70</v>
      </c>
      <c r="G191" s="8">
        <v>14.5</v>
      </c>
      <c r="H191" s="8">
        <v>9.1999999999999993</v>
      </c>
      <c r="I191" s="8">
        <v>26</v>
      </c>
      <c r="J191" s="8">
        <v>14.5</v>
      </c>
      <c r="K191" s="6">
        <f t="shared" si="6"/>
        <v>7.2</v>
      </c>
      <c r="L191" s="6">
        <f t="shared" si="7"/>
        <v>7.9200000000000008</v>
      </c>
      <c r="M191" s="10">
        <v>336</v>
      </c>
      <c r="N191" s="3" t="str">
        <f t="shared" si="8"/>
        <v>NNW</v>
      </c>
      <c r="O191" s="11">
        <v>0</v>
      </c>
      <c r="P191" s="12">
        <v>0</v>
      </c>
      <c r="Q191" s="3">
        <v>0</v>
      </c>
      <c r="R191" s="13">
        <v>6416</v>
      </c>
      <c r="S191" s="14">
        <v>50.686400000000006</v>
      </c>
      <c r="T191" s="15">
        <v>2</v>
      </c>
      <c r="U191" s="15">
        <v>2.2000000000000002</v>
      </c>
    </row>
    <row r="192" spans="1:21" x14ac:dyDescent="0.25">
      <c r="A192" s="1">
        <v>45317</v>
      </c>
      <c r="B192" s="2">
        <v>0.65972222222222221</v>
      </c>
      <c r="C192" s="7">
        <v>1021</v>
      </c>
      <c r="D192" s="7">
        <v>1025</v>
      </c>
      <c r="E192" s="8">
        <v>14.2</v>
      </c>
      <c r="F192" s="9">
        <v>71</v>
      </c>
      <c r="G192" s="8">
        <v>14.4</v>
      </c>
      <c r="H192" s="8">
        <v>9</v>
      </c>
      <c r="I192" s="8">
        <v>26</v>
      </c>
      <c r="J192" s="8">
        <v>14.4</v>
      </c>
      <c r="K192" s="6">
        <f t="shared" si="6"/>
        <v>5.4</v>
      </c>
      <c r="L192" s="6">
        <f t="shared" si="7"/>
        <v>5.4</v>
      </c>
      <c r="M192" s="10">
        <v>21</v>
      </c>
      <c r="N192" s="3" t="str">
        <f t="shared" si="8"/>
        <v>NNE</v>
      </c>
      <c r="O192" s="11">
        <v>0</v>
      </c>
      <c r="P192" s="12">
        <v>0</v>
      </c>
      <c r="Q192" s="3">
        <v>0</v>
      </c>
      <c r="R192" s="13">
        <v>5973</v>
      </c>
      <c r="S192" s="14">
        <v>47.186700000000002</v>
      </c>
      <c r="T192" s="15">
        <v>1.5</v>
      </c>
      <c r="U192" s="15">
        <v>1.5</v>
      </c>
    </row>
    <row r="193" spans="1:21" x14ac:dyDescent="0.25">
      <c r="A193" s="1">
        <v>45317</v>
      </c>
      <c r="B193" s="2">
        <v>0.66319444444444442</v>
      </c>
      <c r="C193" s="7">
        <v>1021</v>
      </c>
      <c r="D193" s="7">
        <v>1025</v>
      </c>
      <c r="E193" s="8">
        <v>14.3</v>
      </c>
      <c r="F193" s="9">
        <v>72</v>
      </c>
      <c r="G193" s="8">
        <v>14.3</v>
      </c>
      <c r="H193" s="8">
        <v>9.3000000000000007</v>
      </c>
      <c r="I193" s="8">
        <v>26</v>
      </c>
      <c r="J193" s="8">
        <v>14.3</v>
      </c>
      <c r="K193" s="6">
        <f t="shared" si="6"/>
        <v>3.9600000000000004</v>
      </c>
      <c r="L193" s="6">
        <f t="shared" si="7"/>
        <v>3.9600000000000004</v>
      </c>
      <c r="M193" s="10">
        <v>84</v>
      </c>
      <c r="N193" s="3" t="str">
        <f t="shared" si="8"/>
        <v>E</v>
      </c>
      <c r="O193" s="11">
        <v>0</v>
      </c>
      <c r="P193" s="12">
        <v>0</v>
      </c>
      <c r="Q193" s="3">
        <v>0</v>
      </c>
      <c r="R193" s="13">
        <v>5513</v>
      </c>
      <c r="S193" s="14">
        <v>43.552700000000002</v>
      </c>
      <c r="T193" s="15">
        <v>1.1000000000000001</v>
      </c>
      <c r="U193" s="15">
        <v>1.1000000000000001</v>
      </c>
    </row>
    <row r="194" spans="1:21" x14ac:dyDescent="0.25">
      <c r="A194" s="1">
        <v>45317</v>
      </c>
      <c r="B194" s="2">
        <v>0.66666666666666663</v>
      </c>
      <c r="C194" s="7">
        <v>1021</v>
      </c>
      <c r="D194" s="7">
        <v>1025</v>
      </c>
      <c r="E194" s="8">
        <v>14.3</v>
      </c>
      <c r="F194" s="9">
        <v>73</v>
      </c>
      <c r="G194" s="8">
        <v>14.3</v>
      </c>
      <c r="H194" s="8">
        <v>9.5</v>
      </c>
      <c r="I194" s="8">
        <v>26</v>
      </c>
      <c r="J194" s="8">
        <v>14.3</v>
      </c>
      <c r="K194" s="6">
        <f t="shared" si="6"/>
        <v>2.88</v>
      </c>
      <c r="L194" s="6">
        <f t="shared" si="7"/>
        <v>2.88</v>
      </c>
      <c r="M194" s="10">
        <v>117</v>
      </c>
      <c r="N194" s="3" t="str">
        <f t="shared" si="8"/>
        <v>ESE</v>
      </c>
      <c r="O194" s="11">
        <v>0</v>
      </c>
      <c r="P194" s="12">
        <v>0</v>
      </c>
      <c r="Q194" s="3">
        <v>0</v>
      </c>
      <c r="R194" s="13">
        <v>5148</v>
      </c>
      <c r="S194" s="14">
        <v>40.669200000000004</v>
      </c>
      <c r="T194" s="15">
        <v>0.8</v>
      </c>
      <c r="U194" s="15">
        <v>0.8</v>
      </c>
    </row>
    <row r="195" spans="1:21" x14ac:dyDescent="0.25">
      <c r="A195" s="1">
        <v>45317</v>
      </c>
      <c r="B195" s="2">
        <v>0.67013888888888884</v>
      </c>
      <c r="C195" s="7">
        <v>1021</v>
      </c>
      <c r="D195" s="7">
        <v>1025</v>
      </c>
      <c r="E195" s="8">
        <v>14.2</v>
      </c>
      <c r="F195" s="9">
        <v>73</v>
      </c>
      <c r="G195" s="8">
        <v>14.2</v>
      </c>
      <c r="H195" s="8">
        <v>9.4</v>
      </c>
      <c r="I195" s="8">
        <v>26</v>
      </c>
      <c r="J195" s="8">
        <v>14.2</v>
      </c>
      <c r="K195" s="6">
        <f t="shared" ref="K195:K258" si="9">CONVERT(T195,"m/s","km/h")</f>
        <v>6.12</v>
      </c>
      <c r="L195" s="6">
        <f t="shared" ref="L195:L258" si="10">CONVERT(U195,"m/s","km/h")</f>
        <v>6.48</v>
      </c>
      <c r="M195" s="10">
        <v>48</v>
      </c>
      <c r="N195" s="3" t="str">
        <f t="shared" ref="N195:N258" si="11">LOOKUP(M195,$V$4:$V$40,$W$4:$W$40)</f>
        <v>NE</v>
      </c>
      <c r="O195" s="11">
        <v>0</v>
      </c>
      <c r="P195" s="12">
        <v>0</v>
      </c>
      <c r="Q195" s="3">
        <v>0</v>
      </c>
      <c r="R195" s="13">
        <v>4708</v>
      </c>
      <c r="S195" s="14">
        <v>37.193200000000004</v>
      </c>
      <c r="T195" s="15">
        <v>1.7</v>
      </c>
      <c r="U195" s="15">
        <v>1.8</v>
      </c>
    </row>
    <row r="196" spans="1:21" x14ac:dyDescent="0.25">
      <c r="A196" s="1">
        <v>45317</v>
      </c>
      <c r="B196" s="2">
        <v>0.67361111111111116</v>
      </c>
      <c r="C196" s="7">
        <v>1021</v>
      </c>
      <c r="D196" s="7">
        <v>1025</v>
      </c>
      <c r="E196" s="8">
        <v>14.1</v>
      </c>
      <c r="F196" s="9">
        <v>75</v>
      </c>
      <c r="G196" s="8">
        <v>14.1</v>
      </c>
      <c r="H196" s="8">
        <v>9.6999999999999993</v>
      </c>
      <c r="I196" s="8">
        <v>26</v>
      </c>
      <c r="J196" s="8">
        <v>14.1</v>
      </c>
      <c r="K196" s="6">
        <f t="shared" si="9"/>
        <v>4.32</v>
      </c>
      <c r="L196" s="6">
        <f t="shared" si="10"/>
        <v>4.32</v>
      </c>
      <c r="M196" s="10">
        <v>206</v>
      </c>
      <c r="N196" s="3" t="str">
        <f t="shared" si="11"/>
        <v>SSW</v>
      </c>
      <c r="O196" s="11">
        <v>0</v>
      </c>
      <c r="P196" s="12">
        <v>0</v>
      </c>
      <c r="Q196" s="3">
        <v>0</v>
      </c>
      <c r="R196" s="13">
        <v>4300</v>
      </c>
      <c r="S196" s="14">
        <v>33.970000000000006</v>
      </c>
      <c r="T196" s="15">
        <v>1.2</v>
      </c>
      <c r="U196" s="15">
        <v>1.2</v>
      </c>
    </row>
    <row r="197" spans="1:21" x14ac:dyDescent="0.25">
      <c r="A197" s="1">
        <v>45317</v>
      </c>
      <c r="B197" s="2">
        <v>0.67708333333333337</v>
      </c>
      <c r="C197" s="7">
        <v>1021</v>
      </c>
      <c r="D197" s="7">
        <v>1025</v>
      </c>
      <c r="E197" s="8">
        <v>14.1</v>
      </c>
      <c r="F197" s="9">
        <v>74</v>
      </c>
      <c r="G197" s="8">
        <v>14.1</v>
      </c>
      <c r="H197" s="8">
        <v>9.5</v>
      </c>
      <c r="I197" s="8">
        <v>26</v>
      </c>
      <c r="J197" s="8">
        <v>14.1</v>
      </c>
      <c r="K197" s="6">
        <f t="shared" si="9"/>
        <v>3.6</v>
      </c>
      <c r="L197" s="6">
        <f t="shared" si="10"/>
        <v>3.6</v>
      </c>
      <c r="M197" s="10">
        <v>331</v>
      </c>
      <c r="N197" s="3" t="str">
        <f t="shared" si="11"/>
        <v>NNW</v>
      </c>
      <c r="O197" s="11">
        <v>0</v>
      </c>
      <c r="P197" s="12">
        <v>0</v>
      </c>
      <c r="Q197" s="3">
        <v>0</v>
      </c>
      <c r="R197" s="13">
        <v>3709</v>
      </c>
      <c r="S197" s="14">
        <v>29.301100000000002</v>
      </c>
      <c r="T197" s="15">
        <v>1</v>
      </c>
      <c r="U197" s="15">
        <v>1</v>
      </c>
    </row>
    <row r="198" spans="1:21" x14ac:dyDescent="0.25">
      <c r="A198" s="1">
        <v>45317</v>
      </c>
      <c r="B198" s="2">
        <v>0.68055555555555547</v>
      </c>
      <c r="C198" s="7">
        <v>1021</v>
      </c>
      <c r="D198" s="7">
        <v>1025</v>
      </c>
      <c r="E198" s="8">
        <v>13.9</v>
      </c>
      <c r="F198" s="9">
        <v>76</v>
      </c>
      <c r="G198" s="8">
        <v>13.9</v>
      </c>
      <c r="H198" s="8">
        <v>9.6999999999999993</v>
      </c>
      <c r="I198" s="8">
        <v>26</v>
      </c>
      <c r="J198" s="8">
        <v>13.9</v>
      </c>
      <c r="K198" s="6">
        <f t="shared" si="9"/>
        <v>3.6</v>
      </c>
      <c r="L198" s="6">
        <f t="shared" si="10"/>
        <v>3.6</v>
      </c>
      <c r="M198" s="10">
        <v>320</v>
      </c>
      <c r="N198" s="3" t="str">
        <f t="shared" si="11"/>
        <v>NW</v>
      </c>
      <c r="O198" s="11">
        <v>0</v>
      </c>
      <c r="P198" s="12">
        <v>0</v>
      </c>
      <c r="Q198" s="3">
        <v>0</v>
      </c>
      <c r="R198" s="13">
        <v>3433</v>
      </c>
      <c r="S198" s="14">
        <v>27.120700000000003</v>
      </c>
      <c r="T198" s="15">
        <v>1</v>
      </c>
      <c r="U198" s="15">
        <v>1</v>
      </c>
    </row>
    <row r="199" spans="1:21" x14ac:dyDescent="0.25">
      <c r="A199" s="1">
        <v>45317</v>
      </c>
      <c r="B199" s="2">
        <v>0.68402777777777779</v>
      </c>
      <c r="C199" s="7">
        <v>1021</v>
      </c>
      <c r="D199" s="7">
        <v>1025</v>
      </c>
      <c r="E199" s="8">
        <v>13.9</v>
      </c>
      <c r="F199" s="9">
        <v>75</v>
      </c>
      <c r="G199" s="8">
        <v>14.1</v>
      </c>
      <c r="H199" s="8">
        <v>9.5</v>
      </c>
      <c r="I199" s="8">
        <v>26</v>
      </c>
      <c r="J199" s="8">
        <v>14.1</v>
      </c>
      <c r="K199" s="6">
        <f t="shared" si="9"/>
        <v>5.76</v>
      </c>
      <c r="L199" s="6">
        <f t="shared" si="10"/>
        <v>5.76</v>
      </c>
      <c r="M199" s="10">
        <v>348</v>
      </c>
      <c r="N199" s="3" t="str">
        <f t="shared" si="11"/>
        <v>NNW</v>
      </c>
      <c r="O199" s="11">
        <v>0</v>
      </c>
      <c r="P199" s="12">
        <v>0</v>
      </c>
      <c r="Q199" s="3">
        <v>0</v>
      </c>
      <c r="R199" s="13">
        <v>2985</v>
      </c>
      <c r="S199" s="14">
        <v>23.581500000000002</v>
      </c>
      <c r="T199" s="15">
        <v>1.6</v>
      </c>
      <c r="U199" s="15">
        <v>1.6</v>
      </c>
    </row>
    <row r="200" spans="1:21" x14ac:dyDescent="0.25">
      <c r="A200" s="1">
        <v>45317</v>
      </c>
      <c r="B200" s="2">
        <v>0.6875</v>
      </c>
      <c r="C200" s="7">
        <v>1021</v>
      </c>
      <c r="D200" s="7">
        <v>1025</v>
      </c>
      <c r="E200" s="8">
        <v>13.7</v>
      </c>
      <c r="F200" s="9">
        <v>76</v>
      </c>
      <c r="G200" s="8">
        <v>13.7</v>
      </c>
      <c r="H200" s="8">
        <v>9.5</v>
      </c>
      <c r="I200" s="8">
        <v>26</v>
      </c>
      <c r="J200" s="8">
        <v>13.7</v>
      </c>
      <c r="K200" s="6">
        <f t="shared" si="9"/>
        <v>3.6</v>
      </c>
      <c r="L200" s="6">
        <f t="shared" si="10"/>
        <v>3.6</v>
      </c>
      <c r="M200" s="10">
        <v>72</v>
      </c>
      <c r="N200" s="3" t="str">
        <f t="shared" si="11"/>
        <v>ENE</v>
      </c>
      <c r="O200" s="11">
        <v>0</v>
      </c>
      <c r="P200" s="12">
        <v>0</v>
      </c>
      <c r="Q200" s="3">
        <v>0</v>
      </c>
      <c r="R200" s="13">
        <v>2520</v>
      </c>
      <c r="S200" s="14">
        <v>19.908000000000001</v>
      </c>
      <c r="T200" s="15">
        <v>1</v>
      </c>
      <c r="U200" s="15">
        <v>1</v>
      </c>
    </row>
    <row r="201" spans="1:21" x14ac:dyDescent="0.25">
      <c r="A201" s="1">
        <v>45317</v>
      </c>
      <c r="B201" s="2">
        <v>0.69097222222222221</v>
      </c>
      <c r="C201" s="7">
        <v>1021</v>
      </c>
      <c r="D201" s="7">
        <v>1025</v>
      </c>
      <c r="E201" s="8">
        <v>13.6</v>
      </c>
      <c r="F201" s="9">
        <v>77</v>
      </c>
      <c r="G201" s="8">
        <v>13.6</v>
      </c>
      <c r="H201" s="8">
        <v>9.6</v>
      </c>
      <c r="I201" s="8">
        <v>26</v>
      </c>
      <c r="J201" s="8">
        <v>13.6</v>
      </c>
      <c r="K201" s="6">
        <f t="shared" si="9"/>
        <v>4.32</v>
      </c>
      <c r="L201" s="6">
        <f t="shared" si="10"/>
        <v>4.32</v>
      </c>
      <c r="M201" s="10">
        <v>78</v>
      </c>
      <c r="N201" s="3" t="str">
        <f t="shared" si="11"/>
        <v>ENE</v>
      </c>
      <c r="O201" s="11">
        <v>0</v>
      </c>
      <c r="P201" s="12">
        <v>0</v>
      </c>
      <c r="Q201" s="3">
        <v>0</v>
      </c>
      <c r="R201" s="13">
        <v>2081</v>
      </c>
      <c r="S201" s="14">
        <v>16.439900000000002</v>
      </c>
      <c r="T201" s="15">
        <v>1.2</v>
      </c>
      <c r="U201" s="15">
        <v>1.2</v>
      </c>
    </row>
    <row r="202" spans="1:21" x14ac:dyDescent="0.25">
      <c r="A202" s="1">
        <v>45317</v>
      </c>
      <c r="B202" s="2">
        <v>0.69444444444444453</v>
      </c>
      <c r="C202" s="7">
        <v>1021</v>
      </c>
      <c r="D202" s="7">
        <v>1025</v>
      </c>
      <c r="E202" s="8">
        <v>13.6</v>
      </c>
      <c r="F202" s="9">
        <v>77</v>
      </c>
      <c r="G202" s="8">
        <v>13.6</v>
      </c>
      <c r="H202" s="8">
        <v>9.6</v>
      </c>
      <c r="I202" s="8">
        <v>26</v>
      </c>
      <c r="J202" s="8">
        <v>13.6</v>
      </c>
      <c r="K202" s="6">
        <f t="shared" si="9"/>
        <v>0</v>
      </c>
      <c r="L202" s="6">
        <f t="shared" si="10"/>
        <v>0</v>
      </c>
      <c r="M202" s="10">
        <v>72</v>
      </c>
      <c r="N202" s="3" t="str">
        <f t="shared" si="11"/>
        <v>ENE</v>
      </c>
      <c r="O202" s="11">
        <v>0</v>
      </c>
      <c r="P202" s="12">
        <v>0</v>
      </c>
      <c r="Q202" s="3">
        <v>0</v>
      </c>
      <c r="R202" s="13">
        <v>1584</v>
      </c>
      <c r="S202" s="14">
        <v>12.513600000000002</v>
      </c>
      <c r="T202" s="15">
        <v>0</v>
      </c>
      <c r="U202" s="15">
        <v>0</v>
      </c>
    </row>
    <row r="203" spans="1:21" x14ac:dyDescent="0.25">
      <c r="A203" s="1">
        <v>45317</v>
      </c>
      <c r="B203" s="2">
        <v>0.69791666666666663</v>
      </c>
      <c r="C203" s="7">
        <v>1021</v>
      </c>
      <c r="D203" s="7">
        <v>1025</v>
      </c>
      <c r="E203" s="8">
        <v>13.5</v>
      </c>
      <c r="F203" s="9">
        <v>78</v>
      </c>
      <c r="G203" s="8">
        <v>13.5</v>
      </c>
      <c r="H203" s="8">
        <v>9.6999999999999993</v>
      </c>
      <c r="I203" s="8">
        <v>26</v>
      </c>
      <c r="J203" s="8">
        <v>13.5</v>
      </c>
      <c r="K203" s="6">
        <f t="shared" si="9"/>
        <v>0</v>
      </c>
      <c r="L203" s="6">
        <f t="shared" si="10"/>
        <v>0</v>
      </c>
      <c r="M203" s="10">
        <v>90</v>
      </c>
      <c r="N203" s="3" t="str">
        <f t="shared" si="11"/>
        <v>E</v>
      </c>
      <c r="O203" s="11">
        <v>0</v>
      </c>
      <c r="P203" s="12">
        <v>0</v>
      </c>
      <c r="Q203" s="3">
        <v>0</v>
      </c>
      <c r="R203" s="13">
        <v>1155</v>
      </c>
      <c r="S203" s="14">
        <v>9.1245000000000012</v>
      </c>
      <c r="T203" s="15">
        <v>0</v>
      </c>
      <c r="U203" s="15">
        <v>0</v>
      </c>
    </row>
    <row r="204" spans="1:21" x14ac:dyDescent="0.25">
      <c r="A204" s="1">
        <v>45317</v>
      </c>
      <c r="B204" s="2">
        <v>0.70138888888888884</v>
      </c>
      <c r="C204" s="7">
        <v>1021</v>
      </c>
      <c r="D204" s="7">
        <v>1025</v>
      </c>
      <c r="E204" s="8">
        <v>13.3</v>
      </c>
      <c r="F204" s="9">
        <v>79</v>
      </c>
      <c r="G204" s="8">
        <v>13.3</v>
      </c>
      <c r="H204" s="8">
        <v>9.6999999999999993</v>
      </c>
      <c r="I204" s="8">
        <v>26</v>
      </c>
      <c r="J204" s="8">
        <v>13.3</v>
      </c>
      <c r="K204" s="6">
        <f t="shared" si="9"/>
        <v>0</v>
      </c>
      <c r="L204" s="6">
        <f t="shared" si="10"/>
        <v>0</v>
      </c>
      <c r="M204" s="10">
        <v>108</v>
      </c>
      <c r="N204" s="3" t="str">
        <f t="shared" si="11"/>
        <v>E</v>
      </c>
      <c r="O204" s="11">
        <v>0</v>
      </c>
      <c r="P204" s="12">
        <v>0</v>
      </c>
      <c r="Q204" s="3">
        <v>0</v>
      </c>
      <c r="R204" s="13">
        <v>0.73399999999999999</v>
      </c>
      <c r="S204" s="14">
        <v>5.7986000000000001E-3</v>
      </c>
      <c r="T204" s="15">
        <v>0</v>
      </c>
      <c r="U204" s="15">
        <v>0</v>
      </c>
    </row>
    <row r="205" spans="1:21" x14ac:dyDescent="0.25">
      <c r="A205" s="1">
        <v>45317</v>
      </c>
      <c r="B205" s="2">
        <v>0.70486111111111116</v>
      </c>
      <c r="C205" s="7">
        <v>1021</v>
      </c>
      <c r="D205" s="7">
        <v>1025</v>
      </c>
      <c r="E205" s="8">
        <v>13</v>
      </c>
      <c r="F205" s="9">
        <v>80</v>
      </c>
      <c r="G205" s="8">
        <v>13</v>
      </c>
      <c r="H205" s="8">
        <v>9.6</v>
      </c>
      <c r="I205" s="8">
        <v>26</v>
      </c>
      <c r="J205" s="8">
        <v>13</v>
      </c>
      <c r="K205" s="6">
        <f t="shared" si="9"/>
        <v>0</v>
      </c>
      <c r="L205" s="6">
        <f t="shared" si="10"/>
        <v>0</v>
      </c>
      <c r="M205" s="10">
        <v>294</v>
      </c>
      <c r="N205" s="3" t="str">
        <f t="shared" si="11"/>
        <v>WNW</v>
      </c>
      <c r="O205" s="11">
        <v>0</v>
      </c>
      <c r="P205" s="12">
        <v>0</v>
      </c>
      <c r="Q205" s="3">
        <v>0</v>
      </c>
      <c r="R205" s="13">
        <v>0.501</v>
      </c>
      <c r="S205" s="14">
        <v>3.9579000000000003E-3</v>
      </c>
      <c r="T205" s="15">
        <v>0</v>
      </c>
      <c r="U205" s="15">
        <v>0</v>
      </c>
    </row>
    <row r="206" spans="1:21" x14ac:dyDescent="0.25">
      <c r="A206" s="1">
        <v>45317</v>
      </c>
      <c r="B206" s="2">
        <v>0.70833333333333337</v>
      </c>
      <c r="C206" s="7">
        <v>1021</v>
      </c>
      <c r="D206" s="7">
        <v>1025</v>
      </c>
      <c r="E206" s="8">
        <v>12.8</v>
      </c>
      <c r="F206" s="9">
        <v>80</v>
      </c>
      <c r="G206" s="8">
        <v>12.8</v>
      </c>
      <c r="H206" s="8">
        <v>9.4</v>
      </c>
      <c r="I206" s="8">
        <v>26</v>
      </c>
      <c r="J206" s="8">
        <v>12.8</v>
      </c>
      <c r="K206" s="6">
        <f t="shared" si="9"/>
        <v>0</v>
      </c>
      <c r="L206" s="6">
        <f t="shared" si="10"/>
        <v>0</v>
      </c>
      <c r="M206" s="10">
        <v>67</v>
      </c>
      <c r="N206" s="3" t="str">
        <f t="shared" si="11"/>
        <v>ENE</v>
      </c>
      <c r="O206" s="11">
        <v>0</v>
      </c>
      <c r="P206" s="12">
        <v>0</v>
      </c>
      <c r="Q206" s="3">
        <v>0</v>
      </c>
      <c r="R206" s="13">
        <v>0.32600000000000001</v>
      </c>
      <c r="S206" s="14">
        <v>2.5754000000000003E-3</v>
      </c>
      <c r="T206" s="15">
        <v>0</v>
      </c>
      <c r="U206" s="15">
        <v>0</v>
      </c>
    </row>
    <row r="207" spans="1:21" x14ac:dyDescent="0.25">
      <c r="A207" s="1">
        <v>45317</v>
      </c>
      <c r="B207" s="2">
        <v>0.71180555555555547</v>
      </c>
      <c r="C207" s="7">
        <v>1021</v>
      </c>
      <c r="D207" s="7">
        <v>1025</v>
      </c>
      <c r="E207" s="8">
        <v>12.7</v>
      </c>
      <c r="F207" s="9">
        <v>81</v>
      </c>
      <c r="G207" s="8">
        <v>12.7</v>
      </c>
      <c r="H207" s="8">
        <v>9.5</v>
      </c>
      <c r="I207" s="8">
        <v>26</v>
      </c>
      <c r="J207" s="8">
        <v>12.7</v>
      </c>
      <c r="K207" s="6">
        <f t="shared" si="9"/>
        <v>0</v>
      </c>
      <c r="L207" s="6">
        <f t="shared" si="10"/>
        <v>0</v>
      </c>
      <c r="M207" s="10">
        <v>48</v>
      </c>
      <c r="N207" s="3" t="str">
        <f t="shared" si="11"/>
        <v>NE</v>
      </c>
      <c r="O207" s="11">
        <v>0</v>
      </c>
      <c r="P207" s="12">
        <v>0</v>
      </c>
      <c r="Q207" s="3">
        <v>0</v>
      </c>
      <c r="R207" s="13">
        <v>0.20300000000000001</v>
      </c>
      <c r="S207" s="14">
        <v>1.6037000000000002E-3</v>
      </c>
      <c r="T207" s="15">
        <v>0</v>
      </c>
      <c r="U207" s="15">
        <v>0</v>
      </c>
    </row>
    <row r="208" spans="1:21" x14ac:dyDescent="0.25">
      <c r="A208" s="1">
        <v>45317</v>
      </c>
      <c r="B208" s="2">
        <v>0.71527777777777779</v>
      </c>
      <c r="C208" s="7">
        <v>1021</v>
      </c>
      <c r="D208" s="7">
        <v>1025</v>
      </c>
      <c r="E208" s="8">
        <v>12.5</v>
      </c>
      <c r="F208" s="9">
        <v>82</v>
      </c>
      <c r="G208" s="8">
        <v>12.5</v>
      </c>
      <c r="H208" s="8">
        <v>9.5</v>
      </c>
      <c r="I208" s="8">
        <v>26</v>
      </c>
      <c r="J208" s="8">
        <v>12.5</v>
      </c>
      <c r="K208" s="6">
        <f t="shared" si="9"/>
        <v>0</v>
      </c>
      <c r="L208" s="6">
        <f t="shared" si="10"/>
        <v>0</v>
      </c>
      <c r="M208" s="10">
        <v>108</v>
      </c>
      <c r="N208" s="3" t="str">
        <f t="shared" si="11"/>
        <v>E</v>
      </c>
      <c r="O208" s="11">
        <v>0</v>
      </c>
      <c r="P208" s="12">
        <v>0</v>
      </c>
      <c r="Q208" s="3">
        <v>0</v>
      </c>
      <c r="R208" s="13">
        <v>0.104</v>
      </c>
      <c r="S208" s="14">
        <v>8.2160000000000002E-4</v>
      </c>
      <c r="T208" s="15">
        <v>0</v>
      </c>
      <c r="U208" s="15">
        <v>0</v>
      </c>
    </row>
    <row r="209" spans="1:21" x14ac:dyDescent="0.25">
      <c r="A209" s="1">
        <v>45317</v>
      </c>
      <c r="B209" s="2">
        <v>0.71875</v>
      </c>
      <c r="C209" s="7">
        <v>1021</v>
      </c>
      <c r="D209" s="7">
        <v>1025</v>
      </c>
      <c r="E209" s="8">
        <v>12.5</v>
      </c>
      <c r="F209" s="9">
        <v>82</v>
      </c>
      <c r="G209" s="8">
        <v>12.5</v>
      </c>
      <c r="H209" s="8">
        <v>9.5</v>
      </c>
      <c r="I209" s="8">
        <v>26</v>
      </c>
      <c r="J209" s="8">
        <v>12.5</v>
      </c>
      <c r="K209" s="6">
        <f t="shared" si="9"/>
        <v>0</v>
      </c>
      <c r="L209" s="6">
        <f t="shared" si="10"/>
        <v>0</v>
      </c>
      <c r="M209" s="10">
        <v>96</v>
      </c>
      <c r="N209" s="3" t="str">
        <f t="shared" si="11"/>
        <v>E</v>
      </c>
      <c r="O209" s="11">
        <v>0</v>
      </c>
      <c r="P209" s="12">
        <v>0</v>
      </c>
      <c r="Q209" s="3">
        <v>0</v>
      </c>
      <c r="R209" s="13">
        <v>3.7999999999999999E-2</v>
      </c>
      <c r="S209" s="14">
        <v>3.0020000000000003E-4</v>
      </c>
      <c r="T209" s="15">
        <v>0</v>
      </c>
      <c r="U209" s="15">
        <v>0</v>
      </c>
    </row>
    <row r="210" spans="1:21" x14ac:dyDescent="0.25">
      <c r="A210" s="1">
        <v>45317</v>
      </c>
      <c r="B210" s="2">
        <v>0.72222222222222221</v>
      </c>
      <c r="C210" s="7">
        <v>1021</v>
      </c>
      <c r="D210" s="7">
        <v>1025</v>
      </c>
      <c r="E210" s="8">
        <v>12.3</v>
      </c>
      <c r="F210" s="9">
        <v>83</v>
      </c>
      <c r="G210" s="8">
        <v>12.3</v>
      </c>
      <c r="H210" s="8">
        <v>9.5</v>
      </c>
      <c r="I210" s="8">
        <v>26</v>
      </c>
      <c r="J210" s="8">
        <v>12.3</v>
      </c>
      <c r="K210" s="6">
        <f t="shared" si="9"/>
        <v>0</v>
      </c>
      <c r="L210" s="6">
        <f t="shared" si="10"/>
        <v>0</v>
      </c>
      <c r="M210" s="10">
        <v>286</v>
      </c>
      <c r="N210" s="3" t="str">
        <f t="shared" si="11"/>
        <v>W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0</v>
      </c>
      <c r="U210" s="15">
        <v>0</v>
      </c>
    </row>
    <row r="211" spans="1:21" x14ac:dyDescent="0.25">
      <c r="A211" s="1">
        <v>45317</v>
      </c>
      <c r="B211" s="2">
        <v>0.72569444444444453</v>
      </c>
      <c r="C211" s="7">
        <v>1021</v>
      </c>
      <c r="D211" s="7">
        <v>1025</v>
      </c>
      <c r="E211" s="8">
        <v>12.2</v>
      </c>
      <c r="F211" s="9">
        <v>84</v>
      </c>
      <c r="G211" s="8">
        <v>12.2</v>
      </c>
      <c r="H211" s="8">
        <v>9.5</v>
      </c>
      <c r="I211" s="8">
        <v>26</v>
      </c>
      <c r="J211" s="8">
        <v>12.2</v>
      </c>
      <c r="K211" s="6">
        <f t="shared" si="9"/>
        <v>3.9600000000000004</v>
      </c>
      <c r="L211" s="6">
        <f t="shared" si="10"/>
        <v>3.9600000000000004</v>
      </c>
      <c r="M211" s="10">
        <v>171</v>
      </c>
      <c r="N211" s="3" t="str">
        <f t="shared" si="11"/>
        <v>S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1.1000000000000001</v>
      </c>
      <c r="U211" s="15">
        <v>1.1000000000000001</v>
      </c>
    </row>
    <row r="212" spans="1:21" x14ac:dyDescent="0.25">
      <c r="A212" s="1">
        <v>45317</v>
      </c>
      <c r="B212" s="2">
        <v>0.72916666666666663</v>
      </c>
      <c r="C212" s="7">
        <v>1021</v>
      </c>
      <c r="D212" s="7">
        <v>1025</v>
      </c>
      <c r="E212" s="8">
        <v>12.1</v>
      </c>
      <c r="F212" s="9">
        <v>84</v>
      </c>
      <c r="G212" s="8">
        <v>12.1</v>
      </c>
      <c r="H212" s="8">
        <v>9.5</v>
      </c>
      <c r="I212" s="8">
        <v>26</v>
      </c>
      <c r="J212" s="8">
        <v>12.1</v>
      </c>
      <c r="K212" s="6">
        <f t="shared" si="9"/>
        <v>0</v>
      </c>
      <c r="L212" s="6">
        <f t="shared" si="10"/>
        <v>0</v>
      </c>
      <c r="M212" s="10">
        <v>298</v>
      </c>
      <c r="N212" s="3" t="str">
        <f t="shared" si="11"/>
        <v>WNW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0</v>
      </c>
      <c r="U212" s="15">
        <v>0</v>
      </c>
    </row>
    <row r="213" spans="1:21" x14ac:dyDescent="0.25">
      <c r="A213" s="1">
        <v>45317</v>
      </c>
      <c r="B213" s="2">
        <v>0.73263888888888884</v>
      </c>
      <c r="C213" s="7">
        <v>1021</v>
      </c>
      <c r="D213" s="7">
        <v>1025</v>
      </c>
      <c r="E213" s="8">
        <v>12</v>
      </c>
      <c r="F213" s="9">
        <v>85</v>
      </c>
      <c r="G213" s="8">
        <v>12</v>
      </c>
      <c r="H213" s="8">
        <v>9.5</v>
      </c>
      <c r="I213" s="8">
        <v>26</v>
      </c>
      <c r="J213" s="8">
        <v>12</v>
      </c>
      <c r="K213" s="6">
        <f t="shared" si="9"/>
        <v>0</v>
      </c>
      <c r="L213" s="6">
        <f t="shared" si="10"/>
        <v>0</v>
      </c>
      <c r="M213" s="10">
        <v>0</v>
      </c>
      <c r="N213" s="3" t="str">
        <f t="shared" si="11"/>
        <v>N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0</v>
      </c>
      <c r="U213" s="15">
        <v>0</v>
      </c>
    </row>
    <row r="214" spans="1:21" x14ac:dyDescent="0.25">
      <c r="A214" s="1">
        <v>45317</v>
      </c>
      <c r="B214" s="2">
        <v>0.73611111111111116</v>
      </c>
      <c r="C214" s="7">
        <v>1021</v>
      </c>
      <c r="D214" s="7">
        <v>1025</v>
      </c>
      <c r="E214" s="8">
        <v>12</v>
      </c>
      <c r="F214" s="9">
        <v>85</v>
      </c>
      <c r="G214" s="8">
        <v>12</v>
      </c>
      <c r="H214" s="8">
        <v>9.5</v>
      </c>
      <c r="I214" s="8">
        <v>26</v>
      </c>
      <c r="J214" s="8">
        <v>12</v>
      </c>
      <c r="K214" s="6">
        <f t="shared" si="9"/>
        <v>0</v>
      </c>
      <c r="L214" s="6">
        <f t="shared" si="10"/>
        <v>0</v>
      </c>
      <c r="M214" s="10">
        <v>132</v>
      </c>
      <c r="N214" s="3" t="str">
        <f t="shared" si="11"/>
        <v>SE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0</v>
      </c>
      <c r="U214" s="15">
        <v>0</v>
      </c>
    </row>
    <row r="215" spans="1:21" x14ac:dyDescent="0.25">
      <c r="A215" s="1">
        <v>45317</v>
      </c>
      <c r="B215" s="2">
        <v>0.73958333333333337</v>
      </c>
      <c r="C215" s="7">
        <v>1021</v>
      </c>
      <c r="D215" s="7">
        <v>1025</v>
      </c>
      <c r="E215" s="8">
        <v>12</v>
      </c>
      <c r="F215" s="9">
        <v>85</v>
      </c>
      <c r="G215" s="8">
        <v>12</v>
      </c>
      <c r="H215" s="8">
        <v>9.5</v>
      </c>
      <c r="I215" s="8">
        <v>26</v>
      </c>
      <c r="J215" s="8">
        <v>12</v>
      </c>
      <c r="K215" s="6">
        <f t="shared" si="9"/>
        <v>3.6</v>
      </c>
      <c r="L215" s="6">
        <f t="shared" si="10"/>
        <v>3.6</v>
      </c>
      <c r="M215" s="10">
        <v>54</v>
      </c>
      <c r="N215" s="3" t="str">
        <f t="shared" si="11"/>
        <v>NE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1</v>
      </c>
      <c r="U215" s="15">
        <v>1</v>
      </c>
    </row>
    <row r="216" spans="1:21" x14ac:dyDescent="0.25">
      <c r="A216" s="1">
        <v>45317</v>
      </c>
      <c r="B216" s="2">
        <v>0.74305555555555547</v>
      </c>
      <c r="C216" s="7">
        <v>1021</v>
      </c>
      <c r="D216" s="7">
        <v>1025</v>
      </c>
      <c r="E216" s="8">
        <v>12</v>
      </c>
      <c r="F216" s="9">
        <v>86</v>
      </c>
      <c r="G216" s="8">
        <v>12</v>
      </c>
      <c r="H216" s="8">
        <v>9.6999999999999993</v>
      </c>
      <c r="I216" s="8">
        <v>26</v>
      </c>
      <c r="J216" s="8">
        <v>12</v>
      </c>
      <c r="K216" s="6">
        <f t="shared" si="9"/>
        <v>0</v>
      </c>
      <c r="L216" s="6">
        <f t="shared" si="10"/>
        <v>0</v>
      </c>
      <c r="M216" s="10">
        <v>270</v>
      </c>
      <c r="N216" s="3" t="str">
        <f t="shared" si="11"/>
        <v>W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45317</v>
      </c>
      <c r="B217" s="2">
        <v>0.74652777777777779</v>
      </c>
      <c r="C217" s="7">
        <v>1021</v>
      </c>
      <c r="D217" s="7">
        <v>1025</v>
      </c>
      <c r="E217" s="8">
        <v>12</v>
      </c>
      <c r="F217" s="9">
        <v>86</v>
      </c>
      <c r="G217" s="8">
        <v>12</v>
      </c>
      <c r="H217" s="8">
        <v>9.6999999999999993</v>
      </c>
      <c r="I217" s="8">
        <v>26</v>
      </c>
      <c r="J217" s="8">
        <v>12</v>
      </c>
      <c r="K217" s="6">
        <f t="shared" si="9"/>
        <v>0</v>
      </c>
      <c r="L217" s="6">
        <f t="shared" si="10"/>
        <v>0</v>
      </c>
      <c r="M217" s="10">
        <v>316</v>
      </c>
      <c r="N217" s="3" t="str">
        <f t="shared" si="11"/>
        <v>NW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</v>
      </c>
      <c r="U217" s="15">
        <v>0</v>
      </c>
    </row>
    <row r="218" spans="1:21" x14ac:dyDescent="0.25">
      <c r="A218" s="1">
        <v>45317</v>
      </c>
      <c r="B218" s="2">
        <v>0.75</v>
      </c>
      <c r="C218" s="7">
        <v>1022</v>
      </c>
      <c r="D218" s="7">
        <v>1026</v>
      </c>
      <c r="E218" s="8">
        <v>11.9</v>
      </c>
      <c r="F218" s="9">
        <v>86</v>
      </c>
      <c r="G218" s="8">
        <v>11.9</v>
      </c>
      <c r="H218" s="8">
        <v>9.6</v>
      </c>
      <c r="I218" s="8">
        <v>26</v>
      </c>
      <c r="J218" s="8">
        <v>11.9</v>
      </c>
      <c r="K218" s="6">
        <f t="shared" si="9"/>
        <v>3.9600000000000004</v>
      </c>
      <c r="L218" s="6">
        <f t="shared" si="10"/>
        <v>3.9600000000000004</v>
      </c>
      <c r="M218" s="10">
        <v>248</v>
      </c>
      <c r="N218" s="3" t="str">
        <f t="shared" si="11"/>
        <v>WSW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1.1000000000000001</v>
      </c>
      <c r="U218" s="15">
        <v>1.1000000000000001</v>
      </c>
    </row>
    <row r="219" spans="1:21" x14ac:dyDescent="0.25">
      <c r="A219" s="1">
        <v>45317</v>
      </c>
      <c r="B219" s="2">
        <v>0.75347222222222221</v>
      </c>
      <c r="C219" s="7">
        <v>1021</v>
      </c>
      <c r="D219" s="7">
        <v>1025</v>
      </c>
      <c r="E219" s="8">
        <v>11.8</v>
      </c>
      <c r="F219" s="9">
        <v>86</v>
      </c>
      <c r="G219" s="8">
        <v>11.8</v>
      </c>
      <c r="H219" s="8">
        <v>9.5</v>
      </c>
      <c r="I219" s="8">
        <v>26</v>
      </c>
      <c r="J219" s="8">
        <v>11.8</v>
      </c>
      <c r="K219" s="6">
        <f t="shared" si="9"/>
        <v>3.6</v>
      </c>
      <c r="L219" s="6">
        <f t="shared" si="10"/>
        <v>3.6</v>
      </c>
      <c r="M219" s="10">
        <v>277</v>
      </c>
      <c r="N219" s="3" t="str">
        <f t="shared" si="11"/>
        <v>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</v>
      </c>
      <c r="U219" s="15">
        <v>1</v>
      </c>
    </row>
    <row r="220" spans="1:21" x14ac:dyDescent="0.25">
      <c r="A220" s="1">
        <v>45317</v>
      </c>
      <c r="B220" s="2">
        <v>0.75694444444444453</v>
      </c>
      <c r="C220" s="7">
        <v>1021</v>
      </c>
      <c r="D220" s="7">
        <v>1025</v>
      </c>
      <c r="E220" s="8">
        <v>11.7</v>
      </c>
      <c r="F220" s="9">
        <v>87</v>
      </c>
      <c r="G220" s="8">
        <v>11.7</v>
      </c>
      <c r="H220" s="8">
        <v>9.6</v>
      </c>
      <c r="I220" s="8">
        <v>26</v>
      </c>
      <c r="J220" s="8">
        <v>11.7</v>
      </c>
      <c r="K220" s="6">
        <f t="shared" si="9"/>
        <v>0</v>
      </c>
      <c r="L220" s="6">
        <f t="shared" si="10"/>
        <v>0</v>
      </c>
      <c r="M220" s="10">
        <v>132</v>
      </c>
      <c r="N220" s="3" t="str">
        <f t="shared" si="11"/>
        <v>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45317</v>
      </c>
      <c r="B221" s="2">
        <v>0.76041666666666663</v>
      </c>
      <c r="C221" s="7">
        <v>1021</v>
      </c>
      <c r="D221" s="7">
        <v>1025</v>
      </c>
      <c r="E221" s="8">
        <v>11.6</v>
      </c>
      <c r="F221" s="9">
        <v>87</v>
      </c>
      <c r="G221" s="8">
        <v>11.6</v>
      </c>
      <c r="H221" s="8">
        <v>9.5</v>
      </c>
      <c r="I221" s="8">
        <v>26</v>
      </c>
      <c r="J221" s="8">
        <v>11.6</v>
      </c>
      <c r="K221" s="6">
        <f t="shared" si="9"/>
        <v>3.9600000000000004</v>
      </c>
      <c r="L221" s="6">
        <f t="shared" si="10"/>
        <v>3.9600000000000004</v>
      </c>
      <c r="M221" s="10">
        <v>240</v>
      </c>
      <c r="N221" s="3" t="str">
        <f t="shared" si="11"/>
        <v>WSW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1.1000000000000001</v>
      </c>
      <c r="U221" s="15">
        <v>1.1000000000000001</v>
      </c>
    </row>
    <row r="222" spans="1:21" x14ac:dyDescent="0.25">
      <c r="A222" s="1">
        <v>45317</v>
      </c>
      <c r="B222" s="2">
        <v>0.76388888888888884</v>
      </c>
      <c r="C222" s="7">
        <v>1021</v>
      </c>
      <c r="D222" s="7">
        <v>1025</v>
      </c>
      <c r="E222" s="8">
        <v>11.6</v>
      </c>
      <c r="F222" s="9">
        <v>87</v>
      </c>
      <c r="G222" s="8">
        <v>11.6</v>
      </c>
      <c r="H222" s="8">
        <v>9.5</v>
      </c>
      <c r="I222" s="8">
        <v>26</v>
      </c>
      <c r="J222" s="8">
        <v>11.6</v>
      </c>
      <c r="K222" s="6">
        <f t="shared" si="9"/>
        <v>2.88</v>
      </c>
      <c r="L222" s="6">
        <f t="shared" si="10"/>
        <v>2.88</v>
      </c>
      <c r="M222" s="10">
        <v>187</v>
      </c>
      <c r="N222" s="3" t="str">
        <f t="shared" si="11"/>
        <v>S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0.8</v>
      </c>
      <c r="U222" s="15">
        <v>0.8</v>
      </c>
    </row>
    <row r="223" spans="1:21" x14ac:dyDescent="0.25">
      <c r="A223" s="1">
        <v>45317</v>
      </c>
      <c r="B223" s="2">
        <v>0.76736111111111116</v>
      </c>
      <c r="C223" s="7">
        <v>1021</v>
      </c>
      <c r="D223" s="7">
        <v>1025</v>
      </c>
      <c r="E223" s="8">
        <v>11.5</v>
      </c>
      <c r="F223" s="9">
        <v>87</v>
      </c>
      <c r="G223" s="8">
        <v>11.5</v>
      </c>
      <c r="H223" s="8">
        <v>9.4</v>
      </c>
      <c r="I223" s="8">
        <v>26</v>
      </c>
      <c r="J223" s="8">
        <v>11.5</v>
      </c>
      <c r="K223" s="6">
        <f t="shared" si="9"/>
        <v>0</v>
      </c>
      <c r="L223" s="6">
        <f t="shared" si="10"/>
        <v>0</v>
      </c>
      <c r="M223" s="10">
        <v>90</v>
      </c>
      <c r="N223" s="3" t="str">
        <f t="shared" si="11"/>
        <v>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45317</v>
      </c>
      <c r="B224" s="2">
        <v>0.77083333333333337</v>
      </c>
      <c r="C224" s="7">
        <v>1021</v>
      </c>
      <c r="D224" s="7">
        <v>1025</v>
      </c>
      <c r="E224" s="8">
        <v>11.4</v>
      </c>
      <c r="F224" s="9">
        <v>87</v>
      </c>
      <c r="G224" s="8">
        <v>11.4</v>
      </c>
      <c r="H224" s="8">
        <v>9.3000000000000007</v>
      </c>
      <c r="I224" s="8">
        <v>26</v>
      </c>
      <c r="J224" s="8">
        <v>11.4</v>
      </c>
      <c r="K224" s="6">
        <f t="shared" si="9"/>
        <v>3.9600000000000004</v>
      </c>
      <c r="L224" s="6">
        <f t="shared" si="10"/>
        <v>3.9600000000000004</v>
      </c>
      <c r="M224" s="10">
        <v>276</v>
      </c>
      <c r="N224" s="3" t="str">
        <f t="shared" si="11"/>
        <v>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1.1000000000000001</v>
      </c>
      <c r="U224" s="15">
        <v>1.1000000000000001</v>
      </c>
    </row>
    <row r="225" spans="1:21" x14ac:dyDescent="0.25">
      <c r="A225" s="1">
        <v>45317</v>
      </c>
      <c r="B225" s="2">
        <v>0.77430555555555547</v>
      </c>
      <c r="C225" s="7">
        <v>1021</v>
      </c>
      <c r="D225" s="7">
        <v>1025</v>
      </c>
      <c r="E225" s="8">
        <v>11.5</v>
      </c>
      <c r="F225" s="9">
        <v>87</v>
      </c>
      <c r="G225" s="8">
        <v>11.5</v>
      </c>
      <c r="H225" s="8">
        <v>9.4</v>
      </c>
      <c r="I225" s="8">
        <v>26</v>
      </c>
      <c r="J225" s="8">
        <v>11.5</v>
      </c>
      <c r="K225" s="6">
        <f t="shared" si="9"/>
        <v>0</v>
      </c>
      <c r="L225" s="6">
        <f t="shared" si="10"/>
        <v>0</v>
      </c>
      <c r="M225" s="10">
        <v>202</v>
      </c>
      <c r="N225" s="3" t="str">
        <f t="shared" si="11"/>
        <v>SSW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45317</v>
      </c>
      <c r="B226" s="2">
        <v>0.77777777777777779</v>
      </c>
      <c r="C226" s="7">
        <v>1021</v>
      </c>
      <c r="D226" s="7">
        <v>1025</v>
      </c>
      <c r="E226" s="8">
        <v>11.5</v>
      </c>
      <c r="F226" s="9">
        <v>87</v>
      </c>
      <c r="G226" s="8">
        <v>11.5</v>
      </c>
      <c r="H226" s="8">
        <v>9.4</v>
      </c>
      <c r="I226" s="8">
        <v>26</v>
      </c>
      <c r="J226" s="8">
        <v>11.5</v>
      </c>
      <c r="K226" s="6">
        <f t="shared" si="9"/>
        <v>0</v>
      </c>
      <c r="L226" s="6">
        <f t="shared" si="10"/>
        <v>0</v>
      </c>
      <c r="M226" s="10">
        <v>255</v>
      </c>
      <c r="N226" s="3" t="str">
        <f t="shared" si="11"/>
        <v>WSW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45317</v>
      </c>
      <c r="B227" s="2">
        <v>0.78125</v>
      </c>
      <c r="C227" s="7">
        <v>1021</v>
      </c>
      <c r="D227" s="7">
        <v>1025</v>
      </c>
      <c r="E227" s="8">
        <v>11.4</v>
      </c>
      <c r="F227" s="9">
        <v>86</v>
      </c>
      <c r="G227" s="8">
        <v>11.4</v>
      </c>
      <c r="H227" s="8">
        <v>9.1</v>
      </c>
      <c r="I227" s="8">
        <v>26</v>
      </c>
      <c r="J227" s="8">
        <v>11.4</v>
      </c>
      <c r="K227" s="6">
        <f t="shared" si="9"/>
        <v>0</v>
      </c>
      <c r="L227" s="6">
        <f t="shared" si="10"/>
        <v>0</v>
      </c>
      <c r="M227" s="10">
        <v>249</v>
      </c>
      <c r="N227" s="3" t="str">
        <f t="shared" si="11"/>
        <v>WSW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45317</v>
      </c>
      <c r="B228" s="2">
        <v>0.78472222222222221</v>
      </c>
      <c r="C228" s="7">
        <v>1021</v>
      </c>
      <c r="D228" s="7">
        <v>1025</v>
      </c>
      <c r="E228" s="8">
        <v>11.4</v>
      </c>
      <c r="F228" s="9">
        <v>86</v>
      </c>
      <c r="G228" s="8">
        <v>11.4</v>
      </c>
      <c r="H228" s="8">
        <v>9.1</v>
      </c>
      <c r="I228" s="8">
        <v>26</v>
      </c>
      <c r="J228" s="8">
        <v>11.4</v>
      </c>
      <c r="K228" s="6">
        <f t="shared" si="9"/>
        <v>3.6</v>
      </c>
      <c r="L228" s="6">
        <f t="shared" si="10"/>
        <v>3.6</v>
      </c>
      <c r="M228" s="10">
        <v>228</v>
      </c>
      <c r="N228" s="3" t="str">
        <f t="shared" si="11"/>
        <v>SW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</v>
      </c>
      <c r="U228" s="15">
        <v>1</v>
      </c>
    </row>
    <row r="229" spans="1:21" x14ac:dyDescent="0.25">
      <c r="A229" s="1">
        <v>45317</v>
      </c>
      <c r="B229" s="2">
        <v>0.78819444444444453</v>
      </c>
      <c r="C229" s="7">
        <v>1021</v>
      </c>
      <c r="D229" s="7">
        <v>1025</v>
      </c>
      <c r="E229" s="8">
        <v>11.4</v>
      </c>
      <c r="F229" s="9">
        <v>85</v>
      </c>
      <c r="G229" s="8">
        <v>11.2</v>
      </c>
      <c r="H229" s="8">
        <v>8.9</v>
      </c>
      <c r="I229" s="8">
        <v>26</v>
      </c>
      <c r="J229" s="8">
        <v>11.2</v>
      </c>
      <c r="K229" s="6">
        <f t="shared" si="9"/>
        <v>5.4</v>
      </c>
      <c r="L229" s="6">
        <f t="shared" si="10"/>
        <v>5.4</v>
      </c>
      <c r="M229" s="10">
        <v>237</v>
      </c>
      <c r="N229" s="3" t="str">
        <f t="shared" si="11"/>
        <v>SW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1.5</v>
      </c>
      <c r="U229" s="15">
        <v>1.5</v>
      </c>
    </row>
    <row r="230" spans="1:21" x14ac:dyDescent="0.25">
      <c r="A230" s="1">
        <v>45317</v>
      </c>
      <c r="B230" s="2">
        <v>0.79166666666666663</v>
      </c>
      <c r="C230" s="7">
        <v>1021</v>
      </c>
      <c r="D230" s="7">
        <v>1025</v>
      </c>
      <c r="E230" s="8">
        <v>11.4</v>
      </c>
      <c r="F230" s="9">
        <v>85</v>
      </c>
      <c r="G230" s="8">
        <v>11.4</v>
      </c>
      <c r="H230" s="8">
        <v>8.9</v>
      </c>
      <c r="I230" s="8">
        <v>26</v>
      </c>
      <c r="J230" s="8">
        <v>11.4</v>
      </c>
      <c r="K230" s="6">
        <f t="shared" si="9"/>
        <v>4.32</v>
      </c>
      <c r="L230" s="6">
        <f t="shared" si="10"/>
        <v>4.32</v>
      </c>
      <c r="M230" s="10">
        <v>229</v>
      </c>
      <c r="N230" s="3" t="str">
        <f t="shared" si="11"/>
        <v>SW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1.2</v>
      </c>
      <c r="U230" s="15">
        <v>1.2</v>
      </c>
    </row>
    <row r="231" spans="1:21" x14ac:dyDescent="0.25">
      <c r="A231" s="1">
        <v>45317</v>
      </c>
      <c r="B231" s="2">
        <v>0.79513888888888884</v>
      </c>
      <c r="C231" s="7">
        <v>1021</v>
      </c>
      <c r="D231" s="7">
        <v>1025</v>
      </c>
      <c r="E231" s="8">
        <v>11.3</v>
      </c>
      <c r="F231" s="9">
        <v>84</v>
      </c>
      <c r="G231" s="8">
        <v>11.1</v>
      </c>
      <c r="H231" s="8">
        <v>8.6999999999999993</v>
      </c>
      <c r="I231" s="8">
        <v>26</v>
      </c>
      <c r="J231" s="8">
        <v>11.1</v>
      </c>
      <c r="K231" s="6">
        <f t="shared" si="9"/>
        <v>5.76</v>
      </c>
      <c r="L231" s="6">
        <f t="shared" si="10"/>
        <v>5.76</v>
      </c>
      <c r="M231" s="10">
        <v>270</v>
      </c>
      <c r="N231" s="3" t="str">
        <f t="shared" si="11"/>
        <v>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1.6</v>
      </c>
      <c r="U231" s="15">
        <v>1.6</v>
      </c>
    </row>
    <row r="232" spans="1:21" x14ac:dyDescent="0.25">
      <c r="A232" s="1">
        <v>45317</v>
      </c>
      <c r="B232" s="2">
        <v>0.79861111111111116</v>
      </c>
      <c r="C232" s="7">
        <v>1021</v>
      </c>
      <c r="D232" s="7">
        <v>1025</v>
      </c>
      <c r="E232" s="8">
        <v>11.2</v>
      </c>
      <c r="F232" s="9">
        <v>84</v>
      </c>
      <c r="G232" s="8">
        <v>11.2</v>
      </c>
      <c r="H232" s="8">
        <v>8.6</v>
      </c>
      <c r="I232" s="8">
        <v>26</v>
      </c>
      <c r="J232" s="8">
        <v>11.2</v>
      </c>
      <c r="K232" s="6">
        <f t="shared" si="9"/>
        <v>2.52</v>
      </c>
      <c r="L232" s="6">
        <f t="shared" si="10"/>
        <v>2.52</v>
      </c>
      <c r="M232" s="10">
        <v>102</v>
      </c>
      <c r="N232" s="3" t="str">
        <f t="shared" si="11"/>
        <v>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0.7</v>
      </c>
      <c r="U232" s="15">
        <v>0.7</v>
      </c>
    </row>
    <row r="233" spans="1:21" x14ac:dyDescent="0.25">
      <c r="A233" s="1">
        <v>45317</v>
      </c>
      <c r="B233" s="2">
        <v>0.80208333333333337</v>
      </c>
      <c r="C233" s="7">
        <v>1021</v>
      </c>
      <c r="D233" s="7">
        <v>1025</v>
      </c>
      <c r="E233" s="8">
        <v>11.3</v>
      </c>
      <c r="F233" s="9">
        <v>84</v>
      </c>
      <c r="G233" s="8">
        <v>11.1</v>
      </c>
      <c r="H233" s="8">
        <v>8.6999999999999993</v>
      </c>
      <c r="I233" s="8">
        <v>26</v>
      </c>
      <c r="J233" s="8">
        <v>11.1</v>
      </c>
      <c r="K233" s="6">
        <f t="shared" si="9"/>
        <v>5.4</v>
      </c>
      <c r="L233" s="6">
        <f t="shared" si="10"/>
        <v>5.4</v>
      </c>
      <c r="M233" s="10">
        <v>260</v>
      </c>
      <c r="N233" s="3" t="str">
        <f t="shared" si="11"/>
        <v>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1.5</v>
      </c>
      <c r="U233" s="15">
        <v>1.5</v>
      </c>
    </row>
    <row r="234" spans="1:21" x14ac:dyDescent="0.25">
      <c r="A234" s="1">
        <v>45317</v>
      </c>
      <c r="B234" s="2">
        <v>0.80555555555555547</v>
      </c>
      <c r="C234" s="7">
        <v>1021</v>
      </c>
      <c r="D234" s="7">
        <v>1025</v>
      </c>
      <c r="E234" s="8">
        <v>11.3</v>
      </c>
      <c r="F234" s="9">
        <v>84</v>
      </c>
      <c r="G234" s="8">
        <v>11.3</v>
      </c>
      <c r="H234" s="8">
        <v>8.6999999999999993</v>
      </c>
      <c r="I234" s="8">
        <v>26</v>
      </c>
      <c r="J234" s="8">
        <v>11.3</v>
      </c>
      <c r="K234" s="6">
        <f t="shared" si="9"/>
        <v>3.9600000000000004</v>
      </c>
      <c r="L234" s="6">
        <f t="shared" si="10"/>
        <v>3.9600000000000004</v>
      </c>
      <c r="M234" s="10">
        <v>287</v>
      </c>
      <c r="N234" s="3" t="str">
        <f t="shared" si="11"/>
        <v>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1.1000000000000001</v>
      </c>
      <c r="U234" s="15">
        <v>1.1000000000000001</v>
      </c>
    </row>
    <row r="235" spans="1:21" x14ac:dyDescent="0.25">
      <c r="A235" s="1">
        <v>45317</v>
      </c>
      <c r="B235" s="2">
        <v>0.80902777777777779</v>
      </c>
      <c r="C235" s="7">
        <v>1021</v>
      </c>
      <c r="D235" s="7">
        <v>1025</v>
      </c>
      <c r="E235" s="8">
        <v>11</v>
      </c>
      <c r="F235" s="9">
        <v>84</v>
      </c>
      <c r="G235" s="8">
        <v>11</v>
      </c>
      <c r="H235" s="8">
        <v>8.4</v>
      </c>
      <c r="I235" s="8">
        <v>26</v>
      </c>
      <c r="J235" s="8">
        <v>11</v>
      </c>
      <c r="K235" s="6">
        <f t="shared" si="9"/>
        <v>4.68</v>
      </c>
      <c r="L235" s="6">
        <f t="shared" si="10"/>
        <v>4.68</v>
      </c>
      <c r="M235" s="10">
        <v>288</v>
      </c>
      <c r="N235" s="3" t="str">
        <f t="shared" si="11"/>
        <v>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1.3</v>
      </c>
      <c r="U235" s="15">
        <v>1.3</v>
      </c>
    </row>
    <row r="236" spans="1:21" x14ac:dyDescent="0.25">
      <c r="A236" s="1">
        <v>45317</v>
      </c>
      <c r="B236" s="2">
        <v>0.8125</v>
      </c>
      <c r="C236" s="7">
        <v>1021</v>
      </c>
      <c r="D236" s="7">
        <v>1025</v>
      </c>
      <c r="E236" s="8">
        <v>11</v>
      </c>
      <c r="F236" s="9">
        <v>83</v>
      </c>
      <c r="G236" s="8">
        <v>11</v>
      </c>
      <c r="H236" s="8">
        <v>8.1999999999999993</v>
      </c>
      <c r="I236" s="8">
        <v>26</v>
      </c>
      <c r="J236" s="8">
        <v>11</v>
      </c>
      <c r="K236" s="6">
        <f t="shared" si="9"/>
        <v>0</v>
      </c>
      <c r="L236" s="6">
        <f t="shared" si="10"/>
        <v>0</v>
      </c>
      <c r="M236" s="10">
        <v>282</v>
      </c>
      <c r="N236" s="3" t="str">
        <f t="shared" si="11"/>
        <v>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45317</v>
      </c>
      <c r="B237" s="2">
        <v>0.81597222222222221</v>
      </c>
      <c r="C237" s="7">
        <v>1021</v>
      </c>
      <c r="D237" s="7">
        <v>1025</v>
      </c>
      <c r="E237" s="8">
        <v>10.9</v>
      </c>
      <c r="F237" s="9">
        <v>83</v>
      </c>
      <c r="G237" s="8">
        <v>10.9</v>
      </c>
      <c r="H237" s="8">
        <v>8.1</v>
      </c>
      <c r="I237" s="8">
        <v>26</v>
      </c>
      <c r="J237" s="8">
        <v>10.9</v>
      </c>
      <c r="K237" s="6">
        <f t="shared" si="9"/>
        <v>0</v>
      </c>
      <c r="L237" s="6">
        <f t="shared" si="10"/>
        <v>0</v>
      </c>
      <c r="M237" s="10">
        <v>277</v>
      </c>
      <c r="N237" s="3" t="str">
        <f t="shared" si="11"/>
        <v>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45317</v>
      </c>
      <c r="B238" s="2">
        <v>0.81944444444444453</v>
      </c>
      <c r="C238" s="7">
        <v>1021</v>
      </c>
      <c r="D238" s="7">
        <v>1025</v>
      </c>
      <c r="E238" s="8">
        <v>10.8</v>
      </c>
      <c r="F238" s="9">
        <v>83</v>
      </c>
      <c r="G238" s="8">
        <v>10.8</v>
      </c>
      <c r="H238" s="8">
        <v>8</v>
      </c>
      <c r="I238" s="8">
        <v>26</v>
      </c>
      <c r="J238" s="8">
        <v>10.8</v>
      </c>
      <c r="K238" s="6">
        <f t="shared" si="9"/>
        <v>2.52</v>
      </c>
      <c r="L238" s="6">
        <f t="shared" si="10"/>
        <v>2.52</v>
      </c>
      <c r="M238" s="10">
        <v>234</v>
      </c>
      <c r="N238" s="3" t="str">
        <f t="shared" si="11"/>
        <v>SW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0.7</v>
      </c>
      <c r="U238" s="15">
        <v>0.7</v>
      </c>
    </row>
    <row r="239" spans="1:21" x14ac:dyDescent="0.25">
      <c r="A239" s="1">
        <v>45317</v>
      </c>
      <c r="B239" s="2">
        <v>0.82291666666666663</v>
      </c>
      <c r="C239" s="7">
        <v>1021</v>
      </c>
      <c r="D239" s="7">
        <v>1025</v>
      </c>
      <c r="E239" s="8">
        <v>10.7</v>
      </c>
      <c r="F239" s="9">
        <v>84</v>
      </c>
      <c r="G239" s="8">
        <v>10.7</v>
      </c>
      <c r="H239" s="8">
        <v>8.1</v>
      </c>
      <c r="I239" s="8">
        <v>26</v>
      </c>
      <c r="J239" s="8">
        <v>10.7</v>
      </c>
      <c r="K239" s="6">
        <f t="shared" si="9"/>
        <v>0</v>
      </c>
      <c r="L239" s="6">
        <f t="shared" si="10"/>
        <v>0</v>
      </c>
      <c r="M239" s="10">
        <v>243</v>
      </c>
      <c r="N239" s="3" t="str">
        <f t="shared" si="11"/>
        <v>WSW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45317</v>
      </c>
      <c r="B240" s="2">
        <v>0.82638888888888884</v>
      </c>
      <c r="C240" s="7">
        <v>1021</v>
      </c>
      <c r="D240" s="7">
        <v>1025</v>
      </c>
      <c r="E240" s="8">
        <v>10.7</v>
      </c>
      <c r="F240" s="9">
        <v>84</v>
      </c>
      <c r="G240" s="8">
        <v>10.7</v>
      </c>
      <c r="H240" s="8">
        <v>8.1</v>
      </c>
      <c r="I240" s="8">
        <v>26</v>
      </c>
      <c r="J240" s="8">
        <v>10.7</v>
      </c>
      <c r="K240" s="6">
        <f t="shared" si="9"/>
        <v>4.68</v>
      </c>
      <c r="L240" s="6">
        <f t="shared" si="10"/>
        <v>4.68</v>
      </c>
      <c r="M240" s="10">
        <v>264</v>
      </c>
      <c r="N240" s="3" t="str">
        <f t="shared" si="11"/>
        <v>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1.3</v>
      </c>
      <c r="U240" s="15">
        <v>1.3</v>
      </c>
    </row>
    <row r="241" spans="1:21" x14ac:dyDescent="0.25">
      <c r="A241" s="1">
        <v>45317</v>
      </c>
      <c r="B241" s="2">
        <v>0.82986111111111116</v>
      </c>
      <c r="C241" s="7">
        <v>1021</v>
      </c>
      <c r="D241" s="7">
        <v>1025</v>
      </c>
      <c r="E241" s="8">
        <v>10.9</v>
      </c>
      <c r="F241" s="9">
        <v>84</v>
      </c>
      <c r="G241" s="8">
        <v>10.199999999999999</v>
      </c>
      <c r="H241" s="8">
        <v>8.3000000000000007</v>
      </c>
      <c r="I241" s="8">
        <v>26</v>
      </c>
      <c r="J241" s="8">
        <v>10.199999999999999</v>
      </c>
      <c r="K241" s="6">
        <f t="shared" si="9"/>
        <v>7.9200000000000008</v>
      </c>
      <c r="L241" s="6">
        <f t="shared" si="10"/>
        <v>7.9200000000000008</v>
      </c>
      <c r="M241" s="10">
        <v>258</v>
      </c>
      <c r="N241" s="3" t="str">
        <f t="shared" si="11"/>
        <v>WSW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2.2000000000000002</v>
      </c>
      <c r="U241" s="15">
        <v>2.2000000000000002</v>
      </c>
    </row>
    <row r="242" spans="1:21" x14ac:dyDescent="0.25">
      <c r="A242" s="1">
        <v>45317</v>
      </c>
      <c r="B242" s="2">
        <v>0.83333333333333337</v>
      </c>
      <c r="C242" s="7">
        <v>1021</v>
      </c>
      <c r="D242" s="7">
        <v>1025</v>
      </c>
      <c r="E242" s="8">
        <v>10.9</v>
      </c>
      <c r="F242" s="9">
        <v>84</v>
      </c>
      <c r="G242" s="8">
        <v>10.9</v>
      </c>
      <c r="H242" s="8">
        <v>8.3000000000000007</v>
      </c>
      <c r="I242" s="8">
        <v>26</v>
      </c>
      <c r="J242" s="8">
        <v>10.9</v>
      </c>
      <c r="K242" s="6">
        <f t="shared" si="9"/>
        <v>2.52</v>
      </c>
      <c r="L242" s="6">
        <f t="shared" si="10"/>
        <v>2.52</v>
      </c>
      <c r="M242" s="10">
        <v>12</v>
      </c>
      <c r="N242" s="3" t="str">
        <f t="shared" si="11"/>
        <v>N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0.7</v>
      </c>
      <c r="U242" s="15">
        <v>0.7</v>
      </c>
    </row>
    <row r="243" spans="1:21" x14ac:dyDescent="0.25">
      <c r="A243" s="1">
        <v>45317</v>
      </c>
      <c r="B243" s="2">
        <v>0.83680555555555547</v>
      </c>
      <c r="C243" s="7">
        <v>1021</v>
      </c>
      <c r="D243" s="7">
        <v>1025</v>
      </c>
      <c r="E243" s="8">
        <v>10.8</v>
      </c>
      <c r="F243" s="9">
        <v>83</v>
      </c>
      <c r="G243" s="8">
        <v>10</v>
      </c>
      <c r="H243" s="8">
        <v>8</v>
      </c>
      <c r="I243" s="8">
        <v>26</v>
      </c>
      <c r="J243" s="8">
        <v>10</v>
      </c>
      <c r="K243" s="6">
        <f t="shared" si="9"/>
        <v>7.2</v>
      </c>
      <c r="L243" s="6">
        <f t="shared" si="10"/>
        <v>7.9200000000000008</v>
      </c>
      <c r="M243" s="10">
        <v>282</v>
      </c>
      <c r="N243" s="3" t="str">
        <f t="shared" si="11"/>
        <v>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2</v>
      </c>
      <c r="U243" s="15">
        <v>2.2000000000000002</v>
      </c>
    </row>
    <row r="244" spans="1:21" x14ac:dyDescent="0.25">
      <c r="A244" s="1">
        <v>45317</v>
      </c>
      <c r="B244" s="2">
        <v>0.84027777777777779</v>
      </c>
      <c r="C244" s="7">
        <v>1021</v>
      </c>
      <c r="D244" s="7">
        <v>1025</v>
      </c>
      <c r="E244" s="8">
        <v>10.7</v>
      </c>
      <c r="F244" s="9">
        <v>82</v>
      </c>
      <c r="G244" s="8">
        <v>10.7</v>
      </c>
      <c r="H244" s="8">
        <v>7.7</v>
      </c>
      <c r="I244" s="8">
        <v>26</v>
      </c>
      <c r="J244" s="8">
        <v>10.7</v>
      </c>
      <c r="K244" s="6">
        <f t="shared" si="9"/>
        <v>3.6</v>
      </c>
      <c r="L244" s="6">
        <f t="shared" si="10"/>
        <v>3.6</v>
      </c>
      <c r="M244" s="10">
        <v>253</v>
      </c>
      <c r="N244" s="3" t="str">
        <f t="shared" si="11"/>
        <v>WSW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</v>
      </c>
      <c r="U244" s="15">
        <v>1</v>
      </c>
    </row>
    <row r="245" spans="1:21" x14ac:dyDescent="0.25">
      <c r="A245" s="1">
        <v>45317</v>
      </c>
      <c r="B245" s="2">
        <v>0.84375</v>
      </c>
      <c r="C245" s="7">
        <v>1021</v>
      </c>
      <c r="D245" s="7">
        <v>1025</v>
      </c>
      <c r="E245" s="8">
        <v>10.7</v>
      </c>
      <c r="F245" s="9">
        <v>81</v>
      </c>
      <c r="G245" s="8">
        <v>10.7</v>
      </c>
      <c r="H245" s="8">
        <v>7.5</v>
      </c>
      <c r="I245" s="8">
        <v>26</v>
      </c>
      <c r="J245" s="8">
        <v>10.7</v>
      </c>
      <c r="K245" s="6">
        <f t="shared" si="9"/>
        <v>0</v>
      </c>
      <c r="L245" s="6">
        <f t="shared" si="10"/>
        <v>0</v>
      </c>
      <c r="M245" s="10">
        <v>54</v>
      </c>
      <c r="N245" s="3" t="str">
        <f t="shared" si="11"/>
        <v>NE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45317</v>
      </c>
      <c r="B246" s="2">
        <v>0.84722222222222221</v>
      </c>
      <c r="C246" s="7">
        <v>1021</v>
      </c>
      <c r="D246" s="7">
        <v>1025</v>
      </c>
      <c r="E246" s="8">
        <v>10.5</v>
      </c>
      <c r="F246" s="9">
        <v>81</v>
      </c>
      <c r="G246" s="8">
        <v>10.5</v>
      </c>
      <c r="H246" s="8">
        <v>7.3</v>
      </c>
      <c r="I246" s="8">
        <v>26</v>
      </c>
      <c r="J246" s="8">
        <v>10.5</v>
      </c>
      <c r="K246" s="6">
        <f t="shared" si="9"/>
        <v>0</v>
      </c>
      <c r="L246" s="6">
        <f t="shared" si="10"/>
        <v>0</v>
      </c>
      <c r="M246" s="10">
        <v>234</v>
      </c>
      <c r="N246" s="3" t="str">
        <f t="shared" si="11"/>
        <v>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45317</v>
      </c>
      <c r="B247" s="2">
        <v>0.85069444444444453</v>
      </c>
      <c r="C247" s="7">
        <v>1021</v>
      </c>
      <c r="D247" s="7">
        <v>1025</v>
      </c>
      <c r="E247" s="8">
        <v>10.5</v>
      </c>
      <c r="F247" s="9">
        <v>80</v>
      </c>
      <c r="G247" s="8">
        <v>10.5</v>
      </c>
      <c r="H247" s="8">
        <v>7.2</v>
      </c>
      <c r="I247" s="8">
        <v>26</v>
      </c>
      <c r="J247" s="8">
        <v>10.5</v>
      </c>
      <c r="K247" s="6">
        <f t="shared" si="9"/>
        <v>0</v>
      </c>
      <c r="L247" s="6">
        <f t="shared" si="10"/>
        <v>0</v>
      </c>
      <c r="M247" s="10">
        <v>216</v>
      </c>
      <c r="N247" s="3" t="str">
        <f t="shared" si="11"/>
        <v>SSW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45317</v>
      </c>
      <c r="B248" s="2">
        <v>0.85416666666666663</v>
      </c>
      <c r="C248" s="7">
        <v>1021</v>
      </c>
      <c r="D248" s="7">
        <v>1025</v>
      </c>
      <c r="E248" s="8">
        <v>10.1</v>
      </c>
      <c r="F248" s="9">
        <v>79</v>
      </c>
      <c r="G248" s="8">
        <v>10.1</v>
      </c>
      <c r="H248" s="8">
        <v>6.6</v>
      </c>
      <c r="I248" s="8">
        <v>26</v>
      </c>
      <c r="J248" s="8">
        <v>10.1</v>
      </c>
      <c r="K248" s="6">
        <f t="shared" si="9"/>
        <v>0</v>
      </c>
      <c r="L248" s="6">
        <f t="shared" si="10"/>
        <v>0</v>
      </c>
      <c r="M248" s="10">
        <v>249</v>
      </c>
      <c r="N248" s="3" t="str">
        <f t="shared" si="11"/>
        <v>WSW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45317</v>
      </c>
      <c r="B249" s="2">
        <v>0.85763888888888884</v>
      </c>
      <c r="C249" s="7">
        <v>1021</v>
      </c>
      <c r="D249" s="7">
        <v>1025</v>
      </c>
      <c r="E249" s="8">
        <v>9.5</v>
      </c>
      <c r="F249" s="9">
        <v>80</v>
      </c>
      <c r="G249" s="8">
        <v>9.5</v>
      </c>
      <c r="H249" s="8">
        <v>6.2</v>
      </c>
      <c r="I249" s="8">
        <v>26</v>
      </c>
      <c r="J249" s="8">
        <v>9.5</v>
      </c>
      <c r="K249" s="6">
        <f t="shared" si="9"/>
        <v>0</v>
      </c>
      <c r="L249" s="6">
        <f t="shared" si="10"/>
        <v>0</v>
      </c>
      <c r="M249" s="10">
        <v>234</v>
      </c>
      <c r="N249" s="3" t="str">
        <f t="shared" si="11"/>
        <v>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45317</v>
      </c>
      <c r="B250" s="2">
        <v>0.86111111111111116</v>
      </c>
      <c r="C250" s="7">
        <v>1021</v>
      </c>
      <c r="D250" s="7">
        <v>1025</v>
      </c>
      <c r="E250" s="8">
        <v>9.1</v>
      </c>
      <c r="F250" s="9">
        <v>78</v>
      </c>
      <c r="G250" s="8">
        <v>9.1</v>
      </c>
      <c r="H250" s="8">
        <v>5.4</v>
      </c>
      <c r="I250" s="8">
        <v>26</v>
      </c>
      <c r="J250" s="8">
        <v>9.1</v>
      </c>
      <c r="K250" s="6">
        <f t="shared" si="9"/>
        <v>0</v>
      </c>
      <c r="L250" s="6">
        <f t="shared" si="10"/>
        <v>0</v>
      </c>
      <c r="M250" s="10">
        <v>305</v>
      </c>
      <c r="N250" s="3" t="str">
        <f t="shared" si="11"/>
        <v>WNW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1" x14ac:dyDescent="0.25">
      <c r="A251" s="1">
        <v>45317</v>
      </c>
      <c r="B251" s="2">
        <v>0.86458333333333337</v>
      </c>
      <c r="C251" s="7">
        <v>1021</v>
      </c>
      <c r="D251" s="7">
        <v>1025</v>
      </c>
      <c r="E251" s="8">
        <v>9</v>
      </c>
      <c r="F251" s="9">
        <v>76</v>
      </c>
      <c r="G251" s="8">
        <v>9</v>
      </c>
      <c r="H251" s="8">
        <v>4.9000000000000004</v>
      </c>
      <c r="I251" s="8">
        <v>26</v>
      </c>
      <c r="J251" s="8">
        <v>9</v>
      </c>
      <c r="K251" s="6">
        <f t="shared" si="9"/>
        <v>2.88</v>
      </c>
      <c r="L251" s="6">
        <f t="shared" si="10"/>
        <v>2.88</v>
      </c>
      <c r="M251" s="10">
        <v>278</v>
      </c>
      <c r="N251" s="3" t="str">
        <f t="shared" si="11"/>
        <v>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0.8</v>
      </c>
      <c r="U251" s="15">
        <v>0.8</v>
      </c>
    </row>
    <row r="252" spans="1:21" x14ac:dyDescent="0.25">
      <c r="A252" s="1">
        <v>45317</v>
      </c>
      <c r="B252" s="2">
        <v>0.86805555555555547</v>
      </c>
      <c r="C252" s="7">
        <v>1021</v>
      </c>
      <c r="D252" s="7">
        <v>1025</v>
      </c>
      <c r="E252" s="8">
        <v>9.1</v>
      </c>
      <c r="F252" s="9">
        <v>74</v>
      </c>
      <c r="G252" s="8">
        <v>9.1</v>
      </c>
      <c r="H252" s="8">
        <v>4.7</v>
      </c>
      <c r="I252" s="8">
        <v>26</v>
      </c>
      <c r="J252" s="8">
        <v>9.1</v>
      </c>
      <c r="K252" s="6">
        <f t="shared" si="9"/>
        <v>0</v>
      </c>
      <c r="L252" s="6">
        <f t="shared" si="10"/>
        <v>0</v>
      </c>
      <c r="M252" s="10">
        <v>260</v>
      </c>
      <c r="N252" s="3" t="str">
        <f t="shared" si="11"/>
        <v>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45317</v>
      </c>
      <c r="B253" s="2">
        <v>0.87152777777777779</v>
      </c>
      <c r="C253" s="7">
        <v>1021</v>
      </c>
      <c r="D253" s="7">
        <v>1025</v>
      </c>
      <c r="E253" s="8">
        <v>9.3000000000000007</v>
      </c>
      <c r="F253" s="9">
        <v>74</v>
      </c>
      <c r="G253" s="8">
        <v>9.3000000000000007</v>
      </c>
      <c r="H253" s="8">
        <v>4.9000000000000004</v>
      </c>
      <c r="I253" s="8">
        <v>26</v>
      </c>
      <c r="J253" s="8">
        <v>9.3000000000000007</v>
      </c>
      <c r="K253" s="6">
        <f t="shared" si="9"/>
        <v>0</v>
      </c>
      <c r="L253" s="6">
        <f t="shared" si="10"/>
        <v>0</v>
      </c>
      <c r="M253" s="10">
        <v>249</v>
      </c>
      <c r="N253" s="3" t="str">
        <f t="shared" si="11"/>
        <v>WSW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45317</v>
      </c>
      <c r="B254" s="2">
        <v>0.875</v>
      </c>
      <c r="C254" s="7">
        <v>1021</v>
      </c>
      <c r="D254" s="7">
        <v>1025</v>
      </c>
      <c r="E254" s="8">
        <v>9.1999999999999993</v>
      </c>
      <c r="F254" s="9">
        <v>74</v>
      </c>
      <c r="G254" s="8">
        <v>9.1999999999999993</v>
      </c>
      <c r="H254" s="8">
        <v>4.8</v>
      </c>
      <c r="I254" s="8">
        <v>26</v>
      </c>
      <c r="J254" s="8">
        <v>9.1999999999999993</v>
      </c>
      <c r="K254" s="6">
        <f t="shared" si="9"/>
        <v>0</v>
      </c>
      <c r="L254" s="6">
        <f t="shared" si="10"/>
        <v>0</v>
      </c>
      <c r="M254" s="10">
        <v>86</v>
      </c>
      <c r="N254" s="3" t="str">
        <f t="shared" si="11"/>
        <v>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45317</v>
      </c>
      <c r="B255" s="2">
        <v>0.87847222222222221</v>
      </c>
      <c r="C255" s="7">
        <v>1021</v>
      </c>
      <c r="D255" s="7">
        <v>1025</v>
      </c>
      <c r="E255" s="8">
        <v>9.1</v>
      </c>
      <c r="F255" s="9">
        <v>74</v>
      </c>
      <c r="G255" s="8">
        <v>9.1</v>
      </c>
      <c r="H255" s="8">
        <v>4.7</v>
      </c>
      <c r="I255" s="8">
        <v>26</v>
      </c>
      <c r="J255" s="8">
        <v>9.1</v>
      </c>
      <c r="K255" s="6">
        <f t="shared" si="9"/>
        <v>0</v>
      </c>
      <c r="L255" s="6">
        <f t="shared" si="10"/>
        <v>0</v>
      </c>
      <c r="M255" s="10">
        <v>86</v>
      </c>
      <c r="N255" s="3" t="str">
        <f t="shared" si="11"/>
        <v>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45317</v>
      </c>
      <c r="B256" s="2">
        <v>0.88194444444444453</v>
      </c>
      <c r="C256" s="7">
        <v>1021</v>
      </c>
      <c r="D256" s="7">
        <v>1025</v>
      </c>
      <c r="E256" s="8">
        <v>9.1999999999999993</v>
      </c>
      <c r="F256" s="9">
        <v>73</v>
      </c>
      <c r="G256" s="8">
        <v>9.1999999999999993</v>
      </c>
      <c r="H256" s="8">
        <v>4.5999999999999996</v>
      </c>
      <c r="I256" s="8">
        <v>26</v>
      </c>
      <c r="J256" s="8">
        <v>9.1999999999999993</v>
      </c>
      <c r="K256" s="6">
        <f t="shared" si="9"/>
        <v>0</v>
      </c>
      <c r="L256" s="6">
        <f t="shared" si="10"/>
        <v>0</v>
      </c>
      <c r="M256" s="10">
        <v>86</v>
      </c>
      <c r="N256" s="3" t="str">
        <f t="shared" si="11"/>
        <v>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45317</v>
      </c>
      <c r="B257" s="2">
        <v>0.88541666666666663</v>
      </c>
      <c r="C257" s="7">
        <v>1021</v>
      </c>
      <c r="D257" s="7">
        <v>1025</v>
      </c>
      <c r="E257" s="8">
        <v>9.1999999999999993</v>
      </c>
      <c r="F257" s="9">
        <v>74</v>
      </c>
      <c r="G257" s="8">
        <v>8.8000000000000007</v>
      </c>
      <c r="H257" s="8">
        <v>4.8</v>
      </c>
      <c r="I257" s="8">
        <v>26</v>
      </c>
      <c r="J257" s="8">
        <v>8.8000000000000007</v>
      </c>
      <c r="K257" s="6">
        <f t="shared" si="9"/>
        <v>5.76</v>
      </c>
      <c r="L257" s="6">
        <f t="shared" si="10"/>
        <v>5.76</v>
      </c>
      <c r="M257" s="10">
        <v>304</v>
      </c>
      <c r="N257" s="3" t="str">
        <f t="shared" si="11"/>
        <v>WNW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1.6</v>
      </c>
      <c r="U257" s="15">
        <v>1.6</v>
      </c>
    </row>
    <row r="258" spans="1:21" x14ac:dyDescent="0.25">
      <c r="A258" s="1">
        <v>45317</v>
      </c>
      <c r="B258" s="2">
        <v>0.88888888888888884</v>
      </c>
      <c r="C258" s="7">
        <v>1021</v>
      </c>
      <c r="D258" s="7">
        <v>1025</v>
      </c>
      <c r="E258" s="8">
        <v>9.5</v>
      </c>
      <c r="F258" s="9">
        <v>73</v>
      </c>
      <c r="G258" s="8">
        <v>9.5</v>
      </c>
      <c r="H258" s="8">
        <v>4.8</v>
      </c>
      <c r="I258" s="8">
        <v>26</v>
      </c>
      <c r="J258" s="8">
        <v>9.5</v>
      </c>
      <c r="K258" s="6">
        <f t="shared" si="9"/>
        <v>3.6</v>
      </c>
      <c r="L258" s="6">
        <f t="shared" si="10"/>
        <v>3.6</v>
      </c>
      <c r="M258" s="10">
        <v>282</v>
      </c>
      <c r="N258" s="3" t="str">
        <f t="shared" si="11"/>
        <v>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</v>
      </c>
      <c r="U258" s="15">
        <v>1</v>
      </c>
    </row>
    <row r="259" spans="1:21" x14ac:dyDescent="0.25">
      <c r="A259" s="1">
        <v>45317</v>
      </c>
      <c r="B259" s="2">
        <v>0.89236111111111116</v>
      </c>
      <c r="C259" s="7">
        <v>1021</v>
      </c>
      <c r="D259" s="7">
        <v>1025</v>
      </c>
      <c r="E259" s="8">
        <v>9.5</v>
      </c>
      <c r="F259" s="9">
        <v>73</v>
      </c>
      <c r="G259" s="8">
        <v>9.5</v>
      </c>
      <c r="H259" s="8">
        <v>4.8</v>
      </c>
      <c r="I259" s="8">
        <v>26</v>
      </c>
      <c r="J259" s="8">
        <v>9.5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228</v>
      </c>
      <c r="N259" s="3" t="str">
        <f t="shared" ref="N259:N289" si="14">LOOKUP(M259,$V$4:$V$40,$W$4:$W$40)</f>
        <v>SW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45317</v>
      </c>
      <c r="B260" s="2">
        <v>0.89583333333333337</v>
      </c>
      <c r="C260" s="7">
        <v>1021</v>
      </c>
      <c r="D260" s="7">
        <v>1025</v>
      </c>
      <c r="E260" s="8">
        <v>9.1999999999999993</v>
      </c>
      <c r="F260" s="9">
        <v>74</v>
      </c>
      <c r="G260" s="8">
        <v>9.1999999999999993</v>
      </c>
      <c r="H260" s="8">
        <v>4.8</v>
      </c>
      <c r="I260" s="8">
        <v>26</v>
      </c>
      <c r="J260" s="8">
        <v>9.1999999999999993</v>
      </c>
      <c r="K260" s="6">
        <f t="shared" si="12"/>
        <v>0</v>
      </c>
      <c r="L260" s="6">
        <f t="shared" si="13"/>
        <v>0</v>
      </c>
      <c r="M260" s="10">
        <v>267</v>
      </c>
      <c r="N260" s="3" t="str">
        <f t="shared" si="14"/>
        <v>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45317</v>
      </c>
      <c r="B261" s="2">
        <v>0.89930555555555547</v>
      </c>
      <c r="C261" s="7">
        <v>1021</v>
      </c>
      <c r="D261" s="7">
        <v>1025</v>
      </c>
      <c r="E261" s="8">
        <v>9.1</v>
      </c>
      <c r="F261" s="9">
        <v>73</v>
      </c>
      <c r="G261" s="8">
        <v>9.1</v>
      </c>
      <c r="H261" s="8">
        <v>4.5</v>
      </c>
      <c r="I261" s="8">
        <v>26</v>
      </c>
      <c r="J261" s="8">
        <v>9.1</v>
      </c>
      <c r="K261" s="6">
        <f t="shared" si="12"/>
        <v>0</v>
      </c>
      <c r="L261" s="6">
        <f t="shared" si="13"/>
        <v>0</v>
      </c>
      <c r="M261" s="10">
        <v>210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45317</v>
      </c>
      <c r="B262" s="2">
        <v>0.90277777777777779</v>
      </c>
      <c r="C262" s="7">
        <v>1021</v>
      </c>
      <c r="D262" s="7">
        <v>1025</v>
      </c>
      <c r="E262" s="8">
        <v>9</v>
      </c>
      <c r="F262" s="9">
        <v>73</v>
      </c>
      <c r="G262" s="8">
        <v>9</v>
      </c>
      <c r="H262" s="8">
        <v>4.4000000000000004</v>
      </c>
      <c r="I262" s="8">
        <v>26</v>
      </c>
      <c r="J262" s="8">
        <v>9</v>
      </c>
      <c r="K262" s="6">
        <f t="shared" si="12"/>
        <v>0</v>
      </c>
      <c r="L262" s="6">
        <f t="shared" si="13"/>
        <v>0</v>
      </c>
      <c r="M262" s="10">
        <v>168</v>
      </c>
      <c r="N262" s="3" t="str">
        <f t="shared" si="14"/>
        <v>SSE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45317</v>
      </c>
      <c r="B263" s="2">
        <v>0.90625</v>
      </c>
      <c r="C263" s="7">
        <v>1021</v>
      </c>
      <c r="D263" s="7">
        <v>1025</v>
      </c>
      <c r="E263" s="8">
        <v>9.1</v>
      </c>
      <c r="F263" s="9">
        <v>71</v>
      </c>
      <c r="G263" s="8">
        <v>9.1</v>
      </c>
      <c r="H263" s="8">
        <v>4.0999999999999996</v>
      </c>
      <c r="I263" s="8">
        <v>26</v>
      </c>
      <c r="J263" s="8">
        <v>9.1</v>
      </c>
      <c r="K263" s="6">
        <f t="shared" si="12"/>
        <v>0</v>
      </c>
      <c r="L263" s="6">
        <f t="shared" si="13"/>
        <v>0</v>
      </c>
      <c r="M263" s="10">
        <v>318</v>
      </c>
      <c r="N263" s="3" t="str">
        <f t="shared" si="14"/>
        <v>NW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45317</v>
      </c>
      <c r="B264" s="2">
        <v>0.90972222222222221</v>
      </c>
      <c r="C264" s="7">
        <v>1021</v>
      </c>
      <c r="D264" s="7">
        <v>1025</v>
      </c>
      <c r="E264" s="8">
        <v>9</v>
      </c>
      <c r="F264" s="9">
        <v>72</v>
      </c>
      <c r="G264" s="8">
        <v>9</v>
      </c>
      <c r="H264" s="8">
        <v>4.2</v>
      </c>
      <c r="I264" s="8">
        <v>26</v>
      </c>
      <c r="J264" s="8">
        <v>9</v>
      </c>
      <c r="K264" s="6">
        <f t="shared" si="12"/>
        <v>0</v>
      </c>
      <c r="L264" s="6">
        <f t="shared" si="13"/>
        <v>0</v>
      </c>
      <c r="M264" s="10">
        <v>216</v>
      </c>
      <c r="N264" s="3" t="str">
        <f t="shared" si="14"/>
        <v>SSW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45317</v>
      </c>
      <c r="B265" s="2">
        <v>0.91319444444444453</v>
      </c>
      <c r="C265" s="7">
        <v>1021</v>
      </c>
      <c r="D265" s="7">
        <v>1025</v>
      </c>
      <c r="E265" s="8">
        <v>8.9</v>
      </c>
      <c r="F265" s="9">
        <v>72</v>
      </c>
      <c r="G265" s="8">
        <v>8.9</v>
      </c>
      <c r="H265" s="8">
        <v>4.0999999999999996</v>
      </c>
      <c r="I265" s="8">
        <v>26</v>
      </c>
      <c r="J265" s="8">
        <v>8.9</v>
      </c>
      <c r="K265" s="6">
        <f t="shared" si="12"/>
        <v>0</v>
      </c>
      <c r="L265" s="6">
        <f t="shared" si="13"/>
        <v>0</v>
      </c>
      <c r="M265" s="10">
        <v>222</v>
      </c>
      <c r="N265" s="3" t="str">
        <f t="shared" si="14"/>
        <v>SW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45317</v>
      </c>
      <c r="B266" s="2">
        <v>0.91666666666666663</v>
      </c>
      <c r="C266" s="7">
        <v>1021</v>
      </c>
      <c r="D266" s="7">
        <v>1025</v>
      </c>
      <c r="E266" s="8">
        <v>9</v>
      </c>
      <c r="F266" s="9">
        <v>72</v>
      </c>
      <c r="G266" s="8">
        <v>9</v>
      </c>
      <c r="H266" s="8">
        <v>4.2</v>
      </c>
      <c r="I266" s="8">
        <v>26</v>
      </c>
      <c r="J266" s="8">
        <v>9</v>
      </c>
      <c r="K266" s="6">
        <f t="shared" si="12"/>
        <v>0</v>
      </c>
      <c r="L266" s="6">
        <f t="shared" si="13"/>
        <v>0</v>
      </c>
      <c r="M266" s="10">
        <v>222</v>
      </c>
      <c r="N266" s="3" t="str">
        <f t="shared" si="14"/>
        <v>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45317</v>
      </c>
      <c r="B267" s="2">
        <v>0.92013888888888884</v>
      </c>
      <c r="C267" s="7">
        <v>1021</v>
      </c>
      <c r="D267" s="7">
        <v>1025</v>
      </c>
      <c r="E267" s="8">
        <v>9</v>
      </c>
      <c r="F267" s="9">
        <v>72</v>
      </c>
      <c r="G267" s="8">
        <v>9</v>
      </c>
      <c r="H267" s="8">
        <v>4.2</v>
      </c>
      <c r="I267" s="8">
        <v>26</v>
      </c>
      <c r="J267" s="8">
        <v>9</v>
      </c>
      <c r="K267" s="6">
        <f t="shared" si="12"/>
        <v>0</v>
      </c>
      <c r="L267" s="6">
        <f t="shared" si="13"/>
        <v>0</v>
      </c>
      <c r="M267" s="10">
        <v>186</v>
      </c>
      <c r="N267" s="3" t="str">
        <f t="shared" si="14"/>
        <v>S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45317</v>
      </c>
      <c r="B268" s="2">
        <v>0.92361111111111116</v>
      </c>
      <c r="C268" s="7">
        <v>1021</v>
      </c>
      <c r="D268" s="7">
        <v>1025</v>
      </c>
      <c r="E268" s="8">
        <v>8.9</v>
      </c>
      <c r="F268" s="9">
        <v>72</v>
      </c>
      <c r="G268" s="8">
        <v>8.9</v>
      </c>
      <c r="H268" s="8">
        <v>4.0999999999999996</v>
      </c>
      <c r="I268" s="8">
        <v>26</v>
      </c>
      <c r="J268" s="8">
        <v>8.9</v>
      </c>
      <c r="K268" s="6">
        <f t="shared" si="12"/>
        <v>0</v>
      </c>
      <c r="L268" s="6">
        <f t="shared" si="13"/>
        <v>0</v>
      </c>
      <c r="M268" s="10">
        <v>209</v>
      </c>
      <c r="N268" s="3" t="str">
        <f t="shared" si="14"/>
        <v>SSW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45317</v>
      </c>
      <c r="B269" s="2">
        <v>0.92708333333333337</v>
      </c>
      <c r="C269" s="7">
        <v>1021</v>
      </c>
      <c r="D269" s="7">
        <v>1025</v>
      </c>
      <c r="E269" s="8">
        <v>8.9</v>
      </c>
      <c r="F269" s="9">
        <v>72</v>
      </c>
      <c r="G269" s="8">
        <v>8.9</v>
      </c>
      <c r="H269" s="8">
        <v>4.0999999999999996</v>
      </c>
      <c r="I269" s="8">
        <v>26</v>
      </c>
      <c r="J269" s="8">
        <v>8.9</v>
      </c>
      <c r="K269" s="6">
        <f t="shared" si="12"/>
        <v>0</v>
      </c>
      <c r="L269" s="6">
        <f t="shared" si="13"/>
        <v>0</v>
      </c>
      <c r="M269" s="10">
        <v>209</v>
      </c>
      <c r="N269" s="3" t="str">
        <f t="shared" si="14"/>
        <v>SSW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45317</v>
      </c>
      <c r="B270" s="2">
        <v>0.93055555555555547</v>
      </c>
      <c r="C270" s="7">
        <v>1021</v>
      </c>
      <c r="D270" s="7">
        <v>1025</v>
      </c>
      <c r="E270" s="8">
        <v>8.6</v>
      </c>
      <c r="F270" s="9">
        <v>73</v>
      </c>
      <c r="G270" s="8">
        <v>8.6</v>
      </c>
      <c r="H270" s="8">
        <v>4</v>
      </c>
      <c r="I270" s="8">
        <v>26</v>
      </c>
      <c r="J270" s="8">
        <v>8.6</v>
      </c>
      <c r="K270" s="6">
        <f t="shared" si="12"/>
        <v>0</v>
      </c>
      <c r="L270" s="6">
        <f t="shared" si="13"/>
        <v>0</v>
      </c>
      <c r="M270" s="10">
        <v>282</v>
      </c>
      <c r="N270" s="3" t="str">
        <f t="shared" si="14"/>
        <v>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45317</v>
      </c>
      <c r="B271" s="2">
        <v>0.93402777777777779</v>
      </c>
      <c r="C271" s="7">
        <v>1021</v>
      </c>
      <c r="D271" s="7">
        <v>1025</v>
      </c>
      <c r="E271" s="8">
        <v>8.6</v>
      </c>
      <c r="F271" s="9">
        <v>72</v>
      </c>
      <c r="G271" s="8">
        <v>8.6</v>
      </c>
      <c r="H271" s="8">
        <v>3.8</v>
      </c>
      <c r="I271" s="8">
        <v>26</v>
      </c>
      <c r="J271" s="8">
        <v>8.6</v>
      </c>
      <c r="K271" s="6">
        <f t="shared" si="12"/>
        <v>0</v>
      </c>
      <c r="L271" s="6">
        <f t="shared" si="13"/>
        <v>0</v>
      </c>
      <c r="M271" s="10">
        <v>216</v>
      </c>
      <c r="N271" s="3" t="str">
        <f t="shared" si="14"/>
        <v>SSW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45317</v>
      </c>
      <c r="B272" s="2">
        <v>0.9375</v>
      </c>
      <c r="C272" s="7">
        <v>1021</v>
      </c>
      <c r="D272" s="7">
        <v>1025</v>
      </c>
      <c r="E272" s="8">
        <v>8.4</v>
      </c>
      <c r="F272" s="9">
        <v>73</v>
      </c>
      <c r="G272" s="8">
        <v>8.4</v>
      </c>
      <c r="H272" s="8">
        <v>3.8</v>
      </c>
      <c r="I272" s="8">
        <v>26</v>
      </c>
      <c r="J272" s="8">
        <v>8.4</v>
      </c>
      <c r="K272" s="6">
        <f t="shared" si="12"/>
        <v>0</v>
      </c>
      <c r="L272" s="6">
        <f t="shared" si="13"/>
        <v>0</v>
      </c>
      <c r="M272" s="10">
        <v>150</v>
      </c>
      <c r="N272" s="3" t="str">
        <f t="shared" si="14"/>
        <v>SSE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45317</v>
      </c>
      <c r="B273" s="2">
        <v>0.94097222222222221</v>
      </c>
      <c r="C273" s="7">
        <v>1021</v>
      </c>
      <c r="D273" s="7">
        <v>1025</v>
      </c>
      <c r="E273" s="8">
        <v>8.3000000000000007</v>
      </c>
      <c r="F273" s="9">
        <v>74</v>
      </c>
      <c r="G273" s="8">
        <v>8.3000000000000007</v>
      </c>
      <c r="H273" s="8">
        <v>3.9</v>
      </c>
      <c r="I273" s="8">
        <v>26</v>
      </c>
      <c r="J273" s="8">
        <v>8.3000000000000007</v>
      </c>
      <c r="K273" s="6">
        <f t="shared" si="12"/>
        <v>0</v>
      </c>
      <c r="L273" s="6">
        <f t="shared" si="13"/>
        <v>0</v>
      </c>
      <c r="M273" s="10">
        <v>248</v>
      </c>
      <c r="N273" s="3" t="str">
        <f t="shared" si="14"/>
        <v>WSW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</v>
      </c>
      <c r="U273" s="15">
        <v>0</v>
      </c>
    </row>
    <row r="274" spans="1:21" x14ac:dyDescent="0.25">
      <c r="A274" s="1">
        <v>45317</v>
      </c>
      <c r="B274" s="2">
        <v>0.94444444444444453</v>
      </c>
      <c r="C274" s="7">
        <v>1021</v>
      </c>
      <c r="D274" s="7">
        <v>1025</v>
      </c>
      <c r="E274" s="8">
        <v>8.1999999999999993</v>
      </c>
      <c r="F274" s="9">
        <v>73</v>
      </c>
      <c r="G274" s="8">
        <v>7.6</v>
      </c>
      <c r="H274" s="8">
        <v>3.6</v>
      </c>
      <c r="I274" s="8">
        <v>26</v>
      </c>
      <c r="J274" s="8">
        <v>7.6</v>
      </c>
      <c r="K274" s="6">
        <f t="shared" si="12"/>
        <v>5.4</v>
      </c>
      <c r="L274" s="6">
        <f t="shared" si="13"/>
        <v>5.4</v>
      </c>
      <c r="M274" s="10">
        <v>249</v>
      </c>
      <c r="N274" s="3" t="str">
        <f t="shared" si="14"/>
        <v>WSW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1.5</v>
      </c>
      <c r="U274" s="15">
        <v>1.5</v>
      </c>
    </row>
    <row r="275" spans="1:21" x14ac:dyDescent="0.25">
      <c r="A275" s="1">
        <v>45317</v>
      </c>
      <c r="B275" s="2">
        <v>0.94791666666666663</v>
      </c>
      <c r="C275" s="7">
        <v>1021</v>
      </c>
      <c r="D275" s="7">
        <v>1025</v>
      </c>
      <c r="E275" s="8">
        <v>7.8</v>
      </c>
      <c r="F275" s="9">
        <v>74</v>
      </c>
      <c r="G275" s="8">
        <v>7.8</v>
      </c>
      <c r="H275" s="8">
        <v>3.4</v>
      </c>
      <c r="I275" s="8">
        <v>26</v>
      </c>
      <c r="J275" s="8">
        <v>7.8</v>
      </c>
      <c r="K275" s="6">
        <f t="shared" si="12"/>
        <v>3.9600000000000004</v>
      </c>
      <c r="L275" s="6">
        <f t="shared" si="13"/>
        <v>3.9600000000000004</v>
      </c>
      <c r="M275" s="10">
        <v>66</v>
      </c>
      <c r="N275" s="3" t="str">
        <f t="shared" si="14"/>
        <v>ENE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1.1000000000000001</v>
      </c>
      <c r="U275" s="15">
        <v>1.1000000000000001</v>
      </c>
    </row>
    <row r="276" spans="1:21" x14ac:dyDescent="0.25">
      <c r="A276" s="1">
        <v>45317</v>
      </c>
      <c r="B276" s="2">
        <v>0.95138888888888884</v>
      </c>
      <c r="C276" s="7">
        <v>1021</v>
      </c>
      <c r="D276" s="7">
        <v>1025</v>
      </c>
      <c r="E276" s="8">
        <v>7.8</v>
      </c>
      <c r="F276" s="9">
        <v>73</v>
      </c>
      <c r="G276" s="8">
        <v>7.8</v>
      </c>
      <c r="H276" s="8">
        <v>3.2</v>
      </c>
      <c r="I276" s="8">
        <v>26</v>
      </c>
      <c r="J276" s="8">
        <v>7.8</v>
      </c>
      <c r="K276" s="6">
        <f t="shared" si="12"/>
        <v>0</v>
      </c>
      <c r="L276" s="6">
        <f t="shared" si="13"/>
        <v>0</v>
      </c>
      <c r="M276" s="10">
        <v>317</v>
      </c>
      <c r="N276" s="3" t="str">
        <f t="shared" si="14"/>
        <v>NW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45317</v>
      </c>
      <c r="B277" s="2">
        <v>0.95486111111111116</v>
      </c>
      <c r="C277" s="7">
        <v>1021</v>
      </c>
      <c r="D277" s="7">
        <v>1025</v>
      </c>
      <c r="E277" s="8">
        <v>7.9</v>
      </c>
      <c r="F277" s="9">
        <v>72</v>
      </c>
      <c r="G277" s="8">
        <v>7.3</v>
      </c>
      <c r="H277" s="8">
        <v>3.1</v>
      </c>
      <c r="I277" s="8">
        <v>26</v>
      </c>
      <c r="J277" s="8">
        <v>7.3</v>
      </c>
      <c r="K277" s="6">
        <f t="shared" si="12"/>
        <v>5.4</v>
      </c>
      <c r="L277" s="6">
        <f t="shared" si="13"/>
        <v>5.4</v>
      </c>
      <c r="M277" s="10">
        <v>294</v>
      </c>
      <c r="N277" s="3" t="str">
        <f t="shared" si="14"/>
        <v>WNW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1.5</v>
      </c>
      <c r="U277" s="15">
        <v>1.5</v>
      </c>
    </row>
    <row r="278" spans="1:21" x14ac:dyDescent="0.25">
      <c r="A278" s="1">
        <v>45317</v>
      </c>
      <c r="B278" s="2">
        <v>0.95833333333333337</v>
      </c>
      <c r="C278" s="7">
        <v>1021</v>
      </c>
      <c r="D278" s="7">
        <v>1025</v>
      </c>
      <c r="E278" s="8">
        <v>7.9</v>
      </c>
      <c r="F278" s="9">
        <v>72</v>
      </c>
      <c r="G278" s="8">
        <v>7.9</v>
      </c>
      <c r="H278" s="8">
        <v>3.1</v>
      </c>
      <c r="I278" s="8">
        <v>26</v>
      </c>
      <c r="J278" s="8">
        <v>7.9</v>
      </c>
      <c r="K278" s="6">
        <f t="shared" si="12"/>
        <v>3.9600000000000004</v>
      </c>
      <c r="L278" s="6">
        <f t="shared" si="13"/>
        <v>3.9600000000000004</v>
      </c>
      <c r="M278" s="10">
        <v>249</v>
      </c>
      <c r="N278" s="3" t="str">
        <f t="shared" si="14"/>
        <v>WSW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1.1000000000000001</v>
      </c>
      <c r="U278" s="15">
        <v>1.1000000000000001</v>
      </c>
    </row>
    <row r="279" spans="1:21" x14ac:dyDescent="0.25">
      <c r="A279" s="1">
        <v>45317</v>
      </c>
      <c r="B279" s="2">
        <v>0.96180555555555547</v>
      </c>
      <c r="C279" s="7">
        <v>1021</v>
      </c>
      <c r="D279" s="7">
        <v>1025</v>
      </c>
      <c r="E279" s="8">
        <v>7.9</v>
      </c>
      <c r="F279" s="9">
        <v>71</v>
      </c>
      <c r="G279" s="8">
        <v>7.9</v>
      </c>
      <c r="H279" s="8">
        <v>2.9</v>
      </c>
      <c r="I279" s="8">
        <v>26</v>
      </c>
      <c r="J279" s="8">
        <v>7.9</v>
      </c>
      <c r="K279" s="6">
        <f t="shared" si="12"/>
        <v>4.68</v>
      </c>
      <c r="L279" s="6">
        <f t="shared" si="13"/>
        <v>4.68</v>
      </c>
      <c r="M279" s="10">
        <v>282</v>
      </c>
      <c r="N279" s="3" t="str">
        <f t="shared" si="14"/>
        <v>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1.3</v>
      </c>
      <c r="U279" s="15">
        <v>1.3</v>
      </c>
    </row>
    <row r="280" spans="1:21" x14ac:dyDescent="0.25">
      <c r="A280" s="1">
        <v>45317</v>
      </c>
      <c r="B280" s="2">
        <v>0.96527777777777779</v>
      </c>
      <c r="C280" s="7">
        <v>1021</v>
      </c>
      <c r="D280" s="7">
        <v>1025</v>
      </c>
      <c r="E280" s="8">
        <v>7.8</v>
      </c>
      <c r="F280" s="9">
        <v>71</v>
      </c>
      <c r="G280" s="8">
        <v>7.8</v>
      </c>
      <c r="H280" s="8">
        <v>2.8</v>
      </c>
      <c r="I280" s="8">
        <v>26</v>
      </c>
      <c r="J280" s="8">
        <v>7.8</v>
      </c>
      <c r="K280" s="6">
        <f t="shared" si="12"/>
        <v>4.32</v>
      </c>
      <c r="L280" s="6">
        <f t="shared" si="13"/>
        <v>4.32</v>
      </c>
      <c r="M280" s="10">
        <v>278</v>
      </c>
      <c r="N280" s="3" t="str">
        <f t="shared" si="14"/>
        <v>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1.2</v>
      </c>
      <c r="U280" s="15">
        <v>1.2</v>
      </c>
    </row>
    <row r="281" spans="1:21" x14ac:dyDescent="0.25">
      <c r="A281" s="1">
        <v>45317</v>
      </c>
      <c r="B281" s="2">
        <v>0.96875</v>
      </c>
      <c r="C281" s="7">
        <v>1021</v>
      </c>
      <c r="D281" s="7">
        <v>1025</v>
      </c>
      <c r="E281" s="8">
        <v>7.7</v>
      </c>
      <c r="F281" s="9">
        <v>72</v>
      </c>
      <c r="G281" s="8">
        <v>7.7</v>
      </c>
      <c r="H281" s="8">
        <v>2.9</v>
      </c>
      <c r="I281" s="8">
        <v>26</v>
      </c>
      <c r="J281" s="8">
        <v>7.7</v>
      </c>
      <c r="K281" s="6">
        <f t="shared" si="12"/>
        <v>2.88</v>
      </c>
      <c r="L281" s="6">
        <f t="shared" si="13"/>
        <v>2.88</v>
      </c>
      <c r="M281" s="10">
        <v>260</v>
      </c>
      <c r="N281" s="3" t="str">
        <f t="shared" si="14"/>
        <v>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0.8</v>
      </c>
      <c r="U281" s="15">
        <v>0.8</v>
      </c>
    </row>
    <row r="282" spans="1:21" x14ac:dyDescent="0.25">
      <c r="A282" s="1">
        <v>45317</v>
      </c>
      <c r="B282" s="2">
        <v>0.97222222222222221</v>
      </c>
      <c r="C282" s="7">
        <v>1021</v>
      </c>
      <c r="D282" s="7">
        <v>1025</v>
      </c>
      <c r="E282" s="8">
        <v>7.8</v>
      </c>
      <c r="F282" s="9">
        <v>70</v>
      </c>
      <c r="G282" s="8">
        <v>7.8</v>
      </c>
      <c r="H282" s="8">
        <v>2.6</v>
      </c>
      <c r="I282" s="8">
        <v>26</v>
      </c>
      <c r="J282" s="8">
        <v>7.8</v>
      </c>
      <c r="K282" s="6">
        <f t="shared" si="12"/>
        <v>0</v>
      </c>
      <c r="L282" s="6">
        <f t="shared" si="13"/>
        <v>0</v>
      </c>
      <c r="M282" s="10">
        <v>254</v>
      </c>
      <c r="N282" s="3" t="str">
        <f t="shared" si="14"/>
        <v>WSW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45317</v>
      </c>
      <c r="B283" s="2">
        <v>0.97569444444444453</v>
      </c>
      <c r="C283" s="7">
        <v>1021</v>
      </c>
      <c r="D283" s="7">
        <v>1025</v>
      </c>
      <c r="E283" s="8">
        <v>8</v>
      </c>
      <c r="F283" s="9">
        <v>70</v>
      </c>
      <c r="G283" s="8">
        <v>8</v>
      </c>
      <c r="H283" s="8">
        <v>2.8</v>
      </c>
      <c r="I283" s="8">
        <v>26</v>
      </c>
      <c r="J283" s="8">
        <v>8</v>
      </c>
      <c r="K283" s="6">
        <f t="shared" si="12"/>
        <v>2.88</v>
      </c>
      <c r="L283" s="6">
        <f t="shared" si="13"/>
        <v>2.88</v>
      </c>
      <c r="M283" s="10">
        <v>243</v>
      </c>
      <c r="N283" s="3" t="str">
        <f t="shared" si="14"/>
        <v>WSW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0.8</v>
      </c>
      <c r="U283" s="15">
        <v>0.8</v>
      </c>
    </row>
    <row r="284" spans="1:21" x14ac:dyDescent="0.25">
      <c r="A284" s="1">
        <v>45317</v>
      </c>
      <c r="B284" s="2">
        <v>0.97916666666666663</v>
      </c>
      <c r="C284" s="7">
        <v>1021</v>
      </c>
      <c r="D284" s="7">
        <v>1025</v>
      </c>
      <c r="E284" s="8">
        <v>8.1</v>
      </c>
      <c r="F284" s="9">
        <v>70</v>
      </c>
      <c r="G284" s="8">
        <v>8.1</v>
      </c>
      <c r="H284" s="8">
        <v>2.9</v>
      </c>
      <c r="I284" s="8">
        <v>26</v>
      </c>
      <c r="J284" s="8">
        <v>8.1</v>
      </c>
      <c r="K284" s="6">
        <f t="shared" si="12"/>
        <v>0</v>
      </c>
      <c r="L284" s="6">
        <f t="shared" si="13"/>
        <v>0</v>
      </c>
      <c r="M284" s="10">
        <v>202</v>
      </c>
      <c r="N284" s="3" t="str">
        <f t="shared" si="14"/>
        <v>SSW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45317</v>
      </c>
      <c r="B285" s="2">
        <v>0.98263888888888884</v>
      </c>
      <c r="C285" s="7">
        <v>1021</v>
      </c>
      <c r="D285" s="7">
        <v>1025</v>
      </c>
      <c r="E285" s="8">
        <v>8</v>
      </c>
      <c r="F285" s="9">
        <v>70</v>
      </c>
      <c r="G285" s="8">
        <v>8</v>
      </c>
      <c r="H285" s="8">
        <v>2.8</v>
      </c>
      <c r="I285" s="8">
        <v>26</v>
      </c>
      <c r="J285" s="8">
        <v>8</v>
      </c>
      <c r="K285" s="6">
        <f t="shared" si="12"/>
        <v>0</v>
      </c>
      <c r="L285" s="6">
        <f t="shared" si="13"/>
        <v>0</v>
      </c>
      <c r="M285" s="10">
        <v>203</v>
      </c>
      <c r="N285" s="3" t="str">
        <f t="shared" si="14"/>
        <v>SSW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45317</v>
      </c>
      <c r="B286" s="2">
        <v>0.98611111111111116</v>
      </c>
      <c r="C286" s="7">
        <v>1021</v>
      </c>
      <c r="D286" s="7">
        <v>1025</v>
      </c>
      <c r="E286" s="8">
        <v>7.8</v>
      </c>
      <c r="F286" s="9">
        <v>71</v>
      </c>
      <c r="G286" s="8">
        <v>7.8</v>
      </c>
      <c r="H286" s="8">
        <v>2.8</v>
      </c>
      <c r="I286" s="8">
        <v>26</v>
      </c>
      <c r="J286" s="8">
        <v>7.8</v>
      </c>
      <c r="K286" s="6">
        <f t="shared" si="12"/>
        <v>0</v>
      </c>
      <c r="L286" s="6">
        <f t="shared" si="13"/>
        <v>0</v>
      </c>
      <c r="M286" s="10">
        <v>203</v>
      </c>
      <c r="N286" s="3" t="str">
        <f t="shared" si="14"/>
        <v>SSW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45317</v>
      </c>
      <c r="B287" s="2">
        <v>0.98958333333333337</v>
      </c>
      <c r="C287" s="7">
        <v>1021</v>
      </c>
      <c r="D287" s="7">
        <v>1025</v>
      </c>
      <c r="E287" s="8">
        <v>7.9</v>
      </c>
      <c r="F287" s="9">
        <v>71</v>
      </c>
      <c r="G287" s="8">
        <v>7.9</v>
      </c>
      <c r="H287" s="8">
        <v>2.9</v>
      </c>
      <c r="I287" s="8">
        <v>26</v>
      </c>
      <c r="J287" s="8">
        <v>7.9</v>
      </c>
      <c r="K287" s="6">
        <f t="shared" si="12"/>
        <v>0</v>
      </c>
      <c r="L287" s="6">
        <f t="shared" si="13"/>
        <v>0</v>
      </c>
      <c r="M287" s="10">
        <v>204</v>
      </c>
      <c r="N287" s="3" t="str">
        <f t="shared" si="14"/>
        <v>SSW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45317</v>
      </c>
      <c r="B288" s="2">
        <v>0.99305555555555547</v>
      </c>
      <c r="C288" s="7">
        <v>1021</v>
      </c>
      <c r="D288" s="7">
        <v>1025</v>
      </c>
      <c r="E288" s="8">
        <v>7.7</v>
      </c>
      <c r="F288" s="9">
        <v>72</v>
      </c>
      <c r="G288" s="8">
        <v>7.7</v>
      </c>
      <c r="H288" s="8">
        <v>2.9</v>
      </c>
      <c r="I288" s="8">
        <v>26</v>
      </c>
      <c r="J288" s="8">
        <v>7.7</v>
      </c>
      <c r="K288" s="6">
        <f t="shared" si="12"/>
        <v>0</v>
      </c>
      <c r="L288" s="6">
        <f t="shared" si="13"/>
        <v>0</v>
      </c>
      <c r="M288" s="10">
        <v>204</v>
      </c>
      <c r="N288" s="3" t="str">
        <f t="shared" si="14"/>
        <v>SSW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s="3" customFormat="1" x14ac:dyDescent="0.25">
      <c r="A289" s="1">
        <v>45317</v>
      </c>
      <c r="B289" s="75">
        <v>0.99652777777777779</v>
      </c>
      <c r="C289" s="7">
        <v>1021</v>
      </c>
      <c r="D289" s="7">
        <v>1025</v>
      </c>
      <c r="E289" s="8">
        <v>7.7</v>
      </c>
      <c r="F289" s="9">
        <v>71</v>
      </c>
      <c r="G289" s="8">
        <v>7.7</v>
      </c>
      <c r="H289" s="8">
        <v>2.7</v>
      </c>
      <c r="I289" s="8">
        <v>26</v>
      </c>
      <c r="J289" s="8">
        <v>7.7</v>
      </c>
      <c r="K289" s="6">
        <f t="shared" si="12"/>
        <v>0</v>
      </c>
      <c r="L289" s="6">
        <f t="shared" si="13"/>
        <v>0</v>
      </c>
      <c r="M289" s="10">
        <v>228</v>
      </c>
      <c r="N289" s="3" t="str">
        <f t="shared" si="14"/>
        <v>SW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K290" s="6"/>
      <c r="L290" s="6"/>
      <c r="N290" s="3"/>
    </row>
    <row r="291" spans="1:21" x14ac:dyDescent="0.25">
      <c r="K291" s="6"/>
      <c r="L291" s="6"/>
      <c r="N291" s="3"/>
    </row>
    <row r="293" spans="1:21" x14ac:dyDescent="0.25">
      <c r="A293" s="23" t="s">
        <v>47</v>
      </c>
      <c r="B293" s="23" t="s">
        <v>34</v>
      </c>
      <c r="C293" s="23" t="s">
        <v>35</v>
      </c>
      <c r="D293" s="24" t="s">
        <v>36</v>
      </c>
      <c r="E293" s="23" t="s">
        <v>37</v>
      </c>
      <c r="F293" s="25" t="s">
        <v>38</v>
      </c>
      <c r="G293" s="44" t="s">
        <v>52</v>
      </c>
      <c r="H293" s="46"/>
      <c r="I293" s="26"/>
    </row>
    <row r="294" spans="1:21" x14ac:dyDescent="0.25">
      <c r="A294" s="31">
        <f>AVERAGE(E2:E289)</f>
        <v>11.452430555555559</v>
      </c>
      <c r="B294" s="27">
        <f>AVERAGE(F2:F289)</f>
        <v>82.038194444444443</v>
      </c>
      <c r="C294" s="28">
        <f>AVERAGE(C2:C289)</f>
        <v>1021.1909722222222</v>
      </c>
      <c r="D294" s="29">
        <f>AVERAGE(S67:S246)</f>
        <v>124.75638384555552</v>
      </c>
      <c r="E294" s="30">
        <f>AVERAGE(K2:K288)</f>
        <v>3.9737979094076685</v>
      </c>
      <c r="F294" s="31">
        <f>AVERAGE(H2:H289)</f>
        <v>8.3739583333333307</v>
      </c>
      <c r="G294" s="45" t="str" cm="1">
        <f t="array" ref="G294">INDEX(N2:N288,MIN(IF(MAX(COUNTIF(N2:N288,N2:N288))=COUNTIF(N2:N288,N2:N288),ROW(N2:N288),"")))</f>
        <v>E</v>
      </c>
      <c r="H294" s="47"/>
      <c r="I294" s="26"/>
    </row>
    <row r="295" spans="1:21" x14ac:dyDescent="0.25">
      <c r="C295"/>
      <c r="D295"/>
      <c r="E295" s="26"/>
      <c r="G295" s="26"/>
      <c r="H295" s="26"/>
      <c r="I295" s="26"/>
    </row>
    <row r="296" spans="1:21" x14ac:dyDescent="0.25">
      <c r="A296" s="23" t="s">
        <v>48</v>
      </c>
      <c r="B296" s="23" t="s">
        <v>39</v>
      </c>
      <c r="C296" s="23" t="s">
        <v>40</v>
      </c>
      <c r="D296" s="23" t="s">
        <v>41</v>
      </c>
      <c r="E296" s="25" t="s">
        <v>42</v>
      </c>
      <c r="F296" s="32" t="s">
        <v>43</v>
      </c>
      <c r="G296" s="25" t="s">
        <v>44</v>
      </c>
      <c r="H296" s="25" t="s">
        <v>45</v>
      </c>
      <c r="I296" s="25" t="s">
        <v>46</v>
      </c>
    </row>
    <row r="297" spans="1:21" x14ac:dyDescent="0.25">
      <c r="A297" s="38">
        <f>MIN(E2:E289)</f>
        <v>7.7</v>
      </c>
      <c r="B297" s="33">
        <f>MAX(E2:E289)</f>
        <v>15.8</v>
      </c>
      <c r="C297" s="34">
        <f>MIN(F2:F289)</f>
        <v>61</v>
      </c>
      <c r="D297" s="35">
        <f>MAX(F2:F289)</f>
        <v>93</v>
      </c>
      <c r="E297" s="36">
        <f>MAX(S2:S288)</f>
        <v>389.01180000000005</v>
      </c>
      <c r="F297" s="37">
        <f>MAX(L2:L288)</f>
        <v>18</v>
      </c>
      <c r="G297" s="38">
        <f>MIN(H2:H289)</f>
        <v>2.6</v>
      </c>
      <c r="H297" s="33">
        <f>MAX(H2:H289)</f>
        <v>11</v>
      </c>
      <c r="I297" s="4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F2B8-7744-4F9C-9DEF-AE3CC9CA62DE}">
  <dimension ref="A1:W297"/>
  <sheetViews>
    <sheetView topLeftCell="A271" workbookViewId="0">
      <selection activeCell="I296" sqref="I296"/>
    </sheetView>
  </sheetViews>
  <sheetFormatPr defaultRowHeight="15" x14ac:dyDescent="0.25"/>
  <cols>
    <col min="1" max="1" width="16.140625" customWidth="1"/>
    <col min="2" max="2" width="18" customWidth="1"/>
    <col min="3" max="3" width="19.5703125" style="16" customWidth="1"/>
    <col min="4" max="4" width="21.42578125" style="16" customWidth="1"/>
    <col min="5" max="5" width="18.5703125" style="5" customWidth="1"/>
    <col min="6" max="6" width="18.5703125" style="17" customWidth="1"/>
    <col min="7" max="7" width="17.28515625" style="5" customWidth="1"/>
    <col min="8" max="8" width="18.5703125" style="5" customWidth="1"/>
    <col min="9" max="9" width="19.85546875" style="5" customWidth="1"/>
    <col min="10" max="10" width="13.28515625" style="5" customWidth="1"/>
    <col min="11" max="11" width="16.28515625" style="39" customWidth="1"/>
    <col min="12" max="12" width="15.28515625" style="39" customWidth="1"/>
    <col min="13" max="13" width="13.7109375" style="4" customWidth="1"/>
    <col min="14" max="14" width="18.140625" customWidth="1"/>
    <col min="15" max="15" width="12.85546875" style="19" customWidth="1"/>
    <col min="16" max="16" width="17.28515625" style="18" customWidth="1"/>
    <col min="17" max="17" width="18.42578125" customWidth="1"/>
    <col min="18" max="18" width="18.7109375" style="20" customWidth="1"/>
    <col min="19" max="19" width="18.85546875" style="21" customWidth="1"/>
    <col min="20" max="20" width="15" style="22" customWidth="1"/>
    <col min="21" max="21" width="14.710937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2" t="s">
        <v>29</v>
      </c>
      <c r="P1" s="11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45318</v>
      </c>
      <c r="B2" s="2">
        <v>0</v>
      </c>
      <c r="C2" s="7">
        <v>1021</v>
      </c>
      <c r="D2" s="7">
        <v>1025</v>
      </c>
      <c r="E2" s="8">
        <v>7.8</v>
      </c>
      <c r="F2" s="9">
        <v>69</v>
      </c>
      <c r="G2" s="8">
        <v>7.8</v>
      </c>
      <c r="H2" s="8">
        <v>2.4</v>
      </c>
      <c r="I2" s="8">
        <v>26</v>
      </c>
      <c r="J2" s="8">
        <v>7.8</v>
      </c>
      <c r="K2" s="6">
        <f>CONVERT(T2,"m/s","km/h")</f>
        <v>0</v>
      </c>
      <c r="L2" s="6">
        <f>CONVERT(U2,"m/s","km/h")</f>
        <v>0</v>
      </c>
      <c r="M2" s="10">
        <v>246</v>
      </c>
      <c r="N2" s="3" t="str">
        <f>LOOKUP(M2,$V$4:$V$40,$W$4:$W$40)</f>
        <v>WSW</v>
      </c>
      <c r="O2" s="12">
        <v>0</v>
      </c>
      <c r="P2" s="11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45318</v>
      </c>
      <c r="B3" s="2">
        <v>3.472222222222222E-3</v>
      </c>
      <c r="C3" s="7">
        <v>1021</v>
      </c>
      <c r="D3" s="7">
        <v>1025</v>
      </c>
      <c r="E3" s="8">
        <v>7.9</v>
      </c>
      <c r="F3" s="9">
        <v>70</v>
      </c>
      <c r="G3" s="8">
        <v>7.9</v>
      </c>
      <c r="H3" s="8">
        <v>2.7</v>
      </c>
      <c r="I3" s="8">
        <v>26</v>
      </c>
      <c r="J3" s="8">
        <v>7.9</v>
      </c>
      <c r="K3" s="6">
        <f t="shared" ref="K3:K66" si="0">CONVERT(T3,"m/s","km/h")</f>
        <v>0</v>
      </c>
      <c r="L3" s="6">
        <f t="shared" ref="L3:L66" si="1">CONVERT(U3,"m/s","km/h")</f>
        <v>0</v>
      </c>
      <c r="M3" s="10">
        <v>252</v>
      </c>
      <c r="N3" s="3" t="str">
        <f t="shared" ref="N3:N66" si="2">LOOKUP(M3,$V$4:$V$40,$W$4:$W$40)</f>
        <v>WSW</v>
      </c>
      <c r="O3" s="12">
        <v>0</v>
      </c>
      <c r="P3" s="11">
        <v>0</v>
      </c>
      <c r="Q3" s="3">
        <v>0</v>
      </c>
      <c r="R3" s="13">
        <v>0</v>
      </c>
      <c r="S3" s="14">
        <v>0</v>
      </c>
      <c r="T3" s="15">
        <v>0</v>
      </c>
      <c r="U3" s="15">
        <v>0</v>
      </c>
    </row>
    <row r="4" spans="1:23" x14ac:dyDescent="0.25">
      <c r="A4" s="1">
        <v>45318</v>
      </c>
      <c r="B4" s="2">
        <v>6.9444444444444441E-3</v>
      </c>
      <c r="C4" s="7">
        <v>1021</v>
      </c>
      <c r="D4" s="7">
        <v>1025</v>
      </c>
      <c r="E4" s="8">
        <v>7.9</v>
      </c>
      <c r="F4" s="9">
        <v>70</v>
      </c>
      <c r="G4" s="8">
        <v>7.9</v>
      </c>
      <c r="H4" s="8">
        <v>2.7</v>
      </c>
      <c r="I4" s="8">
        <v>26</v>
      </c>
      <c r="J4" s="8">
        <v>7.9</v>
      </c>
      <c r="K4" s="6">
        <f t="shared" si="0"/>
        <v>0</v>
      </c>
      <c r="L4" s="6">
        <f t="shared" si="1"/>
        <v>0</v>
      </c>
      <c r="M4" s="10">
        <v>255</v>
      </c>
      <c r="N4" s="3" t="str">
        <f t="shared" si="2"/>
        <v>WSW</v>
      </c>
      <c r="O4" s="12">
        <v>0</v>
      </c>
      <c r="P4" s="11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</row>
    <row r="5" spans="1:23" x14ac:dyDescent="0.25">
      <c r="A5" s="1">
        <v>45318</v>
      </c>
      <c r="B5" s="2">
        <v>1.0416666666666666E-2</v>
      </c>
      <c r="C5" s="7">
        <v>1021</v>
      </c>
      <c r="D5" s="7">
        <v>1025</v>
      </c>
      <c r="E5" s="8">
        <v>7.9</v>
      </c>
      <c r="F5" s="9">
        <v>69</v>
      </c>
      <c r="G5" s="8">
        <v>7.9</v>
      </c>
      <c r="H5" s="8">
        <v>2.5</v>
      </c>
      <c r="I5" s="8">
        <v>26</v>
      </c>
      <c r="J5" s="8">
        <v>7.9</v>
      </c>
      <c r="K5" s="6">
        <f t="shared" si="0"/>
        <v>3.9600000000000004</v>
      </c>
      <c r="L5" s="6">
        <f t="shared" si="1"/>
        <v>3.9600000000000004</v>
      </c>
      <c r="M5" s="10">
        <v>259</v>
      </c>
      <c r="N5" s="3" t="str">
        <f t="shared" si="2"/>
        <v>WSW</v>
      </c>
      <c r="O5" s="12">
        <v>0</v>
      </c>
      <c r="P5" s="11">
        <v>0</v>
      </c>
      <c r="Q5" s="3">
        <v>0</v>
      </c>
      <c r="R5" s="13">
        <v>0</v>
      </c>
      <c r="S5" s="14">
        <v>0</v>
      </c>
      <c r="T5" s="15">
        <v>1.1000000000000001</v>
      </c>
      <c r="U5" s="15">
        <v>1.1000000000000001</v>
      </c>
      <c r="V5" s="43">
        <v>0</v>
      </c>
      <c r="W5" s="5" t="s">
        <v>0</v>
      </c>
    </row>
    <row r="6" spans="1:23" x14ac:dyDescent="0.25">
      <c r="A6" s="1">
        <v>45318</v>
      </c>
      <c r="B6" s="2">
        <v>1.3888888888888888E-2</v>
      </c>
      <c r="C6" s="7">
        <v>1021</v>
      </c>
      <c r="D6" s="7">
        <v>1025</v>
      </c>
      <c r="E6" s="8">
        <v>7.7</v>
      </c>
      <c r="F6" s="9">
        <v>71</v>
      </c>
      <c r="G6" s="8">
        <v>7.7</v>
      </c>
      <c r="H6" s="8">
        <v>2.7</v>
      </c>
      <c r="I6" s="8">
        <v>26</v>
      </c>
      <c r="J6" s="8">
        <v>7.7</v>
      </c>
      <c r="K6" s="6">
        <f t="shared" si="0"/>
        <v>2.52</v>
      </c>
      <c r="L6" s="6">
        <f t="shared" si="1"/>
        <v>2.52</v>
      </c>
      <c r="M6" s="10">
        <v>252</v>
      </c>
      <c r="N6" s="3" t="str">
        <f t="shared" si="2"/>
        <v>WSW</v>
      </c>
      <c r="O6" s="12">
        <v>0</v>
      </c>
      <c r="P6" s="11">
        <v>0</v>
      </c>
      <c r="Q6" s="3">
        <v>0</v>
      </c>
      <c r="R6" s="13">
        <v>0</v>
      </c>
      <c r="S6" s="14">
        <v>0</v>
      </c>
      <c r="T6" s="15">
        <v>0.7</v>
      </c>
      <c r="U6" s="15">
        <v>0.7</v>
      </c>
      <c r="V6" s="43">
        <v>10</v>
      </c>
      <c r="W6" s="5" t="s">
        <v>0</v>
      </c>
    </row>
    <row r="7" spans="1:23" x14ac:dyDescent="0.25">
      <c r="A7" s="1">
        <v>45318</v>
      </c>
      <c r="B7" s="2">
        <v>1.7361111111111112E-2</v>
      </c>
      <c r="C7" s="7">
        <v>1021</v>
      </c>
      <c r="D7" s="7">
        <v>1025</v>
      </c>
      <c r="E7" s="8">
        <v>7.7</v>
      </c>
      <c r="F7" s="9">
        <v>71</v>
      </c>
      <c r="G7" s="8">
        <v>7.7</v>
      </c>
      <c r="H7" s="8">
        <v>2.7</v>
      </c>
      <c r="I7" s="8">
        <v>26</v>
      </c>
      <c r="J7" s="8">
        <v>7.7</v>
      </c>
      <c r="K7" s="6">
        <f t="shared" si="0"/>
        <v>3.9600000000000004</v>
      </c>
      <c r="L7" s="6">
        <f t="shared" si="1"/>
        <v>3.9600000000000004</v>
      </c>
      <c r="M7" s="10">
        <v>282</v>
      </c>
      <c r="N7" s="3" t="str">
        <f t="shared" si="2"/>
        <v>W</v>
      </c>
      <c r="O7" s="12">
        <v>0</v>
      </c>
      <c r="P7" s="11">
        <v>0</v>
      </c>
      <c r="Q7" s="3">
        <v>0</v>
      </c>
      <c r="R7" s="13">
        <v>0</v>
      </c>
      <c r="S7" s="14">
        <v>0</v>
      </c>
      <c r="T7" s="15">
        <v>1.1000000000000001</v>
      </c>
      <c r="U7" s="15">
        <v>1.1000000000000001</v>
      </c>
      <c r="V7" s="43">
        <v>20</v>
      </c>
      <c r="W7" s="5" t="s">
        <v>1</v>
      </c>
    </row>
    <row r="8" spans="1:23" x14ac:dyDescent="0.25">
      <c r="A8" s="1">
        <v>45318</v>
      </c>
      <c r="B8" s="2">
        <v>2.0833333333333332E-2</v>
      </c>
      <c r="C8" s="7">
        <v>1021</v>
      </c>
      <c r="D8" s="7">
        <v>1025</v>
      </c>
      <c r="E8" s="8">
        <v>7.8</v>
      </c>
      <c r="F8" s="9">
        <v>71</v>
      </c>
      <c r="G8" s="8">
        <v>7.8</v>
      </c>
      <c r="H8" s="8">
        <v>2.8</v>
      </c>
      <c r="I8" s="8">
        <v>26</v>
      </c>
      <c r="J8" s="8">
        <v>7.8</v>
      </c>
      <c r="K8" s="6">
        <f t="shared" si="0"/>
        <v>3.6</v>
      </c>
      <c r="L8" s="6">
        <f t="shared" si="1"/>
        <v>3.6</v>
      </c>
      <c r="M8" s="10">
        <v>264</v>
      </c>
      <c r="N8" s="3" t="str">
        <f t="shared" si="2"/>
        <v>W</v>
      </c>
      <c r="O8" s="12">
        <v>0</v>
      </c>
      <c r="P8" s="11">
        <v>0</v>
      </c>
      <c r="Q8" s="3">
        <v>0</v>
      </c>
      <c r="R8" s="13">
        <v>0</v>
      </c>
      <c r="S8" s="14">
        <v>0</v>
      </c>
      <c r="T8" s="15">
        <v>1</v>
      </c>
      <c r="U8" s="15">
        <v>1</v>
      </c>
      <c r="V8" s="43">
        <v>30</v>
      </c>
      <c r="W8" s="5" t="s">
        <v>1</v>
      </c>
    </row>
    <row r="9" spans="1:23" x14ac:dyDescent="0.25">
      <c r="A9" s="1">
        <v>45318</v>
      </c>
      <c r="B9" s="2">
        <v>2.4305555555555556E-2</v>
      </c>
      <c r="C9" s="7">
        <v>1021</v>
      </c>
      <c r="D9" s="7">
        <v>1025</v>
      </c>
      <c r="E9" s="8">
        <v>7.9</v>
      </c>
      <c r="F9" s="9">
        <v>70</v>
      </c>
      <c r="G9" s="8">
        <v>7.9</v>
      </c>
      <c r="H9" s="8">
        <v>2.7</v>
      </c>
      <c r="I9" s="8">
        <v>26</v>
      </c>
      <c r="J9" s="8">
        <v>7.9</v>
      </c>
      <c r="K9" s="6">
        <f t="shared" si="0"/>
        <v>3.9600000000000004</v>
      </c>
      <c r="L9" s="6">
        <f t="shared" si="1"/>
        <v>3.9600000000000004</v>
      </c>
      <c r="M9" s="10">
        <v>261</v>
      </c>
      <c r="N9" s="3" t="str">
        <f t="shared" si="2"/>
        <v>W</v>
      </c>
      <c r="O9" s="12">
        <v>0</v>
      </c>
      <c r="P9" s="11">
        <v>0</v>
      </c>
      <c r="Q9" s="3">
        <v>0</v>
      </c>
      <c r="R9" s="13">
        <v>0</v>
      </c>
      <c r="S9" s="14">
        <v>0</v>
      </c>
      <c r="T9" s="15">
        <v>1.1000000000000001</v>
      </c>
      <c r="U9" s="15">
        <v>1.1000000000000001</v>
      </c>
      <c r="V9" s="43">
        <v>40</v>
      </c>
      <c r="W9" s="5" t="s">
        <v>2</v>
      </c>
    </row>
    <row r="10" spans="1:23" x14ac:dyDescent="0.25">
      <c r="A10" s="1">
        <v>45318</v>
      </c>
      <c r="B10" s="2">
        <v>2.7777777777777776E-2</v>
      </c>
      <c r="C10" s="7">
        <v>1021</v>
      </c>
      <c r="D10" s="7">
        <v>1025</v>
      </c>
      <c r="E10" s="8">
        <v>8.1999999999999993</v>
      </c>
      <c r="F10" s="9">
        <v>70</v>
      </c>
      <c r="G10" s="8">
        <v>8.1999999999999993</v>
      </c>
      <c r="H10" s="8">
        <v>3</v>
      </c>
      <c r="I10" s="8">
        <v>26</v>
      </c>
      <c r="J10" s="8">
        <v>8.1999999999999993</v>
      </c>
      <c r="K10" s="6">
        <f t="shared" si="0"/>
        <v>0</v>
      </c>
      <c r="L10" s="6">
        <f t="shared" si="1"/>
        <v>0</v>
      </c>
      <c r="M10" s="10">
        <v>156</v>
      </c>
      <c r="N10" s="3" t="str">
        <f t="shared" si="2"/>
        <v>SSE</v>
      </c>
      <c r="O10" s="12">
        <v>0</v>
      </c>
      <c r="P10" s="11">
        <v>0</v>
      </c>
      <c r="Q10" s="3">
        <v>0</v>
      </c>
      <c r="R10" s="13">
        <v>0</v>
      </c>
      <c r="S10" s="14">
        <v>0</v>
      </c>
      <c r="T10" s="15">
        <v>0</v>
      </c>
      <c r="U10" s="15">
        <v>0</v>
      </c>
      <c r="V10" s="43">
        <v>50</v>
      </c>
      <c r="W10" s="5" t="s">
        <v>2</v>
      </c>
    </row>
    <row r="11" spans="1:23" x14ac:dyDescent="0.25">
      <c r="A11" s="1">
        <v>45318</v>
      </c>
      <c r="B11" s="2">
        <v>3.125E-2</v>
      </c>
      <c r="C11" s="7">
        <v>1021</v>
      </c>
      <c r="D11" s="7">
        <v>1025</v>
      </c>
      <c r="E11" s="8">
        <v>8.4</v>
      </c>
      <c r="F11" s="9">
        <v>70</v>
      </c>
      <c r="G11" s="8">
        <v>7.9</v>
      </c>
      <c r="H11" s="8">
        <v>3.2</v>
      </c>
      <c r="I11" s="8">
        <v>26</v>
      </c>
      <c r="J11" s="8">
        <v>7.9</v>
      </c>
      <c r="K11" s="6">
        <f t="shared" si="0"/>
        <v>5.76</v>
      </c>
      <c r="L11" s="6">
        <f t="shared" si="1"/>
        <v>5.76</v>
      </c>
      <c r="M11" s="10">
        <v>216</v>
      </c>
      <c r="N11" s="3" t="str">
        <f t="shared" si="2"/>
        <v>SSW</v>
      </c>
      <c r="O11" s="12">
        <v>0</v>
      </c>
      <c r="P11" s="11">
        <v>0</v>
      </c>
      <c r="Q11" s="3">
        <v>0</v>
      </c>
      <c r="R11" s="13">
        <v>0</v>
      </c>
      <c r="S11" s="14">
        <v>0</v>
      </c>
      <c r="T11" s="15">
        <v>1.6</v>
      </c>
      <c r="U11" s="15">
        <v>1.6</v>
      </c>
      <c r="V11" s="43">
        <v>60</v>
      </c>
      <c r="W11" s="5" t="s">
        <v>3</v>
      </c>
    </row>
    <row r="12" spans="1:23" x14ac:dyDescent="0.25">
      <c r="A12" s="1">
        <v>45318</v>
      </c>
      <c r="B12" s="2">
        <v>3.4722222222222224E-2</v>
      </c>
      <c r="C12" s="7">
        <v>1021</v>
      </c>
      <c r="D12" s="7">
        <v>1025</v>
      </c>
      <c r="E12" s="8">
        <v>8.5</v>
      </c>
      <c r="F12" s="9">
        <v>71</v>
      </c>
      <c r="G12" s="8">
        <v>8.5</v>
      </c>
      <c r="H12" s="8">
        <v>3.5</v>
      </c>
      <c r="I12" s="8">
        <v>26</v>
      </c>
      <c r="J12" s="8">
        <v>8.5</v>
      </c>
      <c r="K12" s="6">
        <f t="shared" si="0"/>
        <v>3.9600000000000004</v>
      </c>
      <c r="L12" s="6">
        <f t="shared" si="1"/>
        <v>3.9600000000000004</v>
      </c>
      <c r="M12" s="10">
        <v>318</v>
      </c>
      <c r="N12" s="3" t="str">
        <f t="shared" si="2"/>
        <v>NW</v>
      </c>
      <c r="O12" s="12">
        <v>0</v>
      </c>
      <c r="P12" s="11">
        <v>0</v>
      </c>
      <c r="Q12" s="3">
        <v>0</v>
      </c>
      <c r="R12" s="13">
        <v>0</v>
      </c>
      <c r="S12" s="14">
        <v>0</v>
      </c>
      <c r="T12" s="15">
        <v>1.1000000000000001</v>
      </c>
      <c r="U12" s="15">
        <v>1.1000000000000001</v>
      </c>
      <c r="V12" s="43">
        <v>70</v>
      </c>
      <c r="W12" s="5" t="s">
        <v>3</v>
      </c>
    </row>
    <row r="13" spans="1:23" x14ac:dyDescent="0.25">
      <c r="A13" s="1">
        <v>45318</v>
      </c>
      <c r="B13" s="2">
        <v>3.8194444444444441E-2</v>
      </c>
      <c r="C13" s="7">
        <v>1021</v>
      </c>
      <c r="D13" s="7">
        <v>1025</v>
      </c>
      <c r="E13" s="8">
        <v>8.4</v>
      </c>
      <c r="F13" s="9">
        <v>72</v>
      </c>
      <c r="G13" s="8">
        <v>8.4</v>
      </c>
      <c r="H13" s="8">
        <v>3.6</v>
      </c>
      <c r="I13" s="8">
        <v>26</v>
      </c>
      <c r="J13" s="8">
        <v>8.4</v>
      </c>
      <c r="K13" s="6">
        <f t="shared" si="0"/>
        <v>3.9600000000000004</v>
      </c>
      <c r="L13" s="6">
        <f t="shared" si="1"/>
        <v>3.9600000000000004</v>
      </c>
      <c r="M13" s="10">
        <v>253</v>
      </c>
      <c r="N13" s="3" t="str">
        <f t="shared" si="2"/>
        <v>WSW</v>
      </c>
      <c r="O13" s="12">
        <v>0</v>
      </c>
      <c r="P13" s="11">
        <v>0</v>
      </c>
      <c r="Q13" s="3">
        <v>0</v>
      </c>
      <c r="R13" s="13">
        <v>0</v>
      </c>
      <c r="S13" s="14">
        <v>0</v>
      </c>
      <c r="T13" s="15">
        <v>1.1000000000000001</v>
      </c>
      <c r="U13" s="15">
        <v>1.1000000000000001</v>
      </c>
      <c r="V13" s="43">
        <v>80</v>
      </c>
      <c r="W13" s="5" t="s">
        <v>4</v>
      </c>
    </row>
    <row r="14" spans="1:23" x14ac:dyDescent="0.25">
      <c r="A14" s="1">
        <v>45318</v>
      </c>
      <c r="B14" s="2">
        <v>4.1666666666666664E-2</v>
      </c>
      <c r="C14" s="7">
        <v>1021</v>
      </c>
      <c r="D14" s="7">
        <v>1025</v>
      </c>
      <c r="E14" s="8">
        <v>8.1999999999999993</v>
      </c>
      <c r="F14" s="9">
        <v>73</v>
      </c>
      <c r="G14" s="8">
        <v>8.1999999999999993</v>
      </c>
      <c r="H14" s="8">
        <v>3.6</v>
      </c>
      <c r="I14" s="8">
        <v>26</v>
      </c>
      <c r="J14" s="8">
        <v>8.1999999999999993</v>
      </c>
      <c r="K14" s="6">
        <f t="shared" si="0"/>
        <v>3.6</v>
      </c>
      <c r="L14" s="6">
        <f t="shared" si="1"/>
        <v>3.6</v>
      </c>
      <c r="M14" s="10">
        <v>234</v>
      </c>
      <c r="N14" s="3" t="str">
        <f t="shared" si="2"/>
        <v>SW</v>
      </c>
      <c r="O14" s="12">
        <v>0</v>
      </c>
      <c r="P14" s="11">
        <v>0</v>
      </c>
      <c r="Q14" s="3">
        <v>0</v>
      </c>
      <c r="R14" s="13">
        <v>0</v>
      </c>
      <c r="S14" s="14">
        <v>0</v>
      </c>
      <c r="T14" s="15">
        <v>1</v>
      </c>
      <c r="U14" s="15">
        <v>1</v>
      </c>
      <c r="V14" s="43">
        <v>90</v>
      </c>
      <c r="W14" s="5" t="s">
        <v>4</v>
      </c>
    </row>
    <row r="15" spans="1:23" x14ac:dyDescent="0.25">
      <c r="A15" s="1">
        <v>45318</v>
      </c>
      <c r="B15" s="2">
        <v>4.5138888888888888E-2</v>
      </c>
      <c r="C15" s="7">
        <v>1021</v>
      </c>
      <c r="D15" s="7">
        <v>1025</v>
      </c>
      <c r="E15" s="8">
        <v>8</v>
      </c>
      <c r="F15" s="9">
        <v>73</v>
      </c>
      <c r="G15" s="8">
        <v>8</v>
      </c>
      <c r="H15" s="8">
        <v>3.4</v>
      </c>
      <c r="I15" s="8">
        <v>26</v>
      </c>
      <c r="J15" s="8">
        <v>8</v>
      </c>
      <c r="K15" s="6">
        <f t="shared" si="0"/>
        <v>0</v>
      </c>
      <c r="L15" s="6">
        <f t="shared" si="1"/>
        <v>0</v>
      </c>
      <c r="M15" s="10">
        <v>317</v>
      </c>
      <c r="N15" s="3" t="str">
        <f t="shared" si="2"/>
        <v>NW</v>
      </c>
      <c r="O15" s="12">
        <v>0</v>
      </c>
      <c r="P15" s="11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43">
        <v>100</v>
      </c>
      <c r="W15" s="5" t="s">
        <v>4</v>
      </c>
    </row>
    <row r="16" spans="1:23" x14ac:dyDescent="0.25">
      <c r="A16" s="1">
        <v>45318</v>
      </c>
      <c r="B16" s="2">
        <v>4.8611111111111112E-2</v>
      </c>
      <c r="C16" s="7">
        <v>1021</v>
      </c>
      <c r="D16" s="7">
        <v>1025</v>
      </c>
      <c r="E16" s="8">
        <v>7.8</v>
      </c>
      <c r="F16" s="9">
        <v>73</v>
      </c>
      <c r="G16" s="8">
        <v>7.8</v>
      </c>
      <c r="H16" s="8">
        <v>3.2</v>
      </c>
      <c r="I16" s="8">
        <v>26</v>
      </c>
      <c r="J16" s="8">
        <v>7.8</v>
      </c>
      <c r="K16" s="6">
        <f t="shared" si="0"/>
        <v>0</v>
      </c>
      <c r="L16" s="6">
        <f t="shared" si="1"/>
        <v>0</v>
      </c>
      <c r="M16" s="10">
        <v>23</v>
      </c>
      <c r="N16" s="3" t="str">
        <f t="shared" si="2"/>
        <v>NNE</v>
      </c>
      <c r="O16" s="12">
        <v>0</v>
      </c>
      <c r="P16" s="11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110</v>
      </c>
      <c r="W16" s="5" t="s">
        <v>5</v>
      </c>
    </row>
    <row r="17" spans="1:23" x14ac:dyDescent="0.25">
      <c r="A17" s="1">
        <v>45318</v>
      </c>
      <c r="B17" s="2">
        <v>5.2083333333333336E-2</v>
      </c>
      <c r="C17" s="7">
        <v>1021</v>
      </c>
      <c r="D17" s="7">
        <v>1025</v>
      </c>
      <c r="E17" s="8">
        <v>7.6</v>
      </c>
      <c r="F17" s="9">
        <v>73</v>
      </c>
      <c r="G17" s="8">
        <v>7.6</v>
      </c>
      <c r="H17" s="8">
        <v>3</v>
      </c>
      <c r="I17" s="8">
        <v>26</v>
      </c>
      <c r="J17" s="8">
        <v>7.6</v>
      </c>
      <c r="K17" s="6">
        <f t="shared" si="0"/>
        <v>0</v>
      </c>
      <c r="L17" s="6">
        <f t="shared" si="1"/>
        <v>0</v>
      </c>
      <c r="M17" s="10">
        <v>125</v>
      </c>
      <c r="N17" s="3" t="str">
        <f t="shared" si="2"/>
        <v>ESE</v>
      </c>
      <c r="O17" s="12">
        <v>0</v>
      </c>
      <c r="P17" s="11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120</v>
      </c>
      <c r="W17" s="5" t="s">
        <v>5</v>
      </c>
    </row>
    <row r="18" spans="1:23" x14ac:dyDescent="0.25">
      <c r="A18" s="1">
        <v>45318</v>
      </c>
      <c r="B18" s="2">
        <v>5.5555555555555552E-2</v>
      </c>
      <c r="C18" s="7">
        <v>1021</v>
      </c>
      <c r="D18" s="7">
        <v>1025</v>
      </c>
      <c r="E18" s="8">
        <v>7.4</v>
      </c>
      <c r="F18" s="9">
        <v>74</v>
      </c>
      <c r="G18" s="8">
        <v>7.4</v>
      </c>
      <c r="H18" s="8">
        <v>3</v>
      </c>
      <c r="I18" s="8">
        <v>26</v>
      </c>
      <c r="J18" s="8">
        <v>7.4</v>
      </c>
      <c r="K18" s="6">
        <f t="shared" si="0"/>
        <v>2.88</v>
      </c>
      <c r="L18" s="6">
        <f t="shared" si="1"/>
        <v>2.88</v>
      </c>
      <c r="M18" s="10">
        <v>114</v>
      </c>
      <c r="N18" s="3" t="str">
        <f t="shared" si="2"/>
        <v>ESE</v>
      </c>
      <c r="O18" s="12">
        <v>0</v>
      </c>
      <c r="P18" s="11">
        <v>0</v>
      </c>
      <c r="Q18" s="3">
        <v>0</v>
      </c>
      <c r="R18" s="13">
        <v>0</v>
      </c>
      <c r="S18" s="14">
        <v>0</v>
      </c>
      <c r="T18" s="15">
        <v>0.8</v>
      </c>
      <c r="U18" s="15">
        <v>0.8</v>
      </c>
      <c r="V18" s="43">
        <v>130</v>
      </c>
      <c r="W18" s="5" t="s">
        <v>6</v>
      </c>
    </row>
    <row r="19" spans="1:23" x14ac:dyDescent="0.25">
      <c r="A19" s="1">
        <v>45318</v>
      </c>
      <c r="B19" s="2">
        <v>5.9027777777777783E-2</v>
      </c>
      <c r="C19" s="7">
        <v>1021</v>
      </c>
      <c r="D19" s="7">
        <v>1025</v>
      </c>
      <c r="E19" s="8">
        <v>7.2</v>
      </c>
      <c r="F19" s="9">
        <v>74</v>
      </c>
      <c r="G19" s="8">
        <v>5.9</v>
      </c>
      <c r="H19" s="8">
        <v>2.8</v>
      </c>
      <c r="I19" s="8">
        <v>26</v>
      </c>
      <c r="J19" s="8">
        <v>5.9</v>
      </c>
      <c r="K19" s="6">
        <f t="shared" si="0"/>
        <v>7.5600000000000005</v>
      </c>
      <c r="L19" s="6">
        <f t="shared" si="1"/>
        <v>7.5600000000000005</v>
      </c>
      <c r="M19" s="10">
        <v>210</v>
      </c>
      <c r="N19" s="3" t="str">
        <f t="shared" si="2"/>
        <v>SSW</v>
      </c>
      <c r="O19" s="12">
        <v>0</v>
      </c>
      <c r="P19" s="11">
        <v>0</v>
      </c>
      <c r="Q19" s="3">
        <v>0</v>
      </c>
      <c r="R19" s="13">
        <v>0</v>
      </c>
      <c r="S19" s="14">
        <v>0</v>
      </c>
      <c r="T19" s="15">
        <v>2.1</v>
      </c>
      <c r="U19" s="15">
        <v>2.1</v>
      </c>
      <c r="V19" s="43">
        <v>140</v>
      </c>
      <c r="W19" s="5" t="s">
        <v>6</v>
      </c>
    </row>
    <row r="20" spans="1:23" x14ac:dyDescent="0.25">
      <c r="A20" s="1">
        <v>45318</v>
      </c>
      <c r="B20" s="2">
        <v>6.25E-2</v>
      </c>
      <c r="C20" s="7">
        <v>1021</v>
      </c>
      <c r="D20" s="7">
        <v>1025</v>
      </c>
      <c r="E20" s="8">
        <v>6.9</v>
      </c>
      <c r="F20" s="9">
        <v>76</v>
      </c>
      <c r="G20" s="8">
        <v>6.9</v>
      </c>
      <c r="H20" s="8">
        <v>2.9</v>
      </c>
      <c r="I20" s="8">
        <v>26</v>
      </c>
      <c r="J20" s="8">
        <v>6.9</v>
      </c>
      <c r="K20" s="6">
        <f t="shared" si="0"/>
        <v>2.88</v>
      </c>
      <c r="L20" s="6">
        <f t="shared" si="1"/>
        <v>2.88</v>
      </c>
      <c r="M20" s="10">
        <v>216</v>
      </c>
      <c r="N20" s="3" t="str">
        <f t="shared" si="2"/>
        <v>SSW</v>
      </c>
      <c r="O20" s="12">
        <v>0</v>
      </c>
      <c r="P20" s="11">
        <v>0</v>
      </c>
      <c r="Q20" s="3">
        <v>0</v>
      </c>
      <c r="R20" s="13">
        <v>0</v>
      </c>
      <c r="S20" s="14">
        <v>0</v>
      </c>
      <c r="T20" s="15">
        <v>0.8</v>
      </c>
      <c r="U20" s="15">
        <v>0.8</v>
      </c>
      <c r="V20" s="43">
        <v>150</v>
      </c>
      <c r="W20" s="5" t="s">
        <v>7</v>
      </c>
    </row>
    <row r="21" spans="1:23" x14ac:dyDescent="0.25">
      <c r="A21" s="1">
        <v>45318</v>
      </c>
      <c r="B21" s="2">
        <v>6.5972222222222224E-2</v>
      </c>
      <c r="C21" s="7">
        <v>1021</v>
      </c>
      <c r="D21" s="7">
        <v>1025</v>
      </c>
      <c r="E21" s="8">
        <v>7</v>
      </c>
      <c r="F21" s="9">
        <v>76</v>
      </c>
      <c r="G21" s="8">
        <v>7</v>
      </c>
      <c r="H21" s="8">
        <v>3</v>
      </c>
      <c r="I21" s="8">
        <v>26</v>
      </c>
      <c r="J21" s="8">
        <v>7</v>
      </c>
      <c r="K21" s="6">
        <f t="shared" si="0"/>
        <v>0</v>
      </c>
      <c r="L21" s="6">
        <f t="shared" si="1"/>
        <v>0</v>
      </c>
      <c r="M21" s="10">
        <v>243</v>
      </c>
      <c r="N21" s="3" t="str">
        <f t="shared" si="2"/>
        <v>WSW</v>
      </c>
      <c r="O21" s="12">
        <v>0</v>
      </c>
      <c r="P21" s="11">
        <v>0</v>
      </c>
      <c r="Q21" s="3">
        <v>0</v>
      </c>
      <c r="R21" s="13">
        <v>0</v>
      </c>
      <c r="S21" s="14">
        <v>0</v>
      </c>
      <c r="T21" s="15">
        <v>0</v>
      </c>
      <c r="U21" s="15">
        <v>0</v>
      </c>
      <c r="V21" s="43">
        <v>160</v>
      </c>
      <c r="W21" s="5" t="s">
        <v>7</v>
      </c>
    </row>
    <row r="22" spans="1:23" x14ac:dyDescent="0.25">
      <c r="A22" s="1">
        <v>45318</v>
      </c>
      <c r="B22" s="2">
        <v>6.9444444444444434E-2</v>
      </c>
      <c r="C22" s="7">
        <v>1021</v>
      </c>
      <c r="D22" s="7">
        <v>1025</v>
      </c>
      <c r="E22" s="8">
        <v>7.3</v>
      </c>
      <c r="F22" s="9">
        <v>77</v>
      </c>
      <c r="G22" s="8">
        <v>7.3</v>
      </c>
      <c r="H22" s="8">
        <v>3.5</v>
      </c>
      <c r="I22" s="8">
        <v>26</v>
      </c>
      <c r="J22" s="8">
        <v>7.3</v>
      </c>
      <c r="K22" s="6">
        <f t="shared" si="0"/>
        <v>0</v>
      </c>
      <c r="L22" s="6">
        <f t="shared" si="1"/>
        <v>0</v>
      </c>
      <c r="M22" s="10">
        <v>330</v>
      </c>
      <c r="N22" s="3" t="str">
        <f t="shared" si="2"/>
        <v>NNW</v>
      </c>
      <c r="O22" s="12">
        <v>0</v>
      </c>
      <c r="P22" s="11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170</v>
      </c>
      <c r="W22" s="5" t="s">
        <v>8</v>
      </c>
    </row>
    <row r="23" spans="1:23" x14ac:dyDescent="0.25">
      <c r="A23" s="1">
        <v>45318</v>
      </c>
      <c r="B23" s="2">
        <v>7.2916666666666671E-2</v>
      </c>
      <c r="C23" s="7">
        <v>1021</v>
      </c>
      <c r="D23" s="7">
        <v>1025</v>
      </c>
      <c r="E23" s="8">
        <v>7.4</v>
      </c>
      <c r="F23" s="9">
        <v>77</v>
      </c>
      <c r="G23" s="8">
        <v>7.4</v>
      </c>
      <c r="H23" s="8">
        <v>3.6</v>
      </c>
      <c r="I23" s="8">
        <v>26</v>
      </c>
      <c r="J23" s="8">
        <v>7.4</v>
      </c>
      <c r="K23" s="6">
        <f t="shared" si="0"/>
        <v>0</v>
      </c>
      <c r="L23" s="6">
        <f t="shared" si="1"/>
        <v>0</v>
      </c>
      <c r="M23" s="10">
        <v>90</v>
      </c>
      <c r="N23" s="3" t="str">
        <f t="shared" si="2"/>
        <v>E</v>
      </c>
      <c r="O23" s="12">
        <v>0</v>
      </c>
      <c r="P23" s="11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180</v>
      </c>
      <c r="W23" s="5" t="s">
        <v>8</v>
      </c>
    </row>
    <row r="24" spans="1:23" x14ac:dyDescent="0.25">
      <c r="A24" s="1">
        <v>45318</v>
      </c>
      <c r="B24" s="2">
        <v>7.6388888888888895E-2</v>
      </c>
      <c r="C24" s="7">
        <v>1021</v>
      </c>
      <c r="D24" s="7">
        <v>1025</v>
      </c>
      <c r="E24" s="8">
        <v>7.2</v>
      </c>
      <c r="F24" s="9">
        <v>77</v>
      </c>
      <c r="G24" s="8">
        <v>7.2</v>
      </c>
      <c r="H24" s="8">
        <v>3.4</v>
      </c>
      <c r="I24" s="8">
        <v>26</v>
      </c>
      <c r="J24" s="8">
        <v>7.2</v>
      </c>
      <c r="K24" s="6">
        <f t="shared" si="0"/>
        <v>0</v>
      </c>
      <c r="L24" s="6">
        <f t="shared" si="1"/>
        <v>0</v>
      </c>
      <c r="M24" s="10">
        <v>86</v>
      </c>
      <c r="N24" s="3" t="str">
        <f t="shared" si="2"/>
        <v>E</v>
      </c>
      <c r="O24" s="12">
        <v>0</v>
      </c>
      <c r="P24" s="11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190</v>
      </c>
      <c r="W24" s="5" t="s">
        <v>8</v>
      </c>
    </row>
    <row r="25" spans="1:23" x14ac:dyDescent="0.25">
      <c r="A25" s="1">
        <v>45318</v>
      </c>
      <c r="B25" s="2">
        <v>7.9861111111111105E-2</v>
      </c>
      <c r="C25" s="7">
        <v>1021</v>
      </c>
      <c r="D25" s="7">
        <v>1025</v>
      </c>
      <c r="E25" s="8">
        <v>7.1</v>
      </c>
      <c r="F25" s="9">
        <v>78</v>
      </c>
      <c r="G25" s="8">
        <v>7.1</v>
      </c>
      <c r="H25" s="8">
        <v>3.5</v>
      </c>
      <c r="I25" s="8">
        <v>26</v>
      </c>
      <c r="J25" s="8">
        <v>7.1</v>
      </c>
      <c r="K25" s="6">
        <f t="shared" si="0"/>
        <v>0</v>
      </c>
      <c r="L25" s="6">
        <f t="shared" si="1"/>
        <v>0</v>
      </c>
      <c r="M25" s="10">
        <v>42</v>
      </c>
      <c r="N25" s="3" t="str">
        <f t="shared" si="2"/>
        <v>NE</v>
      </c>
      <c r="O25" s="12">
        <v>0</v>
      </c>
      <c r="P25" s="11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200</v>
      </c>
      <c r="W25" s="5" t="s">
        <v>9</v>
      </c>
    </row>
    <row r="26" spans="1:23" x14ac:dyDescent="0.25">
      <c r="A26" s="1">
        <v>45318</v>
      </c>
      <c r="B26" s="2">
        <v>8.3333333333333329E-2</v>
      </c>
      <c r="C26" s="7">
        <v>1021</v>
      </c>
      <c r="D26" s="7">
        <v>1025</v>
      </c>
      <c r="E26" s="8">
        <v>7.3</v>
      </c>
      <c r="F26" s="9">
        <v>78</v>
      </c>
      <c r="G26" s="8">
        <v>7.3</v>
      </c>
      <c r="H26" s="8">
        <v>3.7</v>
      </c>
      <c r="I26" s="8">
        <v>26</v>
      </c>
      <c r="J26" s="8">
        <v>7.3</v>
      </c>
      <c r="K26" s="6">
        <f t="shared" si="0"/>
        <v>0</v>
      </c>
      <c r="L26" s="6">
        <f t="shared" si="1"/>
        <v>0</v>
      </c>
      <c r="M26" s="10">
        <v>72</v>
      </c>
      <c r="N26" s="3" t="str">
        <f t="shared" si="2"/>
        <v>ENE</v>
      </c>
      <c r="O26" s="12">
        <v>0</v>
      </c>
      <c r="P26" s="11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210</v>
      </c>
      <c r="W26" s="5" t="s">
        <v>9</v>
      </c>
    </row>
    <row r="27" spans="1:23" x14ac:dyDescent="0.25">
      <c r="A27" s="1">
        <v>45318</v>
      </c>
      <c r="B27" s="2">
        <v>8.6805555555555566E-2</v>
      </c>
      <c r="C27" s="7">
        <v>1021</v>
      </c>
      <c r="D27" s="7">
        <v>1025</v>
      </c>
      <c r="E27" s="8">
        <v>7.6</v>
      </c>
      <c r="F27" s="9">
        <v>77</v>
      </c>
      <c r="G27" s="8">
        <v>7.6</v>
      </c>
      <c r="H27" s="8">
        <v>3.8</v>
      </c>
      <c r="I27" s="8">
        <v>26</v>
      </c>
      <c r="J27" s="8">
        <v>7.6</v>
      </c>
      <c r="K27" s="6">
        <f t="shared" si="0"/>
        <v>2.52</v>
      </c>
      <c r="L27" s="6">
        <f t="shared" si="1"/>
        <v>2.52</v>
      </c>
      <c r="M27" s="10">
        <v>300</v>
      </c>
      <c r="N27" s="3" t="str">
        <f t="shared" si="2"/>
        <v>WNW</v>
      </c>
      <c r="O27" s="12">
        <v>0</v>
      </c>
      <c r="P27" s="11">
        <v>0</v>
      </c>
      <c r="Q27" s="3">
        <v>0</v>
      </c>
      <c r="R27" s="13">
        <v>0</v>
      </c>
      <c r="S27" s="14">
        <v>0</v>
      </c>
      <c r="T27" s="15">
        <v>0.7</v>
      </c>
      <c r="U27" s="15">
        <v>0.7</v>
      </c>
      <c r="V27" s="43">
        <v>220</v>
      </c>
      <c r="W27" s="5" t="s">
        <v>10</v>
      </c>
    </row>
    <row r="28" spans="1:23" x14ac:dyDescent="0.25">
      <c r="A28" s="1">
        <v>45318</v>
      </c>
      <c r="B28" s="2">
        <v>9.0277777777777776E-2</v>
      </c>
      <c r="C28" s="7">
        <v>1021</v>
      </c>
      <c r="D28" s="7">
        <v>1025</v>
      </c>
      <c r="E28" s="8">
        <v>7.5</v>
      </c>
      <c r="F28" s="9">
        <v>77</v>
      </c>
      <c r="G28" s="8">
        <v>7.5</v>
      </c>
      <c r="H28" s="8">
        <v>3.7</v>
      </c>
      <c r="I28" s="8">
        <v>26</v>
      </c>
      <c r="J28" s="8">
        <v>7.5</v>
      </c>
      <c r="K28" s="6">
        <f t="shared" si="0"/>
        <v>0</v>
      </c>
      <c r="L28" s="6">
        <f t="shared" si="1"/>
        <v>0</v>
      </c>
      <c r="M28" s="10">
        <v>24</v>
      </c>
      <c r="N28" s="3" t="str">
        <f t="shared" si="2"/>
        <v>NNE</v>
      </c>
      <c r="O28" s="12">
        <v>0</v>
      </c>
      <c r="P28" s="11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230</v>
      </c>
      <c r="W28" s="5" t="s">
        <v>10</v>
      </c>
    </row>
    <row r="29" spans="1:23" x14ac:dyDescent="0.25">
      <c r="A29" s="1">
        <v>45318</v>
      </c>
      <c r="B29" s="2">
        <v>9.375E-2</v>
      </c>
      <c r="C29" s="7">
        <v>1021</v>
      </c>
      <c r="D29" s="7">
        <v>1025</v>
      </c>
      <c r="E29" s="8">
        <v>7.4</v>
      </c>
      <c r="F29" s="9">
        <v>79</v>
      </c>
      <c r="G29" s="8">
        <v>7.4</v>
      </c>
      <c r="H29" s="8">
        <v>4</v>
      </c>
      <c r="I29" s="8">
        <v>26</v>
      </c>
      <c r="J29" s="8">
        <v>7.4</v>
      </c>
      <c r="K29" s="6">
        <f t="shared" si="0"/>
        <v>0</v>
      </c>
      <c r="L29" s="6">
        <f t="shared" si="1"/>
        <v>0</v>
      </c>
      <c r="M29" s="10">
        <v>236</v>
      </c>
      <c r="N29" s="3" t="str">
        <f t="shared" si="2"/>
        <v>SW</v>
      </c>
      <c r="O29" s="12">
        <v>0</v>
      </c>
      <c r="P29" s="11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240</v>
      </c>
      <c r="W29" s="5" t="s">
        <v>11</v>
      </c>
    </row>
    <row r="30" spans="1:23" x14ac:dyDescent="0.25">
      <c r="A30" s="1">
        <v>45318</v>
      </c>
      <c r="B30" s="2">
        <v>9.7222222222222224E-2</v>
      </c>
      <c r="C30" s="7">
        <v>1021</v>
      </c>
      <c r="D30" s="7">
        <v>1025</v>
      </c>
      <c r="E30" s="8">
        <v>7.8</v>
      </c>
      <c r="F30" s="9">
        <v>77</v>
      </c>
      <c r="G30" s="8">
        <v>7.8</v>
      </c>
      <c r="H30" s="8">
        <v>4</v>
      </c>
      <c r="I30" s="8">
        <v>26</v>
      </c>
      <c r="J30" s="8">
        <v>7.8</v>
      </c>
      <c r="K30" s="6">
        <f t="shared" si="0"/>
        <v>0</v>
      </c>
      <c r="L30" s="6">
        <f t="shared" si="1"/>
        <v>0</v>
      </c>
      <c r="M30" s="10">
        <v>54</v>
      </c>
      <c r="N30" s="3" t="str">
        <f t="shared" si="2"/>
        <v>NE</v>
      </c>
      <c r="O30" s="12">
        <v>0</v>
      </c>
      <c r="P30" s="11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250</v>
      </c>
      <c r="W30" s="5" t="s">
        <v>11</v>
      </c>
    </row>
    <row r="31" spans="1:23" x14ac:dyDescent="0.25">
      <c r="A31" s="1">
        <v>45318</v>
      </c>
      <c r="B31" s="2">
        <v>0.10069444444444443</v>
      </c>
      <c r="C31" s="7">
        <v>1021</v>
      </c>
      <c r="D31" s="7">
        <v>1025</v>
      </c>
      <c r="E31" s="8">
        <v>8.3000000000000007</v>
      </c>
      <c r="F31" s="9">
        <v>77</v>
      </c>
      <c r="G31" s="8">
        <v>7.8</v>
      </c>
      <c r="H31" s="8">
        <v>4.5</v>
      </c>
      <c r="I31" s="8">
        <v>26</v>
      </c>
      <c r="J31" s="8">
        <v>7.8</v>
      </c>
      <c r="K31" s="6">
        <f t="shared" si="0"/>
        <v>5.4</v>
      </c>
      <c r="L31" s="6">
        <f t="shared" si="1"/>
        <v>5.4</v>
      </c>
      <c r="M31" s="10">
        <v>306</v>
      </c>
      <c r="N31" s="3" t="str">
        <f t="shared" si="2"/>
        <v>WNW</v>
      </c>
      <c r="O31" s="12">
        <v>0</v>
      </c>
      <c r="P31" s="11">
        <v>0</v>
      </c>
      <c r="Q31" s="3">
        <v>0</v>
      </c>
      <c r="R31" s="13">
        <v>0</v>
      </c>
      <c r="S31" s="14">
        <v>0</v>
      </c>
      <c r="T31" s="15">
        <v>1.5</v>
      </c>
      <c r="U31" s="15">
        <v>1.5</v>
      </c>
      <c r="V31" s="43">
        <v>260</v>
      </c>
      <c r="W31" s="5" t="s">
        <v>12</v>
      </c>
    </row>
    <row r="32" spans="1:23" x14ac:dyDescent="0.25">
      <c r="A32" s="1">
        <v>45318</v>
      </c>
      <c r="B32" s="2">
        <v>0.10416666666666667</v>
      </c>
      <c r="C32" s="7">
        <v>1021</v>
      </c>
      <c r="D32" s="7">
        <v>1025</v>
      </c>
      <c r="E32" s="8">
        <v>8.8000000000000007</v>
      </c>
      <c r="F32" s="9">
        <v>75</v>
      </c>
      <c r="G32" s="8">
        <v>8.8000000000000007</v>
      </c>
      <c r="H32" s="8">
        <v>4.5999999999999996</v>
      </c>
      <c r="I32" s="8">
        <v>26</v>
      </c>
      <c r="J32" s="8">
        <v>8.8000000000000007</v>
      </c>
      <c r="K32" s="6">
        <f t="shared" si="0"/>
        <v>0</v>
      </c>
      <c r="L32" s="6">
        <f t="shared" si="1"/>
        <v>0</v>
      </c>
      <c r="M32" s="10">
        <v>54</v>
      </c>
      <c r="N32" s="3" t="str">
        <f t="shared" si="2"/>
        <v>NE</v>
      </c>
      <c r="O32" s="12">
        <v>0</v>
      </c>
      <c r="P32" s="11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270</v>
      </c>
      <c r="W32" s="5" t="s">
        <v>12</v>
      </c>
    </row>
    <row r="33" spans="1:23" x14ac:dyDescent="0.25">
      <c r="A33" s="1">
        <v>45318</v>
      </c>
      <c r="B33" s="2">
        <v>0.1076388888888889</v>
      </c>
      <c r="C33" s="7">
        <v>1021</v>
      </c>
      <c r="D33" s="7">
        <v>1025</v>
      </c>
      <c r="E33" s="8">
        <v>9</v>
      </c>
      <c r="F33" s="9">
        <v>75</v>
      </c>
      <c r="G33" s="8">
        <v>9</v>
      </c>
      <c r="H33" s="8">
        <v>4.8</v>
      </c>
      <c r="I33" s="8">
        <v>26</v>
      </c>
      <c r="J33" s="8">
        <v>9</v>
      </c>
      <c r="K33" s="6">
        <f t="shared" si="0"/>
        <v>0</v>
      </c>
      <c r="L33" s="6">
        <f t="shared" si="1"/>
        <v>0</v>
      </c>
      <c r="M33" s="10">
        <v>180</v>
      </c>
      <c r="N33" s="3" t="str">
        <f t="shared" si="2"/>
        <v>S</v>
      </c>
      <c r="O33" s="12">
        <v>0</v>
      </c>
      <c r="P33" s="11">
        <v>0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43">
        <v>280</v>
      </c>
      <c r="W33" s="5" t="s">
        <v>12</v>
      </c>
    </row>
    <row r="34" spans="1:23" x14ac:dyDescent="0.25">
      <c r="A34" s="1">
        <v>45318</v>
      </c>
      <c r="B34" s="2">
        <v>0.1111111111111111</v>
      </c>
      <c r="C34" s="7">
        <v>1021</v>
      </c>
      <c r="D34" s="7">
        <v>1025</v>
      </c>
      <c r="E34" s="8">
        <v>9</v>
      </c>
      <c r="F34" s="9">
        <v>74</v>
      </c>
      <c r="G34" s="8">
        <v>9</v>
      </c>
      <c r="H34" s="8">
        <v>4.5999999999999996</v>
      </c>
      <c r="I34" s="8">
        <v>26</v>
      </c>
      <c r="J34" s="8">
        <v>9</v>
      </c>
      <c r="K34" s="6">
        <f t="shared" si="0"/>
        <v>3.9600000000000004</v>
      </c>
      <c r="L34" s="6">
        <f t="shared" si="1"/>
        <v>3.9600000000000004</v>
      </c>
      <c r="M34" s="10">
        <v>293</v>
      </c>
      <c r="N34" s="3" t="str">
        <f t="shared" si="2"/>
        <v>WNW</v>
      </c>
      <c r="O34" s="12">
        <v>0</v>
      </c>
      <c r="P34" s="11">
        <v>0</v>
      </c>
      <c r="Q34" s="3">
        <v>0</v>
      </c>
      <c r="R34" s="13">
        <v>0</v>
      </c>
      <c r="S34" s="14">
        <v>0</v>
      </c>
      <c r="T34" s="15">
        <v>1.1000000000000001</v>
      </c>
      <c r="U34" s="15">
        <v>1.1000000000000001</v>
      </c>
      <c r="V34" s="43">
        <v>290</v>
      </c>
      <c r="W34" s="5" t="s">
        <v>13</v>
      </c>
    </row>
    <row r="35" spans="1:23" x14ac:dyDescent="0.25">
      <c r="A35" s="1">
        <v>45318</v>
      </c>
      <c r="B35" s="2">
        <v>0.11458333333333333</v>
      </c>
      <c r="C35" s="7">
        <v>1021</v>
      </c>
      <c r="D35" s="7">
        <v>1025</v>
      </c>
      <c r="E35" s="8">
        <v>9.1</v>
      </c>
      <c r="F35" s="9">
        <v>74</v>
      </c>
      <c r="G35" s="8">
        <v>9.1</v>
      </c>
      <c r="H35" s="8">
        <v>4.7</v>
      </c>
      <c r="I35" s="8">
        <v>26</v>
      </c>
      <c r="J35" s="8">
        <v>9.1</v>
      </c>
      <c r="K35" s="6">
        <f t="shared" si="0"/>
        <v>4.32</v>
      </c>
      <c r="L35" s="6">
        <f t="shared" si="1"/>
        <v>4.32</v>
      </c>
      <c r="M35" s="10">
        <v>258</v>
      </c>
      <c r="N35" s="3" t="str">
        <f t="shared" si="2"/>
        <v>WSW</v>
      </c>
      <c r="O35" s="12">
        <v>0</v>
      </c>
      <c r="P35" s="11">
        <v>0</v>
      </c>
      <c r="Q35" s="3">
        <v>0</v>
      </c>
      <c r="R35" s="13">
        <v>0</v>
      </c>
      <c r="S35" s="14">
        <v>0</v>
      </c>
      <c r="T35" s="15">
        <v>1.2</v>
      </c>
      <c r="U35" s="15">
        <v>1.2</v>
      </c>
      <c r="V35" s="43">
        <v>300</v>
      </c>
      <c r="W35" s="5" t="s">
        <v>13</v>
      </c>
    </row>
    <row r="36" spans="1:23" x14ac:dyDescent="0.25">
      <c r="A36" s="1">
        <v>45318</v>
      </c>
      <c r="B36" s="2">
        <v>0.11805555555555557</v>
      </c>
      <c r="C36" s="7">
        <v>1021</v>
      </c>
      <c r="D36" s="7">
        <v>1025</v>
      </c>
      <c r="E36" s="8">
        <v>9.3000000000000007</v>
      </c>
      <c r="F36" s="9">
        <v>73</v>
      </c>
      <c r="G36" s="8">
        <v>9.3000000000000007</v>
      </c>
      <c r="H36" s="8">
        <v>4.7</v>
      </c>
      <c r="I36" s="8">
        <v>26</v>
      </c>
      <c r="J36" s="8">
        <v>9.3000000000000007</v>
      </c>
      <c r="K36" s="6">
        <f t="shared" si="0"/>
        <v>2.88</v>
      </c>
      <c r="L36" s="6">
        <f t="shared" si="1"/>
        <v>2.88</v>
      </c>
      <c r="M36" s="10">
        <v>264</v>
      </c>
      <c r="N36" s="3" t="str">
        <f t="shared" si="2"/>
        <v>W</v>
      </c>
      <c r="O36" s="12">
        <v>0</v>
      </c>
      <c r="P36" s="11">
        <v>0</v>
      </c>
      <c r="Q36" s="3">
        <v>0</v>
      </c>
      <c r="R36" s="13">
        <v>0</v>
      </c>
      <c r="S36" s="14">
        <v>0</v>
      </c>
      <c r="T36" s="15">
        <v>0.8</v>
      </c>
      <c r="U36" s="15">
        <v>0.8</v>
      </c>
      <c r="V36" s="43">
        <v>310</v>
      </c>
      <c r="W36" s="5" t="s">
        <v>14</v>
      </c>
    </row>
    <row r="37" spans="1:23" x14ac:dyDescent="0.25">
      <c r="A37" s="1">
        <v>45318</v>
      </c>
      <c r="B37" s="2">
        <v>0.12152777777777778</v>
      </c>
      <c r="C37" s="7">
        <v>1021</v>
      </c>
      <c r="D37" s="7">
        <v>1025</v>
      </c>
      <c r="E37" s="8">
        <v>9.4</v>
      </c>
      <c r="F37" s="9">
        <v>73</v>
      </c>
      <c r="G37" s="8">
        <v>8.4</v>
      </c>
      <c r="H37" s="8">
        <v>4.8</v>
      </c>
      <c r="I37" s="8">
        <v>26</v>
      </c>
      <c r="J37" s="8">
        <v>8.4</v>
      </c>
      <c r="K37" s="6">
        <f t="shared" si="0"/>
        <v>7.5600000000000005</v>
      </c>
      <c r="L37" s="6">
        <f t="shared" si="1"/>
        <v>7.9200000000000008</v>
      </c>
      <c r="M37" s="10">
        <v>234</v>
      </c>
      <c r="N37" s="3" t="str">
        <f t="shared" si="2"/>
        <v>SW</v>
      </c>
      <c r="O37" s="12">
        <v>0</v>
      </c>
      <c r="P37" s="11">
        <v>0</v>
      </c>
      <c r="Q37" s="3">
        <v>0</v>
      </c>
      <c r="R37" s="13">
        <v>0</v>
      </c>
      <c r="S37" s="14">
        <v>0</v>
      </c>
      <c r="T37" s="15">
        <v>2.1</v>
      </c>
      <c r="U37" s="15">
        <v>2.2000000000000002</v>
      </c>
      <c r="V37" s="43">
        <v>320</v>
      </c>
      <c r="W37" s="5" t="s">
        <v>14</v>
      </c>
    </row>
    <row r="38" spans="1:23" x14ac:dyDescent="0.25">
      <c r="A38" s="1">
        <v>45318</v>
      </c>
      <c r="B38" s="2">
        <v>0.125</v>
      </c>
      <c r="C38" s="7">
        <v>1021</v>
      </c>
      <c r="D38" s="7">
        <v>1025</v>
      </c>
      <c r="E38" s="8">
        <v>9</v>
      </c>
      <c r="F38" s="9">
        <v>74</v>
      </c>
      <c r="G38" s="8">
        <v>9</v>
      </c>
      <c r="H38" s="8">
        <v>4.5999999999999996</v>
      </c>
      <c r="I38" s="8">
        <v>26</v>
      </c>
      <c r="J38" s="8">
        <v>9</v>
      </c>
      <c r="K38" s="6">
        <f t="shared" si="0"/>
        <v>4.68</v>
      </c>
      <c r="L38" s="6">
        <f t="shared" si="1"/>
        <v>4.68</v>
      </c>
      <c r="M38" s="10">
        <v>260</v>
      </c>
      <c r="N38" s="3" t="str">
        <f t="shared" si="2"/>
        <v>W</v>
      </c>
      <c r="O38" s="12">
        <v>0</v>
      </c>
      <c r="P38" s="11">
        <v>0</v>
      </c>
      <c r="Q38" s="3">
        <v>0</v>
      </c>
      <c r="R38" s="13">
        <v>0</v>
      </c>
      <c r="S38" s="14">
        <v>0</v>
      </c>
      <c r="T38" s="15">
        <v>1.3</v>
      </c>
      <c r="U38" s="15">
        <v>1.3</v>
      </c>
      <c r="V38" s="43">
        <v>330</v>
      </c>
      <c r="W38" s="5" t="s">
        <v>15</v>
      </c>
    </row>
    <row r="39" spans="1:23" x14ac:dyDescent="0.25">
      <c r="A39" s="1">
        <v>45318</v>
      </c>
      <c r="B39" s="2">
        <v>0.12847222222222224</v>
      </c>
      <c r="C39" s="7">
        <v>1021</v>
      </c>
      <c r="D39" s="7">
        <v>1025</v>
      </c>
      <c r="E39" s="8">
        <v>8.8000000000000007</v>
      </c>
      <c r="F39" s="9">
        <v>74</v>
      </c>
      <c r="G39" s="8">
        <v>8.8000000000000007</v>
      </c>
      <c r="H39" s="8">
        <v>4.4000000000000004</v>
      </c>
      <c r="I39" s="8">
        <v>26</v>
      </c>
      <c r="J39" s="8">
        <v>8.8000000000000007</v>
      </c>
      <c r="K39" s="6">
        <f t="shared" si="0"/>
        <v>0</v>
      </c>
      <c r="L39" s="6">
        <f t="shared" si="1"/>
        <v>0</v>
      </c>
      <c r="M39" s="10">
        <v>36</v>
      </c>
      <c r="N39" s="3" t="str">
        <f t="shared" si="2"/>
        <v>NNE</v>
      </c>
      <c r="O39" s="12">
        <v>0</v>
      </c>
      <c r="P39" s="11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340</v>
      </c>
      <c r="W39" s="5" t="s">
        <v>15</v>
      </c>
    </row>
    <row r="40" spans="1:23" x14ac:dyDescent="0.25">
      <c r="A40" s="1">
        <v>45318</v>
      </c>
      <c r="B40" s="2">
        <v>0.13194444444444445</v>
      </c>
      <c r="C40" s="7">
        <v>1021</v>
      </c>
      <c r="D40" s="7">
        <v>1025</v>
      </c>
      <c r="E40" s="8">
        <v>8.6999999999999993</v>
      </c>
      <c r="F40" s="9">
        <v>75</v>
      </c>
      <c r="G40" s="8">
        <v>8.6999999999999993</v>
      </c>
      <c r="H40" s="8">
        <v>4.5</v>
      </c>
      <c r="I40" s="8">
        <v>26</v>
      </c>
      <c r="J40" s="8">
        <v>8.6999999999999993</v>
      </c>
      <c r="K40" s="6">
        <f t="shared" si="0"/>
        <v>0</v>
      </c>
      <c r="L40" s="6">
        <f t="shared" si="1"/>
        <v>0</v>
      </c>
      <c r="M40" s="10">
        <v>60</v>
      </c>
      <c r="N40" s="3" t="str">
        <f t="shared" si="2"/>
        <v>ENE</v>
      </c>
      <c r="O40" s="12">
        <v>0</v>
      </c>
      <c r="P40" s="11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43">
        <v>350</v>
      </c>
      <c r="W40" s="5" t="s">
        <v>0</v>
      </c>
    </row>
    <row r="41" spans="1:23" x14ac:dyDescent="0.25">
      <c r="A41" s="1">
        <v>45318</v>
      </c>
      <c r="B41" s="2">
        <v>0.13541666666666666</v>
      </c>
      <c r="C41" s="7">
        <v>1021</v>
      </c>
      <c r="D41" s="7">
        <v>1025</v>
      </c>
      <c r="E41" s="8">
        <v>8.6</v>
      </c>
      <c r="F41" s="9">
        <v>76</v>
      </c>
      <c r="G41" s="8">
        <v>7.8</v>
      </c>
      <c r="H41" s="8">
        <v>4.5999999999999996</v>
      </c>
      <c r="I41" s="8">
        <v>26</v>
      </c>
      <c r="J41" s="8">
        <v>7.8</v>
      </c>
      <c r="K41" s="6">
        <f t="shared" si="0"/>
        <v>6.12</v>
      </c>
      <c r="L41" s="6">
        <f t="shared" si="1"/>
        <v>6.48</v>
      </c>
      <c r="M41" s="10">
        <v>192</v>
      </c>
      <c r="N41" s="3" t="str">
        <f t="shared" si="2"/>
        <v>S</v>
      </c>
      <c r="O41" s="12">
        <v>0</v>
      </c>
      <c r="P41" s="11">
        <v>0</v>
      </c>
      <c r="Q41" s="3">
        <v>0</v>
      </c>
      <c r="R41" s="13">
        <v>0</v>
      </c>
      <c r="S41" s="14">
        <v>0</v>
      </c>
      <c r="T41" s="15">
        <v>1.7</v>
      </c>
      <c r="U41" s="15">
        <v>1.8</v>
      </c>
      <c r="V41" s="43">
        <v>360</v>
      </c>
      <c r="W41" s="5" t="s">
        <v>0</v>
      </c>
    </row>
    <row r="42" spans="1:23" x14ac:dyDescent="0.25">
      <c r="A42" s="1">
        <v>45318</v>
      </c>
      <c r="B42" s="2">
        <v>0.1388888888888889</v>
      </c>
      <c r="C42" s="7">
        <v>1021</v>
      </c>
      <c r="D42" s="7">
        <v>1025</v>
      </c>
      <c r="E42" s="8">
        <v>8.8000000000000007</v>
      </c>
      <c r="F42" s="9">
        <v>77</v>
      </c>
      <c r="G42" s="8">
        <v>8.3000000000000007</v>
      </c>
      <c r="H42" s="8">
        <v>4.9000000000000004</v>
      </c>
      <c r="I42" s="8">
        <v>26</v>
      </c>
      <c r="J42" s="8">
        <v>8.3000000000000007</v>
      </c>
      <c r="K42" s="6">
        <f t="shared" si="0"/>
        <v>5.76</v>
      </c>
      <c r="L42" s="6">
        <f t="shared" si="1"/>
        <v>5.76</v>
      </c>
      <c r="M42" s="10">
        <v>260</v>
      </c>
      <c r="N42" s="3" t="str">
        <f t="shared" si="2"/>
        <v>W</v>
      </c>
      <c r="O42" s="12">
        <v>0</v>
      </c>
      <c r="P42" s="11">
        <v>0</v>
      </c>
      <c r="Q42" s="3">
        <v>0</v>
      </c>
      <c r="R42" s="13">
        <v>0</v>
      </c>
      <c r="S42" s="14">
        <v>0</v>
      </c>
      <c r="T42" s="15">
        <v>1.6</v>
      </c>
      <c r="U42" s="15">
        <v>1.6</v>
      </c>
    </row>
    <row r="43" spans="1:23" x14ac:dyDescent="0.25">
      <c r="A43" s="1">
        <v>45318</v>
      </c>
      <c r="B43" s="2">
        <v>0.1423611111111111</v>
      </c>
      <c r="C43" s="7">
        <v>1021</v>
      </c>
      <c r="D43" s="7">
        <v>1025</v>
      </c>
      <c r="E43" s="8">
        <v>9.1</v>
      </c>
      <c r="F43" s="9">
        <v>77</v>
      </c>
      <c r="G43" s="8">
        <v>9.1</v>
      </c>
      <c r="H43" s="8">
        <v>5.2</v>
      </c>
      <c r="I43" s="8">
        <v>26</v>
      </c>
      <c r="J43" s="8">
        <v>9.1</v>
      </c>
      <c r="K43" s="6">
        <f t="shared" si="0"/>
        <v>4.32</v>
      </c>
      <c r="L43" s="6">
        <f t="shared" si="1"/>
        <v>4.32</v>
      </c>
      <c r="M43" s="10">
        <v>226</v>
      </c>
      <c r="N43" s="3" t="str">
        <f t="shared" si="2"/>
        <v>SW</v>
      </c>
      <c r="O43" s="12">
        <v>0</v>
      </c>
      <c r="P43" s="11">
        <v>0</v>
      </c>
      <c r="Q43" s="3">
        <v>0</v>
      </c>
      <c r="R43" s="13">
        <v>0</v>
      </c>
      <c r="S43" s="14">
        <v>0</v>
      </c>
      <c r="T43" s="15">
        <v>1.2</v>
      </c>
      <c r="U43" s="15">
        <v>1.2</v>
      </c>
    </row>
    <row r="44" spans="1:23" x14ac:dyDescent="0.25">
      <c r="A44" s="1">
        <v>45318</v>
      </c>
      <c r="B44" s="2">
        <v>0.14583333333333334</v>
      </c>
      <c r="C44" s="7">
        <v>1021</v>
      </c>
      <c r="D44" s="7">
        <v>1025</v>
      </c>
      <c r="E44" s="8">
        <v>9.1999999999999993</v>
      </c>
      <c r="F44" s="9">
        <v>78</v>
      </c>
      <c r="G44" s="8">
        <v>9.1999999999999993</v>
      </c>
      <c r="H44" s="8">
        <v>5.5</v>
      </c>
      <c r="I44" s="8">
        <v>26</v>
      </c>
      <c r="J44" s="8">
        <v>9.1999999999999993</v>
      </c>
      <c r="K44" s="6">
        <f t="shared" si="0"/>
        <v>0</v>
      </c>
      <c r="L44" s="6">
        <f t="shared" si="1"/>
        <v>0</v>
      </c>
      <c r="M44" s="10">
        <v>230</v>
      </c>
      <c r="N44" s="3" t="str">
        <f t="shared" si="2"/>
        <v>SW</v>
      </c>
      <c r="O44" s="12">
        <v>0</v>
      </c>
      <c r="P44" s="11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45318</v>
      </c>
      <c r="B45" s="2">
        <v>0.14930555555555555</v>
      </c>
      <c r="C45" s="7">
        <v>1021</v>
      </c>
      <c r="D45" s="7">
        <v>1025</v>
      </c>
      <c r="E45" s="8">
        <v>9.1</v>
      </c>
      <c r="F45" s="9">
        <v>80</v>
      </c>
      <c r="G45" s="8">
        <v>9.1</v>
      </c>
      <c r="H45" s="8">
        <v>5.8</v>
      </c>
      <c r="I45" s="8">
        <v>26</v>
      </c>
      <c r="J45" s="8">
        <v>9.1</v>
      </c>
      <c r="K45" s="6">
        <f t="shared" si="0"/>
        <v>2.88</v>
      </c>
      <c r="L45" s="6">
        <f t="shared" si="1"/>
        <v>2.88</v>
      </c>
      <c r="M45" s="10">
        <v>298</v>
      </c>
      <c r="N45" s="3" t="str">
        <f t="shared" si="2"/>
        <v>WNW</v>
      </c>
      <c r="O45" s="12">
        <v>0</v>
      </c>
      <c r="P45" s="11">
        <v>0</v>
      </c>
      <c r="Q45" s="3">
        <v>0</v>
      </c>
      <c r="R45" s="13">
        <v>0</v>
      </c>
      <c r="S45" s="14">
        <v>0</v>
      </c>
      <c r="T45" s="15">
        <v>0.8</v>
      </c>
      <c r="U45" s="15">
        <v>0.8</v>
      </c>
    </row>
    <row r="46" spans="1:23" x14ac:dyDescent="0.25">
      <c r="A46" s="1">
        <v>45318</v>
      </c>
      <c r="B46" s="2">
        <v>0.15277777777777776</v>
      </c>
      <c r="C46" s="7">
        <v>1021</v>
      </c>
      <c r="D46" s="7">
        <v>1025</v>
      </c>
      <c r="E46" s="8">
        <v>9.1</v>
      </c>
      <c r="F46" s="9">
        <v>80</v>
      </c>
      <c r="G46" s="8">
        <v>9.1</v>
      </c>
      <c r="H46" s="8">
        <v>5.8</v>
      </c>
      <c r="I46" s="8">
        <v>26</v>
      </c>
      <c r="J46" s="8">
        <v>9.1</v>
      </c>
      <c r="K46" s="6">
        <f t="shared" si="0"/>
        <v>3.6</v>
      </c>
      <c r="L46" s="6">
        <f t="shared" si="1"/>
        <v>3.6</v>
      </c>
      <c r="M46" s="10">
        <v>72</v>
      </c>
      <c r="N46" s="3" t="str">
        <f t="shared" si="2"/>
        <v>ENE</v>
      </c>
      <c r="O46" s="12">
        <v>0</v>
      </c>
      <c r="P46" s="11">
        <v>0</v>
      </c>
      <c r="Q46" s="3">
        <v>0</v>
      </c>
      <c r="R46" s="13">
        <v>0</v>
      </c>
      <c r="S46" s="14">
        <v>0</v>
      </c>
      <c r="T46" s="15">
        <v>1</v>
      </c>
      <c r="U46" s="15">
        <v>1</v>
      </c>
    </row>
    <row r="47" spans="1:23" x14ac:dyDescent="0.25">
      <c r="A47" s="1">
        <v>45318</v>
      </c>
      <c r="B47" s="2">
        <v>0.15625</v>
      </c>
      <c r="C47" s="7">
        <v>1021</v>
      </c>
      <c r="D47" s="7">
        <v>1025</v>
      </c>
      <c r="E47" s="8">
        <v>9.1</v>
      </c>
      <c r="F47" s="9">
        <v>81</v>
      </c>
      <c r="G47" s="8">
        <v>9.1</v>
      </c>
      <c r="H47" s="8">
        <v>6</v>
      </c>
      <c r="I47" s="8">
        <v>26</v>
      </c>
      <c r="J47" s="8">
        <v>9.1</v>
      </c>
      <c r="K47" s="6">
        <f t="shared" si="0"/>
        <v>0</v>
      </c>
      <c r="L47" s="6">
        <f t="shared" si="1"/>
        <v>0</v>
      </c>
      <c r="M47" s="10">
        <v>186</v>
      </c>
      <c r="N47" s="3" t="str">
        <f t="shared" si="2"/>
        <v>S</v>
      </c>
      <c r="O47" s="12">
        <v>0</v>
      </c>
      <c r="P47" s="11">
        <v>0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</row>
    <row r="48" spans="1:23" x14ac:dyDescent="0.25">
      <c r="A48" s="1">
        <v>45318</v>
      </c>
      <c r="B48" s="2">
        <v>0.15972222222222224</v>
      </c>
      <c r="C48" s="7">
        <v>1021</v>
      </c>
      <c r="D48" s="7">
        <v>1025</v>
      </c>
      <c r="E48" s="8">
        <v>9</v>
      </c>
      <c r="F48" s="9">
        <v>82</v>
      </c>
      <c r="G48" s="8">
        <v>9</v>
      </c>
      <c r="H48" s="8">
        <v>6.1</v>
      </c>
      <c r="I48" s="8">
        <v>26</v>
      </c>
      <c r="J48" s="8">
        <v>9</v>
      </c>
      <c r="K48" s="6">
        <f t="shared" si="0"/>
        <v>0</v>
      </c>
      <c r="L48" s="6">
        <f t="shared" si="1"/>
        <v>0</v>
      </c>
      <c r="M48" s="10">
        <v>351</v>
      </c>
      <c r="N48" s="3" t="str">
        <f t="shared" si="2"/>
        <v>N</v>
      </c>
      <c r="O48" s="12">
        <v>0</v>
      </c>
      <c r="P48" s="11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45318</v>
      </c>
      <c r="B49" s="2">
        <v>0.16319444444444445</v>
      </c>
      <c r="C49" s="7">
        <v>1021</v>
      </c>
      <c r="D49" s="7">
        <v>1025</v>
      </c>
      <c r="E49" s="8">
        <v>9.1</v>
      </c>
      <c r="F49" s="9">
        <v>83</v>
      </c>
      <c r="G49" s="8">
        <v>9.1</v>
      </c>
      <c r="H49" s="8">
        <v>6.3</v>
      </c>
      <c r="I49" s="8">
        <v>26</v>
      </c>
      <c r="J49" s="8">
        <v>9.1</v>
      </c>
      <c r="K49" s="6">
        <f t="shared" si="0"/>
        <v>0</v>
      </c>
      <c r="L49" s="6">
        <f t="shared" si="1"/>
        <v>0</v>
      </c>
      <c r="M49" s="10">
        <v>48</v>
      </c>
      <c r="N49" s="3" t="str">
        <f t="shared" si="2"/>
        <v>NE</v>
      </c>
      <c r="O49" s="12">
        <v>0</v>
      </c>
      <c r="P49" s="11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45318</v>
      </c>
      <c r="B50" s="2">
        <v>0.16666666666666666</v>
      </c>
      <c r="C50" s="7">
        <v>1021</v>
      </c>
      <c r="D50" s="7">
        <v>1025</v>
      </c>
      <c r="E50" s="8">
        <v>9.1</v>
      </c>
      <c r="F50" s="9">
        <v>83</v>
      </c>
      <c r="G50" s="8">
        <v>9.1</v>
      </c>
      <c r="H50" s="8">
        <v>6.3</v>
      </c>
      <c r="I50" s="8">
        <v>26</v>
      </c>
      <c r="J50" s="8">
        <v>9.1</v>
      </c>
      <c r="K50" s="6">
        <f t="shared" si="0"/>
        <v>0</v>
      </c>
      <c r="L50" s="6">
        <f t="shared" si="1"/>
        <v>0</v>
      </c>
      <c r="M50" s="10">
        <v>162</v>
      </c>
      <c r="N50" s="3" t="str">
        <f t="shared" si="2"/>
        <v>SSE</v>
      </c>
      <c r="O50" s="12">
        <v>0</v>
      </c>
      <c r="P50" s="11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45318</v>
      </c>
      <c r="B51" s="2">
        <v>0.17013888888888887</v>
      </c>
      <c r="C51" s="7">
        <v>1021</v>
      </c>
      <c r="D51" s="7">
        <v>1025</v>
      </c>
      <c r="E51" s="8">
        <v>9.1</v>
      </c>
      <c r="F51" s="9">
        <v>84</v>
      </c>
      <c r="G51" s="8">
        <v>9.1</v>
      </c>
      <c r="H51" s="8">
        <v>6.5</v>
      </c>
      <c r="I51" s="8">
        <v>26</v>
      </c>
      <c r="J51" s="8">
        <v>9.1</v>
      </c>
      <c r="K51" s="6">
        <f t="shared" si="0"/>
        <v>0</v>
      </c>
      <c r="L51" s="6">
        <f t="shared" si="1"/>
        <v>0</v>
      </c>
      <c r="M51" s="10">
        <v>270</v>
      </c>
      <c r="N51" s="3" t="str">
        <f t="shared" si="2"/>
        <v>W</v>
      </c>
      <c r="O51" s="12">
        <v>0</v>
      </c>
      <c r="P51" s="11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45318</v>
      </c>
      <c r="B52" s="2">
        <v>0.17361111111111113</v>
      </c>
      <c r="C52" s="7">
        <v>1021</v>
      </c>
      <c r="D52" s="7">
        <v>1025</v>
      </c>
      <c r="E52" s="8">
        <v>9.3000000000000007</v>
      </c>
      <c r="F52" s="9">
        <v>85</v>
      </c>
      <c r="G52" s="8">
        <v>9.3000000000000007</v>
      </c>
      <c r="H52" s="8">
        <v>6.9</v>
      </c>
      <c r="I52" s="8">
        <v>26</v>
      </c>
      <c r="J52" s="8">
        <v>9.3000000000000007</v>
      </c>
      <c r="K52" s="6">
        <f t="shared" si="0"/>
        <v>3.9600000000000004</v>
      </c>
      <c r="L52" s="6">
        <f t="shared" si="1"/>
        <v>3.9600000000000004</v>
      </c>
      <c r="M52" s="10">
        <v>264</v>
      </c>
      <c r="N52" s="3" t="str">
        <f t="shared" si="2"/>
        <v>W</v>
      </c>
      <c r="O52" s="12">
        <v>0</v>
      </c>
      <c r="P52" s="11">
        <v>0</v>
      </c>
      <c r="Q52" s="3">
        <v>0</v>
      </c>
      <c r="R52" s="13">
        <v>0</v>
      </c>
      <c r="S52" s="14">
        <v>0</v>
      </c>
      <c r="T52" s="15">
        <v>1.1000000000000001</v>
      </c>
      <c r="U52" s="15">
        <v>1.1000000000000001</v>
      </c>
    </row>
    <row r="53" spans="1:21" x14ac:dyDescent="0.25">
      <c r="A53" s="1">
        <v>45318</v>
      </c>
      <c r="B53" s="2">
        <v>0.17708333333333334</v>
      </c>
      <c r="C53" s="7">
        <v>1021</v>
      </c>
      <c r="D53" s="7">
        <v>1025</v>
      </c>
      <c r="E53" s="8">
        <v>9.4</v>
      </c>
      <c r="F53" s="9">
        <v>86</v>
      </c>
      <c r="G53" s="8">
        <v>9.4</v>
      </c>
      <c r="H53" s="8">
        <v>7.2</v>
      </c>
      <c r="I53" s="8">
        <v>26</v>
      </c>
      <c r="J53" s="8">
        <v>9.4</v>
      </c>
      <c r="K53" s="6">
        <f t="shared" si="0"/>
        <v>3.9600000000000004</v>
      </c>
      <c r="L53" s="6">
        <f t="shared" si="1"/>
        <v>3.9600000000000004</v>
      </c>
      <c r="M53" s="10">
        <v>113</v>
      </c>
      <c r="N53" s="3" t="str">
        <f t="shared" si="2"/>
        <v>ESE</v>
      </c>
      <c r="O53" s="12">
        <v>0</v>
      </c>
      <c r="P53" s="11">
        <v>0</v>
      </c>
      <c r="Q53" s="3">
        <v>0</v>
      </c>
      <c r="R53" s="13">
        <v>0</v>
      </c>
      <c r="S53" s="14">
        <v>0</v>
      </c>
      <c r="T53" s="15">
        <v>1.1000000000000001</v>
      </c>
      <c r="U53" s="15">
        <v>1.1000000000000001</v>
      </c>
    </row>
    <row r="54" spans="1:21" x14ac:dyDescent="0.25">
      <c r="A54" s="1">
        <v>45318</v>
      </c>
      <c r="B54" s="2">
        <v>0.18055555555555555</v>
      </c>
      <c r="C54" s="7">
        <v>1021</v>
      </c>
      <c r="D54" s="7">
        <v>1025</v>
      </c>
      <c r="E54" s="8">
        <v>9.4</v>
      </c>
      <c r="F54" s="9">
        <v>87</v>
      </c>
      <c r="G54" s="8">
        <v>9.4</v>
      </c>
      <c r="H54" s="8">
        <v>7.3</v>
      </c>
      <c r="I54" s="8">
        <v>26</v>
      </c>
      <c r="J54" s="8">
        <v>9.4</v>
      </c>
      <c r="K54" s="6">
        <f t="shared" si="0"/>
        <v>4.68</v>
      </c>
      <c r="L54" s="6">
        <f t="shared" si="1"/>
        <v>4.68</v>
      </c>
      <c r="M54" s="10">
        <v>144</v>
      </c>
      <c r="N54" s="3" t="str">
        <f t="shared" si="2"/>
        <v>SE</v>
      </c>
      <c r="O54" s="12">
        <v>0</v>
      </c>
      <c r="P54" s="11">
        <v>0</v>
      </c>
      <c r="Q54" s="3">
        <v>0</v>
      </c>
      <c r="R54" s="13">
        <v>0</v>
      </c>
      <c r="S54" s="14">
        <v>0</v>
      </c>
      <c r="T54" s="15">
        <v>1.3</v>
      </c>
      <c r="U54" s="15">
        <v>1.3</v>
      </c>
    </row>
    <row r="55" spans="1:21" x14ac:dyDescent="0.25">
      <c r="A55" s="1">
        <v>45318</v>
      </c>
      <c r="B55" s="2">
        <v>0.18402777777777779</v>
      </c>
      <c r="C55" s="7">
        <v>1021</v>
      </c>
      <c r="D55" s="7">
        <v>1025</v>
      </c>
      <c r="E55" s="8">
        <v>9.5</v>
      </c>
      <c r="F55" s="9">
        <v>87</v>
      </c>
      <c r="G55" s="8">
        <v>9.5</v>
      </c>
      <c r="H55" s="8">
        <v>7.4</v>
      </c>
      <c r="I55" s="8">
        <v>26</v>
      </c>
      <c r="J55" s="8">
        <v>9.5</v>
      </c>
      <c r="K55" s="6">
        <f t="shared" si="0"/>
        <v>4.32</v>
      </c>
      <c r="L55" s="6">
        <f t="shared" si="1"/>
        <v>4.32</v>
      </c>
      <c r="M55" s="10">
        <v>249</v>
      </c>
      <c r="N55" s="3" t="str">
        <f t="shared" si="2"/>
        <v>WSW</v>
      </c>
      <c r="O55" s="12">
        <v>0</v>
      </c>
      <c r="P55" s="11">
        <v>0</v>
      </c>
      <c r="Q55" s="3">
        <v>0</v>
      </c>
      <c r="R55" s="13">
        <v>0</v>
      </c>
      <c r="S55" s="14">
        <v>0</v>
      </c>
      <c r="T55" s="15">
        <v>1.2</v>
      </c>
      <c r="U55" s="15">
        <v>1.2</v>
      </c>
    </row>
    <row r="56" spans="1:21" x14ac:dyDescent="0.25">
      <c r="A56" s="1">
        <v>45318</v>
      </c>
      <c r="B56" s="2">
        <v>0.1875</v>
      </c>
      <c r="C56" s="7">
        <v>1021</v>
      </c>
      <c r="D56" s="7">
        <v>1025</v>
      </c>
      <c r="E56" s="8">
        <v>9.5</v>
      </c>
      <c r="F56" s="9">
        <v>88</v>
      </c>
      <c r="G56" s="8">
        <v>9.5</v>
      </c>
      <c r="H56" s="8">
        <v>7.6</v>
      </c>
      <c r="I56" s="8">
        <v>26</v>
      </c>
      <c r="J56" s="8">
        <v>9.5</v>
      </c>
      <c r="K56" s="6">
        <f t="shared" si="0"/>
        <v>3.6</v>
      </c>
      <c r="L56" s="6">
        <f t="shared" si="1"/>
        <v>3.6</v>
      </c>
      <c r="M56" s="10">
        <v>266</v>
      </c>
      <c r="N56" s="3" t="str">
        <f t="shared" si="2"/>
        <v>W</v>
      </c>
      <c r="O56" s="12">
        <v>0</v>
      </c>
      <c r="P56" s="11">
        <v>0</v>
      </c>
      <c r="Q56" s="3">
        <v>0</v>
      </c>
      <c r="R56" s="13">
        <v>0</v>
      </c>
      <c r="S56" s="14">
        <v>0</v>
      </c>
      <c r="T56" s="15">
        <v>1</v>
      </c>
      <c r="U56" s="15">
        <v>1</v>
      </c>
    </row>
    <row r="57" spans="1:21" x14ac:dyDescent="0.25">
      <c r="A57" s="1">
        <v>45318</v>
      </c>
      <c r="B57" s="2">
        <v>0.19097222222222221</v>
      </c>
      <c r="C57" s="7">
        <v>1021</v>
      </c>
      <c r="D57" s="7">
        <v>1025</v>
      </c>
      <c r="E57" s="8">
        <v>9.4</v>
      </c>
      <c r="F57" s="9">
        <v>88</v>
      </c>
      <c r="G57" s="8">
        <v>9.4</v>
      </c>
      <c r="H57" s="8">
        <v>7.5</v>
      </c>
      <c r="I57" s="8">
        <v>26</v>
      </c>
      <c r="J57" s="8">
        <v>9.4</v>
      </c>
      <c r="K57" s="6">
        <f t="shared" si="0"/>
        <v>0</v>
      </c>
      <c r="L57" s="6">
        <f t="shared" si="1"/>
        <v>0</v>
      </c>
      <c r="M57" s="10">
        <v>254</v>
      </c>
      <c r="N57" s="3" t="str">
        <f t="shared" si="2"/>
        <v>WSW</v>
      </c>
      <c r="O57" s="12">
        <v>0</v>
      </c>
      <c r="P57" s="11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45318</v>
      </c>
      <c r="B58" s="2">
        <v>0.19444444444444445</v>
      </c>
      <c r="C58" s="7">
        <v>1021</v>
      </c>
      <c r="D58" s="7">
        <v>1025</v>
      </c>
      <c r="E58" s="8">
        <v>9.4</v>
      </c>
      <c r="F58" s="9">
        <v>89</v>
      </c>
      <c r="G58" s="8">
        <v>9.4</v>
      </c>
      <c r="H58" s="8">
        <v>7.7</v>
      </c>
      <c r="I58" s="8">
        <v>26</v>
      </c>
      <c r="J58" s="8">
        <v>9.4</v>
      </c>
      <c r="K58" s="6">
        <f t="shared" si="0"/>
        <v>0</v>
      </c>
      <c r="L58" s="6">
        <f t="shared" si="1"/>
        <v>0</v>
      </c>
      <c r="M58" s="10">
        <v>8</v>
      </c>
      <c r="N58" s="3" t="str">
        <f t="shared" si="2"/>
        <v>N</v>
      </c>
      <c r="O58" s="12">
        <v>0</v>
      </c>
      <c r="P58" s="11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45318</v>
      </c>
      <c r="B59" s="2">
        <v>0.19791666666666666</v>
      </c>
      <c r="C59" s="7">
        <v>1021</v>
      </c>
      <c r="D59" s="7">
        <v>1025</v>
      </c>
      <c r="E59" s="8">
        <v>9.5</v>
      </c>
      <c r="F59" s="9">
        <v>89</v>
      </c>
      <c r="G59" s="8">
        <v>9.5</v>
      </c>
      <c r="H59" s="8">
        <v>7.8</v>
      </c>
      <c r="I59" s="8">
        <v>26</v>
      </c>
      <c r="J59" s="8">
        <v>9.5</v>
      </c>
      <c r="K59" s="6">
        <f t="shared" si="0"/>
        <v>2.88</v>
      </c>
      <c r="L59" s="6">
        <f t="shared" si="1"/>
        <v>2.88</v>
      </c>
      <c r="M59" s="10">
        <v>234</v>
      </c>
      <c r="N59" s="3" t="str">
        <f t="shared" si="2"/>
        <v>SW</v>
      </c>
      <c r="O59" s="12">
        <v>0</v>
      </c>
      <c r="P59" s="11">
        <v>0</v>
      </c>
      <c r="Q59" s="3">
        <v>0</v>
      </c>
      <c r="R59" s="13">
        <v>0</v>
      </c>
      <c r="S59" s="14">
        <v>0</v>
      </c>
      <c r="T59" s="15">
        <v>0.8</v>
      </c>
      <c r="U59" s="15">
        <v>0.8</v>
      </c>
    </row>
    <row r="60" spans="1:21" x14ac:dyDescent="0.25">
      <c r="A60" s="1">
        <v>45318</v>
      </c>
      <c r="B60" s="2">
        <v>0.20138888888888887</v>
      </c>
      <c r="C60" s="7">
        <v>1021</v>
      </c>
      <c r="D60" s="7">
        <v>1025</v>
      </c>
      <c r="E60" s="8">
        <v>9.5</v>
      </c>
      <c r="F60" s="9">
        <v>90</v>
      </c>
      <c r="G60" s="8">
        <v>9.5</v>
      </c>
      <c r="H60" s="8">
        <v>7.9</v>
      </c>
      <c r="I60" s="8">
        <v>26</v>
      </c>
      <c r="J60" s="8">
        <v>9.5</v>
      </c>
      <c r="K60" s="6">
        <f t="shared" si="0"/>
        <v>4.32</v>
      </c>
      <c r="L60" s="6">
        <f t="shared" si="1"/>
        <v>4.32</v>
      </c>
      <c r="M60" s="10">
        <v>156</v>
      </c>
      <c r="N60" s="3" t="str">
        <f t="shared" si="2"/>
        <v>SSE</v>
      </c>
      <c r="O60" s="12">
        <v>0</v>
      </c>
      <c r="P60" s="11">
        <v>0</v>
      </c>
      <c r="Q60" s="3">
        <v>0</v>
      </c>
      <c r="R60" s="13">
        <v>0</v>
      </c>
      <c r="S60" s="14">
        <v>0</v>
      </c>
      <c r="T60" s="15">
        <v>1.2</v>
      </c>
      <c r="U60" s="15">
        <v>1.2</v>
      </c>
    </row>
    <row r="61" spans="1:21" x14ac:dyDescent="0.25">
      <c r="A61" s="1">
        <v>45318</v>
      </c>
      <c r="B61" s="2">
        <v>0.20486111111111113</v>
      </c>
      <c r="C61" s="7">
        <v>1021</v>
      </c>
      <c r="D61" s="7">
        <v>1025</v>
      </c>
      <c r="E61" s="8">
        <v>9.4</v>
      </c>
      <c r="F61" s="9">
        <v>90</v>
      </c>
      <c r="G61" s="8">
        <v>8.6999999999999993</v>
      </c>
      <c r="H61" s="8">
        <v>7.8</v>
      </c>
      <c r="I61" s="8">
        <v>26</v>
      </c>
      <c r="J61" s="8">
        <v>8.6999999999999993</v>
      </c>
      <c r="K61" s="6">
        <f t="shared" si="0"/>
        <v>6.48</v>
      </c>
      <c r="L61" s="6">
        <f t="shared" si="1"/>
        <v>7.2</v>
      </c>
      <c r="M61" s="10">
        <v>18</v>
      </c>
      <c r="N61" s="3" t="str">
        <f t="shared" si="2"/>
        <v>N</v>
      </c>
      <c r="O61" s="12">
        <v>0</v>
      </c>
      <c r="P61" s="11">
        <v>0</v>
      </c>
      <c r="Q61" s="3">
        <v>0</v>
      </c>
      <c r="R61" s="13">
        <v>0</v>
      </c>
      <c r="S61" s="14">
        <v>0</v>
      </c>
      <c r="T61" s="15">
        <v>1.8</v>
      </c>
      <c r="U61" s="15">
        <v>2</v>
      </c>
    </row>
    <row r="62" spans="1:21" x14ac:dyDescent="0.25">
      <c r="A62" s="1">
        <v>45318</v>
      </c>
      <c r="B62" s="2">
        <v>0.20833333333333334</v>
      </c>
      <c r="C62" s="7">
        <v>1021</v>
      </c>
      <c r="D62" s="7">
        <v>1025</v>
      </c>
      <c r="E62" s="8">
        <v>9.5</v>
      </c>
      <c r="F62" s="9">
        <v>91</v>
      </c>
      <c r="G62" s="8">
        <v>9.5</v>
      </c>
      <c r="H62" s="8">
        <v>8.1</v>
      </c>
      <c r="I62" s="8">
        <v>26</v>
      </c>
      <c r="J62" s="8">
        <v>9.5</v>
      </c>
      <c r="K62" s="6">
        <f t="shared" si="0"/>
        <v>0</v>
      </c>
      <c r="L62" s="6">
        <f t="shared" si="1"/>
        <v>0</v>
      </c>
      <c r="M62" s="10">
        <v>234</v>
      </c>
      <c r="N62" s="3" t="str">
        <f t="shared" si="2"/>
        <v>SW</v>
      </c>
      <c r="O62" s="12">
        <v>0</v>
      </c>
      <c r="P62" s="11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45318</v>
      </c>
      <c r="B63" s="2">
        <v>0.21180555555555555</v>
      </c>
      <c r="C63" s="7">
        <v>1021</v>
      </c>
      <c r="D63" s="7">
        <v>1025</v>
      </c>
      <c r="E63" s="8">
        <v>9.5</v>
      </c>
      <c r="F63" s="9">
        <v>91</v>
      </c>
      <c r="G63" s="8">
        <v>9.5</v>
      </c>
      <c r="H63" s="8">
        <v>8.1</v>
      </c>
      <c r="I63" s="8">
        <v>26</v>
      </c>
      <c r="J63" s="8">
        <v>9.5</v>
      </c>
      <c r="K63" s="6">
        <f t="shared" si="0"/>
        <v>2.52</v>
      </c>
      <c r="L63" s="6">
        <f t="shared" si="1"/>
        <v>2.52</v>
      </c>
      <c r="M63" s="10">
        <v>234</v>
      </c>
      <c r="N63" s="3" t="str">
        <f t="shared" si="2"/>
        <v>SW</v>
      </c>
      <c r="O63" s="12">
        <v>0</v>
      </c>
      <c r="P63" s="11">
        <v>0</v>
      </c>
      <c r="Q63" s="3">
        <v>0</v>
      </c>
      <c r="R63" s="13">
        <v>0</v>
      </c>
      <c r="S63" s="14">
        <v>0</v>
      </c>
      <c r="T63" s="15">
        <v>0.7</v>
      </c>
      <c r="U63" s="15">
        <v>0.7</v>
      </c>
    </row>
    <row r="64" spans="1:21" x14ac:dyDescent="0.25">
      <c r="A64" s="1">
        <v>45318</v>
      </c>
      <c r="B64" s="2">
        <v>0.21527777777777779</v>
      </c>
      <c r="C64" s="7">
        <v>1021</v>
      </c>
      <c r="D64" s="7">
        <v>1025</v>
      </c>
      <c r="E64" s="8">
        <v>9.6</v>
      </c>
      <c r="F64" s="9">
        <v>92</v>
      </c>
      <c r="G64" s="8">
        <v>9.6</v>
      </c>
      <c r="H64" s="8">
        <v>8.3000000000000007</v>
      </c>
      <c r="I64" s="8">
        <v>26</v>
      </c>
      <c r="J64" s="8">
        <v>9.6</v>
      </c>
      <c r="K64" s="6">
        <f t="shared" si="0"/>
        <v>3.9600000000000004</v>
      </c>
      <c r="L64" s="6">
        <f t="shared" si="1"/>
        <v>3.9600000000000004</v>
      </c>
      <c r="M64" s="10">
        <v>254</v>
      </c>
      <c r="N64" s="3" t="str">
        <f t="shared" si="2"/>
        <v>WSW</v>
      </c>
      <c r="O64" s="12">
        <v>0</v>
      </c>
      <c r="P64" s="11">
        <v>0</v>
      </c>
      <c r="Q64" s="3">
        <v>0</v>
      </c>
      <c r="R64" s="13">
        <v>0</v>
      </c>
      <c r="S64" s="14">
        <v>0</v>
      </c>
      <c r="T64" s="15">
        <v>1.1000000000000001</v>
      </c>
      <c r="U64" s="15">
        <v>1.1000000000000001</v>
      </c>
    </row>
    <row r="65" spans="1:21" x14ac:dyDescent="0.25">
      <c r="A65" s="1">
        <v>45318</v>
      </c>
      <c r="B65" s="2">
        <v>0.21875</v>
      </c>
      <c r="C65" s="7">
        <v>1021</v>
      </c>
      <c r="D65" s="7">
        <v>1025</v>
      </c>
      <c r="E65" s="8">
        <v>9.6999999999999993</v>
      </c>
      <c r="F65" s="9">
        <v>92</v>
      </c>
      <c r="G65" s="8">
        <v>9.6999999999999993</v>
      </c>
      <c r="H65" s="8">
        <v>8.4</v>
      </c>
      <c r="I65" s="8">
        <v>26</v>
      </c>
      <c r="J65" s="8">
        <v>9.6999999999999993</v>
      </c>
      <c r="K65" s="6">
        <f t="shared" si="0"/>
        <v>2.88</v>
      </c>
      <c r="L65" s="6">
        <f t="shared" si="1"/>
        <v>2.88</v>
      </c>
      <c r="M65" s="10">
        <v>254</v>
      </c>
      <c r="N65" s="3" t="str">
        <f t="shared" si="2"/>
        <v>WSW</v>
      </c>
      <c r="O65" s="12">
        <v>0</v>
      </c>
      <c r="P65" s="11">
        <v>0</v>
      </c>
      <c r="Q65" s="3">
        <v>0</v>
      </c>
      <c r="R65" s="13">
        <v>0</v>
      </c>
      <c r="S65" s="14">
        <v>0</v>
      </c>
      <c r="T65" s="15">
        <v>0.8</v>
      </c>
      <c r="U65" s="15">
        <v>0.8</v>
      </c>
    </row>
    <row r="66" spans="1:21" x14ac:dyDescent="0.25">
      <c r="A66" s="1">
        <v>45318</v>
      </c>
      <c r="B66" s="2">
        <v>0.22222222222222221</v>
      </c>
      <c r="C66" s="7">
        <v>1021</v>
      </c>
      <c r="D66" s="7">
        <v>1025</v>
      </c>
      <c r="E66" s="8">
        <v>9.6</v>
      </c>
      <c r="F66" s="9">
        <v>92</v>
      </c>
      <c r="G66" s="8">
        <v>9.6</v>
      </c>
      <c r="H66" s="8">
        <v>8.3000000000000007</v>
      </c>
      <c r="I66" s="8">
        <v>26</v>
      </c>
      <c r="J66" s="8">
        <v>9.6</v>
      </c>
      <c r="K66" s="6">
        <f t="shared" si="0"/>
        <v>2.88</v>
      </c>
      <c r="L66" s="6">
        <f t="shared" si="1"/>
        <v>2.88</v>
      </c>
      <c r="M66" s="10">
        <v>282</v>
      </c>
      <c r="N66" s="3" t="str">
        <f t="shared" si="2"/>
        <v>W</v>
      </c>
      <c r="O66" s="12">
        <v>0</v>
      </c>
      <c r="P66" s="11">
        <v>0</v>
      </c>
      <c r="Q66" s="3">
        <v>0</v>
      </c>
      <c r="R66" s="13">
        <v>0</v>
      </c>
      <c r="S66" s="14">
        <v>0</v>
      </c>
      <c r="T66" s="15">
        <v>0.8</v>
      </c>
      <c r="U66" s="15">
        <v>0.8</v>
      </c>
    </row>
    <row r="67" spans="1:21" x14ac:dyDescent="0.25">
      <c r="A67" s="1">
        <v>45318</v>
      </c>
      <c r="B67" s="2">
        <v>0.22569444444444445</v>
      </c>
      <c r="C67" s="7">
        <v>1021</v>
      </c>
      <c r="D67" s="7">
        <v>1025</v>
      </c>
      <c r="E67" s="8">
        <v>9.6999999999999993</v>
      </c>
      <c r="F67" s="9">
        <v>93</v>
      </c>
      <c r="G67" s="8">
        <v>9.6999999999999993</v>
      </c>
      <c r="H67" s="8">
        <v>8.6</v>
      </c>
      <c r="I67" s="8">
        <v>26</v>
      </c>
      <c r="J67" s="8">
        <v>9.6999999999999993</v>
      </c>
      <c r="K67" s="6">
        <f t="shared" ref="K67:K130" si="3">CONVERT(T67,"m/s","km/h")</f>
        <v>3.6</v>
      </c>
      <c r="L67" s="6">
        <f t="shared" ref="L67:L130" si="4">CONVERT(U67,"m/s","km/h")</f>
        <v>3.6</v>
      </c>
      <c r="M67" s="10">
        <v>6</v>
      </c>
      <c r="N67" s="3" t="str">
        <f t="shared" ref="N67:N130" si="5">LOOKUP(M67,$V$4:$V$40,$W$4:$W$40)</f>
        <v>N</v>
      </c>
      <c r="O67" s="12">
        <v>0</v>
      </c>
      <c r="P67" s="11">
        <v>0</v>
      </c>
      <c r="Q67" s="3">
        <v>0</v>
      </c>
      <c r="R67" s="13">
        <v>0</v>
      </c>
      <c r="S67" s="14">
        <v>0</v>
      </c>
      <c r="T67" s="15">
        <v>1</v>
      </c>
      <c r="U67" s="15">
        <v>1</v>
      </c>
    </row>
    <row r="68" spans="1:21" x14ac:dyDescent="0.25">
      <c r="A68" s="1">
        <v>45318</v>
      </c>
      <c r="B68" s="2">
        <v>0.22916666666666666</v>
      </c>
      <c r="C68" s="7">
        <v>1021</v>
      </c>
      <c r="D68" s="7">
        <v>1025</v>
      </c>
      <c r="E68" s="8">
        <v>9.8000000000000007</v>
      </c>
      <c r="F68" s="9">
        <v>93</v>
      </c>
      <c r="G68" s="8">
        <v>9.8000000000000007</v>
      </c>
      <c r="H68" s="8">
        <v>8.6999999999999993</v>
      </c>
      <c r="I68" s="8">
        <v>26</v>
      </c>
      <c r="J68" s="8">
        <v>9.8000000000000007</v>
      </c>
      <c r="K68" s="6">
        <f t="shared" si="3"/>
        <v>3.6</v>
      </c>
      <c r="L68" s="6">
        <f t="shared" si="4"/>
        <v>3.6</v>
      </c>
      <c r="M68" s="10">
        <v>162</v>
      </c>
      <c r="N68" s="3" t="str">
        <f t="shared" si="5"/>
        <v>SSE</v>
      </c>
      <c r="O68" s="12">
        <v>0</v>
      </c>
      <c r="P68" s="11">
        <v>0</v>
      </c>
      <c r="Q68" s="3">
        <v>0</v>
      </c>
      <c r="R68" s="13">
        <v>0</v>
      </c>
      <c r="S68" s="14">
        <v>0</v>
      </c>
      <c r="T68" s="15">
        <v>1</v>
      </c>
      <c r="U68" s="15">
        <v>1</v>
      </c>
    </row>
    <row r="69" spans="1:21" x14ac:dyDescent="0.25">
      <c r="A69" s="1">
        <v>45318</v>
      </c>
      <c r="B69" s="2">
        <v>0.23263888888888887</v>
      </c>
      <c r="C69" s="7">
        <v>1021</v>
      </c>
      <c r="D69" s="7">
        <v>1025</v>
      </c>
      <c r="E69" s="8">
        <v>9.9</v>
      </c>
      <c r="F69" s="9">
        <v>93</v>
      </c>
      <c r="G69" s="8">
        <v>9.9</v>
      </c>
      <c r="H69" s="8">
        <v>8.8000000000000007</v>
      </c>
      <c r="I69" s="8">
        <v>26</v>
      </c>
      <c r="J69" s="8">
        <v>9.9</v>
      </c>
      <c r="K69" s="6">
        <f t="shared" si="3"/>
        <v>0</v>
      </c>
      <c r="L69" s="6">
        <f t="shared" si="4"/>
        <v>0</v>
      </c>
      <c r="M69" s="10">
        <v>106</v>
      </c>
      <c r="N69" s="3" t="str">
        <f t="shared" si="5"/>
        <v>E</v>
      </c>
      <c r="O69" s="12">
        <v>0</v>
      </c>
      <c r="P69" s="11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45318</v>
      </c>
      <c r="B70" s="2">
        <v>0.23611111111111113</v>
      </c>
      <c r="C70" s="7">
        <v>1021</v>
      </c>
      <c r="D70" s="7">
        <v>1025</v>
      </c>
      <c r="E70" s="8">
        <v>10</v>
      </c>
      <c r="F70" s="9">
        <v>93</v>
      </c>
      <c r="G70" s="8">
        <v>10</v>
      </c>
      <c r="H70" s="8">
        <v>8.9</v>
      </c>
      <c r="I70" s="8">
        <v>26</v>
      </c>
      <c r="J70" s="8">
        <v>10</v>
      </c>
      <c r="K70" s="6">
        <f t="shared" si="3"/>
        <v>2.88</v>
      </c>
      <c r="L70" s="6">
        <f t="shared" si="4"/>
        <v>2.88</v>
      </c>
      <c r="M70" s="10">
        <v>312</v>
      </c>
      <c r="N70" s="3" t="str">
        <f t="shared" si="5"/>
        <v>NW</v>
      </c>
      <c r="O70" s="12">
        <v>0</v>
      </c>
      <c r="P70" s="11">
        <v>0</v>
      </c>
      <c r="Q70" s="3">
        <v>0</v>
      </c>
      <c r="R70" s="13">
        <v>0</v>
      </c>
      <c r="S70" s="14">
        <v>0</v>
      </c>
      <c r="T70" s="15">
        <v>0.8</v>
      </c>
      <c r="U70" s="15">
        <v>0.8</v>
      </c>
    </row>
    <row r="71" spans="1:21" x14ac:dyDescent="0.25">
      <c r="A71" s="1">
        <v>45318</v>
      </c>
      <c r="B71" s="2">
        <v>0.23958333333333334</v>
      </c>
      <c r="C71" s="7">
        <v>1021</v>
      </c>
      <c r="D71" s="7">
        <v>1025</v>
      </c>
      <c r="E71" s="8">
        <v>10.1</v>
      </c>
      <c r="F71" s="9">
        <v>93</v>
      </c>
      <c r="G71" s="8">
        <v>9.1999999999999993</v>
      </c>
      <c r="H71" s="8">
        <v>9</v>
      </c>
      <c r="I71" s="8">
        <v>26</v>
      </c>
      <c r="J71" s="8">
        <v>9.1999999999999993</v>
      </c>
      <c r="K71" s="6">
        <f t="shared" si="3"/>
        <v>7.2</v>
      </c>
      <c r="L71" s="6">
        <f t="shared" si="4"/>
        <v>7.9200000000000008</v>
      </c>
      <c r="M71" s="10">
        <v>18</v>
      </c>
      <c r="N71" s="3" t="str">
        <f t="shared" si="5"/>
        <v>N</v>
      </c>
      <c r="O71" s="12">
        <v>0</v>
      </c>
      <c r="P71" s="11">
        <v>0</v>
      </c>
      <c r="Q71" s="3">
        <v>0</v>
      </c>
      <c r="R71" s="13">
        <v>0</v>
      </c>
      <c r="S71" s="14">
        <v>0</v>
      </c>
      <c r="T71" s="15">
        <v>2</v>
      </c>
      <c r="U71" s="15">
        <v>2.2000000000000002</v>
      </c>
    </row>
    <row r="72" spans="1:21" x14ac:dyDescent="0.25">
      <c r="A72" s="1">
        <v>45318</v>
      </c>
      <c r="B72" s="2">
        <v>0.24305555555555555</v>
      </c>
      <c r="C72" s="7">
        <v>1022</v>
      </c>
      <c r="D72" s="7">
        <v>1026</v>
      </c>
      <c r="E72" s="8">
        <v>10.1</v>
      </c>
      <c r="F72" s="9">
        <v>93</v>
      </c>
      <c r="G72" s="8">
        <v>10.1</v>
      </c>
      <c r="H72" s="8">
        <v>9</v>
      </c>
      <c r="I72" s="8">
        <v>26</v>
      </c>
      <c r="J72" s="8">
        <v>10.1</v>
      </c>
      <c r="K72" s="6">
        <f t="shared" si="3"/>
        <v>3.9600000000000004</v>
      </c>
      <c r="L72" s="6">
        <f t="shared" si="4"/>
        <v>3.9600000000000004</v>
      </c>
      <c r="M72" s="10">
        <v>106</v>
      </c>
      <c r="N72" s="3" t="str">
        <f t="shared" si="5"/>
        <v>E</v>
      </c>
      <c r="O72" s="12">
        <v>0</v>
      </c>
      <c r="P72" s="11">
        <v>0</v>
      </c>
      <c r="Q72" s="3">
        <v>0</v>
      </c>
      <c r="R72" s="13">
        <v>0</v>
      </c>
      <c r="S72" s="14">
        <v>0</v>
      </c>
      <c r="T72" s="15">
        <v>1.1000000000000001</v>
      </c>
      <c r="U72" s="15">
        <v>1.1000000000000001</v>
      </c>
    </row>
    <row r="73" spans="1:21" x14ac:dyDescent="0.25">
      <c r="A73" s="1">
        <v>45318</v>
      </c>
      <c r="B73" s="2">
        <v>0.24652777777777779</v>
      </c>
      <c r="C73" s="7">
        <v>1022</v>
      </c>
      <c r="D73" s="7">
        <v>1026</v>
      </c>
      <c r="E73" s="8">
        <v>10.1</v>
      </c>
      <c r="F73" s="9">
        <v>93</v>
      </c>
      <c r="G73" s="8">
        <v>10.1</v>
      </c>
      <c r="H73" s="8">
        <v>9</v>
      </c>
      <c r="I73" s="8">
        <v>26</v>
      </c>
      <c r="J73" s="8">
        <v>10.1</v>
      </c>
      <c r="K73" s="6">
        <f t="shared" si="3"/>
        <v>2.52</v>
      </c>
      <c r="L73" s="6">
        <f t="shared" si="4"/>
        <v>2.52</v>
      </c>
      <c r="M73" s="10">
        <v>162</v>
      </c>
      <c r="N73" s="3" t="str">
        <f t="shared" si="5"/>
        <v>SSE</v>
      </c>
      <c r="O73" s="12">
        <v>0</v>
      </c>
      <c r="P73" s="11">
        <v>0</v>
      </c>
      <c r="Q73" s="3">
        <v>0</v>
      </c>
      <c r="R73" s="13">
        <v>0</v>
      </c>
      <c r="S73" s="14">
        <v>0</v>
      </c>
      <c r="T73" s="15">
        <v>0.7</v>
      </c>
      <c r="U73" s="15">
        <v>0.7</v>
      </c>
    </row>
    <row r="74" spans="1:21" x14ac:dyDescent="0.25">
      <c r="A74" s="1">
        <v>45318</v>
      </c>
      <c r="B74" s="2">
        <v>0.25</v>
      </c>
      <c r="C74" s="7">
        <v>1022</v>
      </c>
      <c r="D74" s="7">
        <v>1026</v>
      </c>
      <c r="E74" s="8">
        <v>10.1</v>
      </c>
      <c r="F74" s="9">
        <v>93</v>
      </c>
      <c r="G74" s="8">
        <v>10.1</v>
      </c>
      <c r="H74" s="8">
        <v>9</v>
      </c>
      <c r="I74" s="8">
        <v>26</v>
      </c>
      <c r="J74" s="8">
        <v>10.1</v>
      </c>
      <c r="K74" s="6">
        <f t="shared" si="3"/>
        <v>3.6</v>
      </c>
      <c r="L74" s="6">
        <f t="shared" si="4"/>
        <v>3.6</v>
      </c>
      <c r="M74" s="10">
        <v>300</v>
      </c>
      <c r="N74" s="3" t="str">
        <f t="shared" si="5"/>
        <v>WNW</v>
      </c>
      <c r="O74" s="12">
        <v>0</v>
      </c>
      <c r="P74" s="11">
        <v>0</v>
      </c>
      <c r="Q74" s="3">
        <v>0</v>
      </c>
      <c r="R74" s="13">
        <v>0</v>
      </c>
      <c r="S74" s="14">
        <v>0</v>
      </c>
      <c r="T74" s="15">
        <v>1</v>
      </c>
      <c r="U74" s="15">
        <v>1</v>
      </c>
    </row>
    <row r="75" spans="1:21" x14ac:dyDescent="0.25">
      <c r="A75" s="1">
        <v>45318</v>
      </c>
      <c r="B75" s="2">
        <v>0.25347222222222221</v>
      </c>
      <c r="C75" s="7">
        <v>1022</v>
      </c>
      <c r="D75" s="7">
        <v>1026</v>
      </c>
      <c r="E75" s="8">
        <v>10.1</v>
      </c>
      <c r="F75" s="9">
        <v>93</v>
      </c>
      <c r="G75" s="8">
        <v>10.1</v>
      </c>
      <c r="H75" s="8">
        <v>9</v>
      </c>
      <c r="I75" s="8">
        <v>26</v>
      </c>
      <c r="J75" s="8">
        <v>10.1</v>
      </c>
      <c r="K75" s="6">
        <f t="shared" si="3"/>
        <v>2.88</v>
      </c>
      <c r="L75" s="6">
        <f t="shared" si="4"/>
        <v>2.88</v>
      </c>
      <c r="M75" s="10">
        <v>72</v>
      </c>
      <c r="N75" s="3" t="str">
        <f t="shared" si="5"/>
        <v>ENE</v>
      </c>
      <c r="O75" s="12">
        <v>0</v>
      </c>
      <c r="P75" s="11">
        <v>0</v>
      </c>
      <c r="Q75" s="3">
        <v>0</v>
      </c>
      <c r="R75" s="13">
        <v>0</v>
      </c>
      <c r="S75" s="14">
        <v>0</v>
      </c>
      <c r="T75" s="15">
        <v>0.8</v>
      </c>
      <c r="U75" s="15">
        <v>0.8</v>
      </c>
    </row>
    <row r="76" spans="1:21" x14ac:dyDescent="0.25">
      <c r="A76" s="1">
        <v>45318</v>
      </c>
      <c r="B76" s="2">
        <v>0.25694444444444448</v>
      </c>
      <c r="C76" s="7">
        <v>1022</v>
      </c>
      <c r="D76" s="7">
        <v>1026</v>
      </c>
      <c r="E76" s="8">
        <v>10.1</v>
      </c>
      <c r="F76" s="9">
        <v>93</v>
      </c>
      <c r="G76" s="8">
        <v>10.1</v>
      </c>
      <c r="H76" s="8">
        <v>9</v>
      </c>
      <c r="I76" s="8">
        <v>26</v>
      </c>
      <c r="J76" s="8">
        <v>10.1</v>
      </c>
      <c r="K76" s="6">
        <f t="shared" si="3"/>
        <v>2.88</v>
      </c>
      <c r="L76" s="6">
        <f t="shared" si="4"/>
        <v>2.88</v>
      </c>
      <c r="M76" s="10">
        <v>282</v>
      </c>
      <c r="N76" s="3" t="str">
        <f t="shared" si="5"/>
        <v>W</v>
      </c>
      <c r="O76" s="12">
        <v>0</v>
      </c>
      <c r="P76" s="11">
        <v>0</v>
      </c>
      <c r="Q76" s="3">
        <v>0</v>
      </c>
      <c r="R76" s="13">
        <v>0</v>
      </c>
      <c r="S76" s="14">
        <v>0</v>
      </c>
      <c r="T76" s="15">
        <v>0.8</v>
      </c>
      <c r="U76" s="15">
        <v>0.8</v>
      </c>
    </row>
    <row r="77" spans="1:21" x14ac:dyDescent="0.25">
      <c r="A77" s="1">
        <v>45318</v>
      </c>
      <c r="B77" s="2">
        <v>0.26041666666666669</v>
      </c>
      <c r="C77" s="7">
        <v>1022</v>
      </c>
      <c r="D77" s="7">
        <v>1026</v>
      </c>
      <c r="E77" s="8">
        <v>10.1</v>
      </c>
      <c r="F77" s="9">
        <v>94</v>
      </c>
      <c r="G77" s="8">
        <v>9.5</v>
      </c>
      <c r="H77" s="8">
        <v>9.1999999999999993</v>
      </c>
      <c r="I77" s="8">
        <v>26</v>
      </c>
      <c r="J77" s="8">
        <v>9.5</v>
      </c>
      <c r="K77" s="6">
        <f t="shared" si="3"/>
        <v>6.12</v>
      </c>
      <c r="L77" s="6">
        <f t="shared" si="4"/>
        <v>6.48</v>
      </c>
      <c r="M77" s="10">
        <v>294</v>
      </c>
      <c r="N77" s="3" t="str">
        <f t="shared" si="5"/>
        <v>WNW</v>
      </c>
      <c r="O77" s="12">
        <v>0</v>
      </c>
      <c r="P77" s="11">
        <v>0</v>
      </c>
      <c r="Q77" s="3">
        <v>0</v>
      </c>
      <c r="R77" s="13">
        <v>0</v>
      </c>
      <c r="S77" s="14">
        <v>0</v>
      </c>
      <c r="T77" s="15">
        <v>1.7</v>
      </c>
      <c r="U77" s="15">
        <v>1.8</v>
      </c>
    </row>
    <row r="78" spans="1:21" x14ac:dyDescent="0.25">
      <c r="A78" s="1">
        <v>45318</v>
      </c>
      <c r="B78" s="2">
        <v>0.2638888888888889</v>
      </c>
      <c r="C78" s="7">
        <v>1022</v>
      </c>
      <c r="D78" s="7">
        <v>1026</v>
      </c>
      <c r="E78" s="8">
        <v>10.1</v>
      </c>
      <c r="F78" s="9">
        <v>94</v>
      </c>
      <c r="G78" s="8">
        <v>10.1</v>
      </c>
      <c r="H78" s="8">
        <v>9.1999999999999993</v>
      </c>
      <c r="I78" s="8">
        <v>26</v>
      </c>
      <c r="J78" s="8">
        <v>10.1</v>
      </c>
      <c r="K78" s="6">
        <f t="shared" si="3"/>
        <v>2.88</v>
      </c>
      <c r="L78" s="6">
        <f t="shared" si="4"/>
        <v>2.88</v>
      </c>
      <c r="M78" s="10">
        <v>6</v>
      </c>
      <c r="N78" s="3" t="str">
        <f t="shared" si="5"/>
        <v>N</v>
      </c>
      <c r="O78" s="12">
        <v>0</v>
      </c>
      <c r="P78" s="11">
        <v>0</v>
      </c>
      <c r="Q78" s="3">
        <v>0</v>
      </c>
      <c r="R78" s="13">
        <v>0</v>
      </c>
      <c r="S78" s="14">
        <v>0</v>
      </c>
      <c r="T78" s="15">
        <v>0.8</v>
      </c>
      <c r="U78" s="15">
        <v>0.8</v>
      </c>
    </row>
    <row r="79" spans="1:21" x14ac:dyDescent="0.25">
      <c r="A79" s="1">
        <v>45318</v>
      </c>
      <c r="B79" s="2">
        <v>0.2673611111111111</v>
      </c>
      <c r="C79" s="7">
        <v>1022</v>
      </c>
      <c r="D79" s="7">
        <v>1026</v>
      </c>
      <c r="E79" s="8">
        <v>10.1</v>
      </c>
      <c r="F79" s="9">
        <v>94</v>
      </c>
      <c r="G79" s="8">
        <v>10.1</v>
      </c>
      <c r="H79" s="8">
        <v>9.1999999999999993</v>
      </c>
      <c r="I79" s="8">
        <v>26</v>
      </c>
      <c r="J79" s="8">
        <v>10.1</v>
      </c>
      <c r="K79" s="6">
        <f t="shared" si="3"/>
        <v>0</v>
      </c>
      <c r="L79" s="6">
        <f t="shared" si="4"/>
        <v>0</v>
      </c>
      <c r="M79" s="10">
        <v>98</v>
      </c>
      <c r="N79" s="3" t="str">
        <f t="shared" si="5"/>
        <v>E</v>
      </c>
      <c r="O79" s="12">
        <v>0</v>
      </c>
      <c r="P79" s="11">
        <v>0</v>
      </c>
      <c r="Q79" s="3">
        <v>0</v>
      </c>
      <c r="R79" s="13">
        <v>0</v>
      </c>
      <c r="S79" s="14">
        <v>0</v>
      </c>
      <c r="T79" s="15">
        <v>0</v>
      </c>
      <c r="U79" s="15">
        <v>0</v>
      </c>
    </row>
    <row r="80" spans="1:21" x14ac:dyDescent="0.25">
      <c r="A80" s="1">
        <v>45318</v>
      </c>
      <c r="B80" s="2">
        <v>0.27083333333333331</v>
      </c>
      <c r="C80" s="7">
        <v>1022</v>
      </c>
      <c r="D80" s="7">
        <v>1026</v>
      </c>
      <c r="E80" s="8">
        <v>10.1</v>
      </c>
      <c r="F80" s="9">
        <v>94</v>
      </c>
      <c r="G80" s="8">
        <v>10.1</v>
      </c>
      <c r="H80" s="8">
        <v>9.1999999999999993</v>
      </c>
      <c r="I80" s="8">
        <v>26</v>
      </c>
      <c r="J80" s="8">
        <v>10.1</v>
      </c>
      <c r="K80" s="6">
        <f t="shared" si="3"/>
        <v>0</v>
      </c>
      <c r="L80" s="6">
        <f t="shared" si="4"/>
        <v>0</v>
      </c>
      <c r="M80" s="10">
        <v>114</v>
      </c>
      <c r="N80" s="3" t="str">
        <f t="shared" si="5"/>
        <v>ESE</v>
      </c>
      <c r="O80" s="12">
        <v>0</v>
      </c>
      <c r="P80" s="11">
        <v>0</v>
      </c>
      <c r="Q80" s="3">
        <v>0</v>
      </c>
      <c r="R80" s="13">
        <v>0</v>
      </c>
      <c r="S80" s="14">
        <v>0</v>
      </c>
      <c r="T80" s="15">
        <v>0</v>
      </c>
      <c r="U80" s="15">
        <v>0</v>
      </c>
    </row>
    <row r="81" spans="1:21" x14ac:dyDescent="0.25">
      <c r="A81" s="1">
        <v>45318</v>
      </c>
      <c r="B81" s="2">
        <v>0.27430555555555552</v>
      </c>
      <c r="C81" s="7">
        <v>1022</v>
      </c>
      <c r="D81" s="7">
        <v>1026</v>
      </c>
      <c r="E81" s="8">
        <v>10.199999999999999</v>
      </c>
      <c r="F81" s="9">
        <v>94</v>
      </c>
      <c r="G81" s="8">
        <v>9.6</v>
      </c>
      <c r="H81" s="8">
        <v>9.3000000000000007</v>
      </c>
      <c r="I81" s="8">
        <v>26</v>
      </c>
      <c r="J81" s="8">
        <v>9.6</v>
      </c>
      <c r="K81" s="6">
        <f t="shared" si="3"/>
        <v>6.12</v>
      </c>
      <c r="L81" s="6">
        <f t="shared" si="4"/>
        <v>6.48</v>
      </c>
      <c r="M81" s="10">
        <v>258</v>
      </c>
      <c r="N81" s="3" t="str">
        <f t="shared" si="5"/>
        <v>WSW</v>
      </c>
      <c r="O81" s="12">
        <v>0</v>
      </c>
      <c r="P81" s="11">
        <v>0</v>
      </c>
      <c r="Q81" s="3">
        <v>0</v>
      </c>
      <c r="R81" s="13">
        <v>0</v>
      </c>
      <c r="S81" s="14">
        <v>0</v>
      </c>
      <c r="T81" s="15">
        <v>1.7</v>
      </c>
      <c r="U81" s="15">
        <v>1.8</v>
      </c>
    </row>
    <row r="82" spans="1:21" x14ac:dyDescent="0.25">
      <c r="A82" s="1">
        <v>45318</v>
      </c>
      <c r="B82" s="2">
        <v>0.27777777777777779</v>
      </c>
      <c r="C82" s="7">
        <v>1022</v>
      </c>
      <c r="D82" s="7">
        <v>1026</v>
      </c>
      <c r="E82" s="8">
        <v>10.199999999999999</v>
      </c>
      <c r="F82" s="9">
        <v>94</v>
      </c>
      <c r="G82" s="8">
        <v>9.1</v>
      </c>
      <c r="H82" s="8">
        <v>9.3000000000000007</v>
      </c>
      <c r="I82" s="8">
        <v>26</v>
      </c>
      <c r="J82" s="8">
        <v>9.1</v>
      </c>
      <c r="K82" s="6">
        <f t="shared" si="3"/>
        <v>8.2799999999999994</v>
      </c>
      <c r="L82" s="6">
        <f t="shared" si="4"/>
        <v>9</v>
      </c>
      <c r="M82" s="10">
        <v>34</v>
      </c>
      <c r="N82" s="3" t="str">
        <f t="shared" si="5"/>
        <v>NNE</v>
      </c>
      <c r="O82" s="12">
        <v>0</v>
      </c>
      <c r="P82" s="11">
        <v>0</v>
      </c>
      <c r="Q82" s="3">
        <v>0</v>
      </c>
      <c r="R82" s="13">
        <v>0</v>
      </c>
      <c r="S82" s="14">
        <v>0</v>
      </c>
      <c r="T82" s="15">
        <v>2.2999999999999998</v>
      </c>
      <c r="U82" s="15">
        <v>2.5</v>
      </c>
    </row>
    <row r="83" spans="1:21" x14ac:dyDescent="0.25">
      <c r="A83" s="1">
        <v>45318</v>
      </c>
      <c r="B83" s="2">
        <v>0.28125</v>
      </c>
      <c r="C83" s="7">
        <v>1022</v>
      </c>
      <c r="D83" s="7">
        <v>1026</v>
      </c>
      <c r="E83" s="8">
        <v>10.199999999999999</v>
      </c>
      <c r="F83" s="9">
        <v>94</v>
      </c>
      <c r="G83" s="8">
        <v>9.4</v>
      </c>
      <c r="H83" s="8">
        <v>9.3000000000000007</v>
      </c>
      <c r="I83" s="8">
        <v>26</v>
      </c>
      <c r="J83" s="8">
        <v>9.4</v>
      </c>
      <c r="K83" s="6">
        <f t="shared" si="3"/>
        <v>7.9200000000000008</v>
      </c>
      <c r="L83" s="6">
        <f t="shared" si="4"/>
        <v>7.9200000000000008</v>
      </c>
      <c r="M83" s="10">
        <v>219</v>
      </c>
      <c r="N83" s="3" t="str">
        <f t="shared" si="5"/>
        <v>SSW</v>
      </c>
      <c r="O83" s="12">
        <v>0</v>
      </c>
      <c r="P83" s="11">
        <v>0</v>
      </c>
      <c r="Q83" s="3">
        <v>0</v>
      </c>
      <c r="R83" s="13">
        <v>0</v>
      </c>
      <c r="S83" s="14">
        <v>0</v>
      </c>
      <c r="T83" s="15">
        <v>2.2000000000000002</v>
      </c>
      <c r="U83" s="15">
        <v>2.2000000000000002</v>
      </c>
    </row>
    <row r="84" spans="1:21" x14ac:dyDescent="0.25">
      <c r="A84" s="1">
        <v>45318</v>
      </c>
      <c r="B84" s="2">
        <v>0.28472222222222221</v>
      </c>
      <c r="C84" s="7">
        <v>1022</v>
      </c>
      <c r="D84" s="7">
        <v>1026</v>
      </c>
      <c r="E84" s="8">
        <v>10.1</v>
      </c>
      <c r="F84" s="9">
        <v>94</v>
      </c>
      <c r="G84" s="8">
        <v>8.8000000000000007</v>
      </c>
      <c r="H84" s="8">
        <v>9.1999999999999993</v>
      </c>
      <c r="I84" s="8">
        <v>26</v>
      </c>
      <c r="J84" s="8">
        <v>8.8000000000000007</v>
      </c>
      <c r="K84" s="6">
        <f t="shared" si="3"/>
        <v>9</v>
      </c>
      <c r="L84" s="6">
        <f t="shared" si="4"/>
        <v>9.36</v>
      </c>
      <c r="M84" s="10">
        <v>294</v>
      </c>
      <c r="N84" s="3" t="str">
        <f t="shared" si="5"/>
        <v>WNW</v>
      </c>
      <c r="O84" s="12">
        <v>0</v>
      </c>
      <c r="P84" s="11">
        <v>0</v>
      </c>
      <c r="Q84" s="3">
        <v>0</v>
      </c>
      <c r="R84" s="13">
        <v>5.2999999999999999E-2</v>
      </c>
      <c r="S84" s="14">
        <v>4.1870000000000004E-4</v>
      </c>
      <c r="T84" s="15">
        <v>2.5</v>
      </c>
      <c r="U84" s="15">
        <v>2.6</v>
      </c>
    </row>
    <row r="85" spans="1:21" x14ac:dyDescent="0.25">
      <c r="A85" s="1">
        <v>45318</v>
      </c>
      <c r="B85" s="2">
        <v>0.28819444444444448</v>
      </c>
      <c r="C85" s="7">
        <v>1022</v>
      </c>
      <c r="D85" s="7">
        <v>1026</v>
      </c>
      <c r="E85" s="8">
        <v>10.1</v>
      </c>
      <c r="F85" s="9">
        <v>94</v>
      </c>
      <c r="G85" s="8">
        <v>10.1</v>
      </c>
      <c r="H85" s="8">
        <v>9.1999999999999993</v>
      </c>
      <c r="I85" s="8">
        <v>26</v>
      </c>
      <c r="J85" s="8">
        <v>10.1</v>
      </c>
      <c r="K85" s="6">
        <f t="shared" si="3"/>
        <v>2.52</v>
      </c>
      <c r="L85" s="6">
        <f t="shared" si="4"/>
        <v>2.52</v>
      </c>
      <c r="M85" s="10">
        <v>18</v>
      </c>
      <c r="N85" s="3" t="str">
        <f t="shared" si="5"/>
        <v>N</v>
      </c>
      <c r="O85" s="12">
        <v>0</v>
      </c>
      <c r="P85" s="11">
        <v>0</v>
      </c>
      <c r="Q85" s="3">
        <v>0</v>
      </c>
      <c r="R85" s="13">
        <v>0.13400000000000001</v>
      </c>
      <c r="S85" s="14">
        <v>1.0586000000000003E-3</v>
      </c>
      <c r="T85" s="15">
        <v>0.7</v>
      </c>
      <c r="U85" s="15">
        <v>0.7</v>
      </c>
    </row>
    <row r="86" spans="1:21" x14ac:dyDescent="0.25">
      <c r="A86" s="1">
        <v>45318</v>
      </c>
      <c r="B86" s="2">
        <v>0.29166666666666669</v>
      </c>
      <c r="C86" s="7">
        <v>1022</v>
      </c>
      <c r="D86" s="7">
        <v>1026</v>
      </c>
      <c r="E86" s="8">
        <v>10.1</v>
      </c>
      <c r="F86" s="9">
        <v>94</v>
      </c>
      <c r="G86" s="8">
        <v>10.1</v>
      </c>
      <c r="H86" s="8">
        <v>9.1999999999999993</v>
      </c>
      <c r="I86" s="8">
        <v>26</v>
      </c>
      <c r="J86" s="8">
        <v>10.1</v>
      </c>
      <c r="K86" s="6">
        <f t="shared" si="3"/>
        <v>0</v>
      </c>
      <c r="L86" s="6">
        <f t="shared" si="4"/>
        <v>0</v>
      </c>
      <c r="M86" s="10">
        <v>0</v>
      </c>
      <c r="N86" s="3" t="str">
        <f t="shared" si="5"/>
        <v>N</v>
      </c>
      <c r="O86" s="12">
        <v>0</v>
      </c>
      <c r="P86" s="11">
        <v>0</v>
      </c>
      <c r="Q86" s="3">
        <v>0</v>
      </c>
      <c r="R86" s="13">
        <v>0.22</v>
      </c>
      <c r="S86" s="14">
        <v>1.7380000000000002E-3</v>
      </c>
      <c r="T86" s="15">
        <v>0</v>
      </c>
      <c r="U86" s="15">
        <v>0</v>
      </c>
    </row>
    <row r="87" spans="1:21" x14ac:dyDescent="0.25">
      <c r="A87" s="1">
        <v>45318</v>
      </c>
      <c r="B87" s="2">
        <v>0.2951388888888889</v>
      </c>
      <c r="C87" s="7">
        <v>1022</v>
      </c>
      <c r="D87" s="7">
        <v>1026</v>
      </c>
      <c r="E87" s="8">
        <v>10</v>
      </c>
      <c r="F87" s="9">
        <v>94</v>
      </c>
      <c r="G87" s="8">
        <v>9.6999999999999993</v>
      </c>
      <c r="H87" s="8">
        <v>9.1</v>
      </c>
      <c r="I87" s="8">
        <v>26</v>
      </c>
      <c r="J87" s="8">
        <v>9.6999999999999993</v>
      </c>
      <c r="K87" s="6">
        <f t="shared" si="3"/>
        <v>5.76</v>
      </c>
      <c r="L87" s="6">
        <f t="shared" si="4"/>
        <v>5.76</v>
      </c>
      <c r="M87" s="10">
        <v>258</v>
      </c>
      <c r="N87" s="3" t="str">
        <f t="shared" si="5"/>
        <v>WSW</v>
      </c>
      <c r="O87" s="12">
        <v>0</v>
      </c>
      <c r="P87" s="11">
        <v>0</v>
      </c>
      <c r="Q87" s="3">
        <v>0</v>
      </c>
      <c r="R87" s="13">
        <v>0.32600000000000001</v>
      </c>
      <c r="S87" s="14">
        <v>2.5754000000000003E-3</v>
      </c>
      <c r="T87" s="15">
        <v>1.6</v>
      </c>
      <c r="U87" s="15">
        <v>1.6</v>
      </c>
    </row>
    <row r="88" spans="1:21" x14ac:dyDescent="0.25">
      <c r="A88" s="1">
        <v>45318</v>
      </c>
      <c r="B88" s="2">
        <v>0.2986111111111111</v>
      </c>
      <c r="C88" s="7">
        <v>1022</v>
      </c>
      <c r="D88" s="7">
        <v>1026</v>
      </c>
      <c r="E88" s="8">
        <v>10</v>
      </c>
      <c r="F88" s="9">
        <v>94</v>
      </c>
      <c r="G88" s="8">
        <v>9.1</v>
      </c>
      <c r="H88" s="8">
        <v>9.1</v>
      </c>
      <c r="I88" s="8">
        <v>26</v>
      </c>
      <c r="J88" s="8">
        <v>9.1</v>
      </c>
      <c r="K88" s="6">
        <f t="shared" si="3"/>
        <v>7.2</v>
      </c>
      <c r="L88" s="6">
        <f t="shared" si="4"/>
        <v>7.5600000000000005</v>
      </c>
      <c r="M88" s="10">
        <v>312</v>
      </c>
      <c r="N88" s="3" t="str">
        <f t="shared" si="5"/>
        <v>NW</v>
      </c>
      <c r="O88" s="12">
        <v>0</v>
      </c>
      <c r="P88" s="11">
        <v>0</v>
      </c>
      <c r="Q88" s="3">
        <v>0</v>
      </c>
      <c r="R88" s="13">
        <v>0.45200000000000001</v>
      </c>
      <c r="S88" s="14">
        <v>3.5708000000000003E-3</v>
      </c>
      <c r="T88" s="15">
        <v>2</v>
      </c>
      <c r="U88" s="15">
        <v>2.1</v>
      </c>
    </row>
    <row r="89" spans="1:21" x14ac:dyDescent="0.25">
      <c r="A89" s="1">
        <v>45318</v>
      </c>
      <c r="B89" s="2">
        <v>0.30208333333333331</v>
      </c>
      <c r="C89" s="7">
        <v>1022</v>
      </c>
      <c r="D89" s="7">
        <v>1026</v>
      </c>
      <c r="E89" s="8">
        <v>10</v>
      </c>
      <c r="F89" s="9">
        <v>93</v>
      </c>
      <c r="G89" s="8">
        <v>9.4</v>
      </c>
      <c r="H89" s="8">
        <v>8.9</v>
      </c>
      <c r="I89" s="8">
        <v>26</v>
      </c>
      <c r="J89" s="8">
        <v>9.4</v>
      </c>
      <c r="K89" s="6">
        <f t="shared" si="3"/>
        <v>6.12</v>
      </c>
      <c r="L89" s="6">
        <f t="shared" si="4"/>
        <v>7.2</v>
      </c>
      <c r="M89" s="10">
        <v>270</v>
      </c>
      <c r="N89" s="3" t="str">
        <f t="shared" si="5"/>
        <v>W</v>
      </c>
      <c r="O89" s="12">
        <v>0</v>
      </c>
      <c r="P89" s="11">
        <v>0</v>
      </c>
      <c r="Q89" s="3">
        <v>0</v>
      </c>
      <c r="R89" s="13">
        <v>0.65</v>
      </c>
      <c r="S89" s="14">
        <v>5.1350000000000007E-3</v>
      </c>
      <c r="T89" s="15">
        <v>1.7</v>
      </c>
      <c r="U89" s="15">
        <v>2</v>
      </c>
    </row>
    <row r="90" spans="1:21" x14ac:dyDescent="0.25">
      <c r="A90" s="1">
        <v>45318</v>
      </c>
      <c r="B90" s="2">
        <v>0.30555555555555552</v>
      </c>
      <c r="C90" s="7">
        <v>1022</v>
      </c>
      <c r="D90" s="7">
        <v>1026</v>
      </c>
      <c r="E90" s="8">
        <v>10.1</v>
      </c>
      <c r="F90" s="9">
        <v>93</v>
      </c>
      <c r="G90" s="8">
        <v>9.1999999999999993</v>
      </c>
      <c r="H90" s="8">
        <v>9</v>
      </c>
      <c r="I90" s="8">
        <v>26</v>
      </c>
      <c r="J90" s="8">
        <v>9.1999999999999993</v>
      </c>
      <c r="K90" s="6">
        <f t="shared" si="3"/>
        <v>7.2</v>
      </c>
      <c r="L90" s="6">
        <f t="shared" si="4"/>
        <v>7.2</v>
      </c>
      <c r="M90" s="10">
        <v>342</v>
      </c>
      <c r="N90" s="3" t="str">
        <f t="shared" si="5"/>
        <v>NNW</v>
      </c>
      <c r="O90" s="12">
        <v>0</v>
      </c>
      <c r="P90" s="11">
        <v>0</v>
      </c>
      <c r="Q90" s="3">
        <v>0</v>
      </c>
      <c r="R90" s="13">
        <v>0.97399999999999998</v>
      </c>
      <c r="S90" s="14">
        <v>7.6946000000000002E-3</v>
      </c>
      <c r="T90" s="15">
        <v>2</v>
      </c>
      <c r="U90" s="15">
        <v>2</v>
      </c>
    </row>
    <row r="91" spans="1:21" x14ac:dyDescent="0.25">
      <c r="A91" s="1">
        <v>45318</v>
      </c>
      <c r="B91" s="2">
        <v>0.30902777777777779</v>
      </c>
      <c r="C91" s="7">
        <v>1022</v>
      </c>
      <c r="D91" s="7">
        <v>1026</v>
      </c>
      <c r="E91" s="8">
        <v>10</v>
      </c>
      <c r="F91" s="9">
        <v>93</v>
      </c>
      <c r="G91" s="8">
        <v>10</v>
      </c>
      <c r="H91" s="8">
        <v>8.9</v>
      </c>
      <c r="I91" s="8">
        <v>26</v>
      </c>
      <c r="J91" s="8">
        <v>10</v>
      </c>
      <c r="K91" s="6">
        <f t="shared" si="3"/>
        <v>3.6</v>
      </c>
      <c r="L91" s="6">
        <f t="shared" si="4"/>
        <v>3.6</v>
      </c>
      <c r="M91" s="10">
        <v>246</v>
      </c>
      <c r="N91" s="3" t="str">
        <f t="shared" si="5"/>
        <v>WSW</v>
      </c>
      <c r="O91" s="12">
        <v>0</v>
      </c>
      <c r="P91" s="11">
        <v>0</v>
      </c>
      <c r="Q91" s="3">
        <v>0</v>
      </c>
      <c r="R91" s="13">
        <v>1411</v>
      </c>
      <c r="S91" s="14">
        <v>11.1469</v>
      </c>
      <c r="T91" s="15">
        <v>1</v>
      </c>
      <c r="U91" s="15">
        <v>1</v>
      </c>
    </row>
    <row r="92" spans="1:21" x14ac:dyDescent="0.25">
      <c r="A92" s="1">
        <v>45318</v>
      </c>
      <c r="B92" s="2">
        <v>0.3125</v>
      </c>
      <c r="C92" s="7">
        <v>1022</v>
      </c>
      <c r="D92" s="7">
        <v>1026</v>
      </c>
      <c r="E92" s="8">
        <v>10</v>
      </c>
      <c r="F92" s="9">
        <v>93</v>
      </c>
      <c r="G92" s="8">
        <v>10</v>
      </c>
      <c r="H92" s="8">
        <v>8.9</v>
      </c>
      <c r="I92" s="8">
        <v>26</v>
      </c>
      <c r="J92" s="8">
        <v>10</v>
      </c>
      <c r="K92" s="6">
        <f t="shared" si="3"/>
        <v>2.52</v>
      </c>
      <c r="L92" s="6">
        <f t="shared" si="4"/>
        <v>2.52</v>
      </c>
      <c r="M92" s="10">
        <v>141</v>
      </c>
      <c r="N92" s="3" t="str">
        <f t="shared" si="5"/>
        <v>SE</v>
      </c>
      <c r="O92" s="12">
        <v>0</v>
      </c>
      <c r="P92" s="11">
        <v>0</v>
      </c>
      <c r="Q92" s="3">
        <v>0</v>
      </c>
      <c r="R92" s="13">
        <v>1609</v>
      </c>
      <c r="S92" s="14">
        <v>12.711100000000002</v>
      </c>
      <c r="T92" s="15">
        <v>0.7</v>
      </c>
      <c r="U92" s="15">
        <v>0.7</v>
      </c>
    </row>
    <row r="93" spans="1:21" x14ac:dyDescent="0.25">
      <c r="A93" s="1">
        <v>45318</v>
      </c>
      <c r="B93" s="2">
        <v>0.31597222222222221</v>
      </c>
      <c r="C93" s="7">
        <v>1022</v>
      </c>
      <c r="D93" s="7">
        <v>1026</v>
      </c>
      <c r="E93" s="8">
        <v>10.1</v>
      </c>
      <c r="F93" s="9">
        <v>93</v>
      </c>
      <c r="G93" s="8">
        <v>9.8000000000000007</v>
      </c>
      <c r="H93" s="8">
        <v>9</v>
      </c>
      <c r="I93" s="8">
        <v>26</v>
      </c>
      <c r="J93" s="8">
        <v>9.8000000000000007</v>
      </c>
      <c r="K93" s="6">
        <f t="shared" si="3"/>
        <v>5.4</v>
      </c>
      <c r="L93" s="6">
        <f t="shared" si="4"/>
        <v>5.4</v>
      </c>
      <c r="M93" s="10">
        <v>60</v>
      </c>
      <c r="N93" s="3" t="str">
        <f t="shared" si="5"/>
        <v>ENE</v>
      </c>
      <c r="O93" s="12">
        <v>0</v>
      </c>
      <c r="P93" s="11">
        <v>0</v>
      </c>
      <c r="Q93" s="3">
        <v>0</v>
      </c>
      <c r="R93" s="13">
        <v>1889</v>
      </c>
      <c r="S93" s="14">
        <v>14.923100000000002</v>
      </c>
      <c r="T93" s="15">
        <v>1.5</v>
      </c>
      <c r="U93" s="15">
        <v>1.5</v>
      </c>
    </row>
    <row r="94" spans="1:21" x14ac:dyDescent="0.25">
      <c r="A94" s="1">
        <v>45318</v>
      </c>
      <c r="B94" s="2">
        <v>0.31944444444444448</v>
      </c>
      <c r="C94" s="7">
        <v>1022</v>
      </c>
      <c r="D94" s="7">
        <v>1026</v>
      </c>
      <c r="E94" s="8">
        <v>10.199999999999999</v>
      </c>
      <c r="F94" s="9">
        <v>93</v>
      </c>
      <c r="G94" s="8">
        <v>10.199999999999999</v>
      </c>
      <c r="H94" s="8">
        <v>9.1</v>
      </c>
      <c r="I94" s="8">
        <v>26</v>
      </c>
      <c r="J94" s="8">
        <v>10.199999999999999</v>
      </c>
      <c r="K94" s="6">
        <f t="shared" si="3"/>
        <v>0</v>
      </c>
      <c r="L94" s="6">
        <f t="shared" si="4"/>
        <v>0</v>
      </c>
      <c r="M94" s="10">
        <v>182</v>
      </c>
      <c r="N94" s="3" t="str">
        <f t="shared" si="5"/>
        <v>S</v>
      </c>
      <c r="O94" s="12">
        <v>0</v>
      </c>
      <c r="P94" s="11">
        <v>0</v>
      </c>
      <c r="Q94" s="3">
        <v>0</v>
      </c>
      <c r="R94" s="13">
        <v>2349</v>
      </c>
      <c r="S94" s="14">
        <v>18.557100000000002</v>
      </c>
      <c r="T94" s="15">
        <v>0</v>
      </c>
      <c r="U94" s="15">
        <v>0</v>
      </c>
    </row>
    <row r="95" spans="1:21" x14ac:dyDescent="0.25">
      <c r="A95" s="1">
        <v>45318</v>
      </c>
      <c r="B95" s="2">
        <v>0.32291666666666669</v>
      </c>
      <c r="C95" s="7">
        <v>1022</v>
      </c>
      <c r="D95" s="7">
        <v>1026</v>
      </c>
      <c r="E95" s="8">
        <v>10.3</v>
      </c>
      <c r="F95" s="9">
        <v>93</v>
      </c>
      <c r="G95" s="8">
        <v>8.6999999999999993</v>
      </c>
      <c r="H95" s="8">
        <v>9.1999999999999993</v>
      </c>
      <c r="I95" s="8">
        <v>26</v>
      </c>
      <c r="J95" s="8">
        <v>8.6999999999999993</v>
      </c>
      <c r="K95" s="6">
        <f t="shared" si="3"/>
        <v>11.16</v>
      </c>
      <c r="L95" s="6">
        <f t="shared" si="4"/>
        <v>11.52</v>
      </c>
      <c r="M95" s="10">
        <v>282</v>
      </c>
      <c r="N95" s="3" t="str">
        <f t="shared" si="5"/>
        <v>W</v>
      </c>
      <c r="O95" s="12">
        <v>0</v>
      </c>
      <c r="P95" s="11">
        <v>0</v>
      </c>
      <c r="Q95" s="3">
        <v>0</v>
      </c>
      <c r="R95" s="13">
        <v>2755</v>
      </c>
      <c r="S95" s="14">
        <v>21.764500000000002</v>
      </c>
      <c r="T95" s="15">
        <v>3.1</v>
      </c>
      <c r="U95" s="15">
        <v>3.2</v>
      </c>
    </row>
    <row r="96" spans="1:21" x14ac:dyDescent="0.25">
      <c r="A96" s="1">
        <v>45318</v>
      </c>
      <c r="B96" s="2">
        <v>0.3263888888888889</v>
      </c>
      <c r="C96" s="7">
        <v>1022</v>
      </c>
      <c r="D96" s="7">
        <v>1026</v>
      </c>
      <c r="E96" s="8">
        <v>10.4</v>
      </c>
      <c r="F96" s="9">
        <v>93</v>
      </c>
      <c r="G96" s="8">
        <v>9.8000000000000007</v>
      </c>
      <c r="H96" s="8">
        <v>9.3000000000000007</v>
      </c>
      <c r="I96" s="8">
        <v>26</v>
      </c>
      <c r="J96" s="8">
        <v>9.8000000000000007</v>
      </c>
      <c r="K96" s="6">
        <f t="shared" si="3"/>
        <v>6.12</v>
      </c>
      <c r="L96" s="6">
        <f t="shared" si="4"/>
        <v>7.2</v>
      </c>
      <c r="M96" s="10">
        <v>168</v>
      </c>
      <c r="N96" s="3" t="str">
        <f t="shared" si="5"/>
        <v>SSE</v>
      </c>
      <c r="O96" s="12">
        <v>0</v>
      </c>
      <c r="P96" s="11">
        <v>0</v>
      </c>
      <c r="Q96" s="3">
        <v>0</v>
      </c>
      <c r="R96" s="13">
        <v>3680</v>
      </c>
      <c r="S96" s="14">
        <v>29.072000000000003</v>
      </c>
      <c r="T96" s="15">
        <v>1.7</v>
      </c>
      <c r="U96" s="15">
        <v>2</v>
      </c>
    </row>
    <row r="97" spans="1:21" x14ac:dyDescent="0.25">
      <c r="A97" s="1">
        <v>45318</v>
      </c>
      <c r="B97" s="2">
        <v>0.3298611111111111</v>
      </c>
      <c r="C97" s="7">
        <v>1022</v>
      </c>
      <c r="D97" s="7">
        <v>1026</v>
      </c>
      <c r="E97" s="8">
        <v>10.4</v>
      </c>
      <c r="F97" s="9">
        <v>92</v>
      </c>
      <c r="G97" s="8">
        <v>8.8000000000000007</v>
      </c>
      <c r="H97" s="8">
        <v>9.1</v>
      </c>
      <c r="I97" s="8">
        <v>26</v>
      </c>
      <c r="J97" s="8">
        <v>8.8000000000000007</v>
      </c>
      <c r="K97" s="6">
        <f t="shared" si="3"/>
        <v>11.88</v>
      </c>
      <c r="L97" s="6">
        <f t="shared" si="4"/>
        <v>13.32</v>
      </c>
      <c r="M97" s="10">
        <v>318</v>
      </c>
      <c r="N97" s="3" t="str">
        <f t="shared" si="5"/>
        <v>NW</v>
      </c>
      <c r="O97" s="12">
        <v>0</v>
      </c>
      <c r="P97" s="11">
        <v>0</v>
      </c>
      <c r="Q97" s="3">
        <v>0</v>
      </c>
      <c r="R97" s="13">
        <v>4276</v>
      </c>
      <c r="S97" s="14">
        <v>33.7804</v>
      </c>
      <c r="T97" s="15">
        <v>3.3</v>
      </c>
      <c r="U97" s="15">
        <v>3.7</v>
      </c>
    </row>
    <row r="98" spans="1:21" x14ac:dyDescent="0.25">
      <c r="A98" s="1">
        <v>45318</v>
      </c>
      <c r="B98" s="2">
        <v>0.33333333333333331</v>
      </c>
      <c r="C98" s="7">
        <v>1022</v>
      </c>
      <c r="D98" s="7">
        <v>1026</v>
      </c>
      <c r="E98" s="8">
        <v>10.5</v>
      </c>
      <c r="F98" s="9">
        <v>92</v>
      </c>
      <c r="G98" s="8">
        <v>10.5</v>
      </c>
      <c r="H98" s="8">
        <v>9.1999999999999993</v>
      </c>
      <c r="I98" s="8">
        <v>26</v>
      </c>
      <c r="J98" s="8">
        <v>10.5</v>
      </c>
      <c r="K98" s="6">
        <f t="shared" si="3"/>
        <v>4.68</v>
      </c>
      <c r="L98" s="6">
        <f t="shared" si="4"/>
        <v>4.68</v>
      </c>
      <c r="M98" s="10">
        <v>288</v>
      </c>
      <c r="N98" s="3" t="str">
        <f t="shared" si="5"/>
        <v>W</v>
      </c>
      <c r="O98" s="12">
        <v>0</v>
      </c>
      <c r="P98" s="11">
        <v>0</v>
      </c>
      <c r="Q98" s="3">
        <v>0</v>
      </c>
      <c r="R98" s="13">
        <v>4228</v>
      </c>
      <c r="S98" s="14">
        <v>33.401200000000003</v>
      </c>
      <c r="T98" s="15">
        <v>1.3</v>
      </c>
      <c r="U98" s="15">
        <v>1.3</v>
      </c>
    </row>
    <row r="99" spans="1:21" x14ac:dyDescent="0.25">
      <c r="A99" s="1">
        <v>45318</v>
      </c>
      <c r="B99" s="2">
        <v>0.33680555555555558</v>
      </c>
      <c r="C99" s="7">
        <v>1022</v>
      </c>
      <c r="D99" s="7">
        <v>1026</v>
      </c>
      <c r="E99" s="8">
        <v>10.7</v>
      </c>
      <c r="F99" s="9">
        <v>92</v>
      </c>
      <c r="G99" s="8">
        <v>9.9</v>
      </c>
      <c r="H99" s="8">
        <v>9.4</v>
      </c>
      <c r="I99" s="8">
        <v>26</v>
      </c>
      <c r="J99" s="8">
        <v>9.9</v>
      </c>
      <c r="K99" s="6">
        <f t="shared" si="3"/>
        <v>7.9200000000000008</v>
      </c>
      <c r="L99" s="6">
        <f t="shared" si="4"/>
        <v>8.2799999999999994</v>
      </c>
      <c r="M99" s="10">
        <v>253</v>
      </c>
      <c r="N99" s="3" t="str">
        <f t="shared" si="5"/>
        <v>WSW</v>
      </c>
      <c r="O99" s="12">
        <v>0</v>
      </c>
      <c r="P99" s="11">
        <v>0</v>
      </c>
      <c r="Q99" s="3">
        <v>0</v>
      </c>
      <c r="R99" s="13">
        <v>3783</v>
      </c>
      <c r="S99" s="14">
        <v>29.885700000000003</v>
      </c>
      <c r="T99" s="15">
        <v>2.2000000000000002</v>
      </c>
      <c r="U99" s="15">
        <v>2.2999999999999998</v>
      </c>
    </row>
    <row r="100" spans="1:21" x14ac:dyDescent="0.25">
      <c r="A100" s="1">
        <v>45318</v>
      </c>
      <c r="B100" s="2">
        <v>0.34027777777777773</v>
      </c>
      <c r="C100" s="7">
        <v>1022</v>
      </c>
      <c r="D100" s="7">
        <v>1026</v>
      </c>
      <c r="E100" s="8">
        <v>10.7</v>
      </c>
      <c r="F100" s="9">
        <v>91</v>
      </c>
      <c r="G100" s="8">
        <v>9.6999999999999993</v>
      </c>
      <c r="H100" s="8">
        <v>9.3000000000000007</v>
      </c>
      <c r="I100" s="8">
        <v>26</v>
      </c>
      <c r="J100" s="8">
        <v>9.6999999999999993</v>
      </c>
      <c r="K100" s="6">
        <f t="shared" si="3"/>
        <v>8.2799999999999994</v>
      </c>
      <c r="L100" s="6">
        <f t="shared" si="4"/>
        <v>9.36</v>
      </c>
      <c r="M100" s="10">
        <v>282</v>
      </c>
      <c r="N100" s="3" t="str">
        <f t="shared" si="5"/>
        <v>W</v>
      </c>
      <c r="O100" s="12">
        <v>0</v>
      </c>
      <c r="P100" s="11">
        <v>0</v>
      </c>
      <c r="Q100" s="3">
        <v>0</v>
      </c>
      <c r="R100" s="13">
        <v>5030</v>
      </c>
      <c r="S100" s="14">
        <v>39.737000000000002</v>
      </c>
      <c r="T100" s="15">
        <v>2.2999999999999998</v>
      </c>
      <c r="U100" s="15">
        <v>2.6</v>
      </c>
    </row>
    <row r="101" spans="1:21" x14ac:dyDescent="0.25">
      <c r="A101" s="1">
        <v>45318</v>
      </c>
      <c r="B101" s="2">
        <v>0.34375</v>
      </c>
      <c r="C101" s="7">
        <v>1022</v>
      </c>
      <c r="D101" s="7">
        <v>1026</v>
      </c>
      <c r="E101" s="8">
        <v>10.8</v>
      </c>
      <c r="F101" s="9">
        <v>91</v>
      </c>
      <c r="G101" s="8">
        <v>10.6</v>
      </c>
      <c r="H101" s="8">
        <v>9.4</v>
      </c>
      <c r="I101" s="8">
        <v>26</v>
      </c>
      <c r="J101" s="8">
        <v>10.6</v>
      </c>
      <c r="K101" s="6">
        <f t="shared" si="3"/>
        <v>5.76</v>
      </c>
      <c r="L101" s="6">
        <f t="shared" si="4"/>
        <v>5.76</v>
      </c>
      <c r="M101" s="10">
        <v>258</v>
      </c>
      <c r="N101" s="3" t="str">
        <f t="shared" si="5"/>
        <v>WSW</v>
      </c>
      <c r="O101" s="12">
        <v>0</v>
      </c>
      <c r="P101" s="11">
        <v>0</v>
      </c>
      <c r="Q101" s="3">
        <v>0</v>
      </c>
      <c r="R101" s="13">
        <v>4675</v>
      </c>
      <c r="S101" s="14">
        <v>36.932500000000005</v>
      </c>
      <c r="T101" s="15">
        <v>1.6</v>
      </c>
      <c r="U101" s="15">
        <v>1.6</v>
      </c>
    </row>
    <row r="102" spans="1:21" x14ac:dyDescent="0.25">
      <c r="A102" s="1">
        <v>45318</v>
      </c>
      <c r="B102" s="2">
        <v>0.34722222222222227</v>
      </c>
      <c r="C102" s="7">
        <v>1022</v>
      </c>
      <c r="D102" s="7">
        <v>1026</v>
      </c>
      <c r="E102" s="8">
        <v>10.9</v>
      </c>
      <c r="F102" s="9">
        <v>91</v>
      </c>
      <c r="G102" s="8">
        <v>10.9</v>
      </c>
      <c r="H102" s="8">
        <v>9.5</v>
      </c>
      <c r="I102" s="8">
        <v>26</v>
      </c>
      <c r="J102" s="8">
        <v>10.9</v>
      </c>
      <c r="K102" s="6">
        <f t="shared" si="3"/>
        <v>0</v>
      </c>
      <c r="L102" s="6">
        <f t="shared" si="4"/>
        <v>0</v>
      </c>
      <c r="M102" s="10">
        <v>138</v>
      </c>
      <c r="N102" s="3" t="str">
        <f t="shared" si="5"/>
        <v>SE</v>
      </c>
      <c r="O102" s="12">
        <v>0</v>
      </c>
      <c r="P102" s="11">
        <v>0</v>
      </c>
      <c r="Q102" s="3">
        <v>0</v>
      </c>
      <c r="R102" s="13">
        <v>5251</v>
      </c>
      <c r="S102" s="14">
        <v>41.482900000000001</v>
      </c>
      <c r="T102" s="15">
        <v>0</v>
      </c>
      <c r="U102" s="15">
        <v>0</v>
      </c>
    </row>
    <row r="103" spans="1:21" x14ac:dyDescent="0.25">
      <c r="A103" s="1">
        <v>45318</v>
      </c>
      <c r="B103" s="2">
        <v>0.35069444444444442</v>
      </c>
      <c r="C103" s="7">
        <v>1022</v>
      </c>
      <c r="D103" s="7">
        <v>1026</v>
      </c>
      <c r="E103" s="8">
        <v>11.1</v>
      </c>
      <c r="F103" s="9">
        <v>91</v>
      </c>
      <c r="G103" s="8">
        <v>10.199999999999999</v>
      </c>
      <c r="H103" s="8">
        <v>9.6999999999999993</v>
      </c>
      <c r="I103" s="8">
        <v>26</v>
      </c>
      <c r="J103" s="8">
        <v>10.199999999999999</v>
      </c>
      <c r="K103" s="6">
        <f t="shared" si="3"/>
        <v>8.2799999999999994</v>
      </c>
      <c r="L103" s="6">
        <f t="shared" si="4"/>
        <v>9.36</v>
      </c>
      <c r="M103" s="10">
        <v>265</v>
      </c>
      <c r="N103" s="3" t="str">
        <f t="shared" si="5"/>
        <v>W</v>
      </c>
      <c r="O103" s="12">
        <v>0</v>
      </c>
      <c r="P103" s="11">
        <v>0</v>
      </c>
      <c r="Q103" s="3">
        <v>0</v>
      </c>
      <c r="R103" s="13">
        <v>6324</v>
      </c>
      <c r="S103" s="14">
        <v>49.959600000000002</v>
      </c>
      <c r="T103" s="15">
        <v>2.2999999999999998</v>
      </c>
      <c r="U103" s="15">
        <v>2.6</v>
      </c>
    </row>
    <row r="104" spans="1:21" x14ac:dyDescent="0.25">
      <c r="A104" s="1">
        <v>45318</v>
      </c>
      <c r="B104" s="2">
        <v>0.35416666666666669</v>
      </c>
      <c r="C104" s="7">
        <v>1022</v>
      </c>
      <c r="D104" s="7">
        <v>1026</v>
      </c>
      <c r="E104" s="8">
        <v>11.2</v>
      </c>
      <c r="F104" s="9">
        <v>90</v>
      </c>
      <c r="G104" s="8">
        <v>9.8000000000000007</v>
      </c>
      <c r="H104" s="8">
        <v>9.6</v>
      </c>
      <c r="I104" s="8">
        <v>26</v>
      </c>
      <c r="J104" s="8">
        <v>9.8000000000000007</v>
      </c>
      <c r="K104" s="6">
        <f t="shared" si="3"/>
        <v>11.52</v>
      </c>
      <c r="L104" s="6">
        <f t="shared" si="4"/>
        <v>12.96</v>
      </c>
      <c r="M104" s="10">
        <v>252</v>
      </c>
      <c r="N104" s="3" t="str">
        <f t="shared" si="5"/>
        <v>WSW</v>
      </c>
      <c r="O104" s="12">
        <v>0</v>
      </c>
      <c r="P104" s="11">
        <v>0</v>
      </c>
      <c r="Q104" s="3">
        <v>0.7</v>
      </c>
      <c r="R104" s="13">
        <v>8051</v>
      </c>
      <c r="S104" s="14">
        <v>63.602900000000005</v>
      </c>
      <c r="T104" s="15">
        <v>3.2</v>
      </c>
      <c r="U104" s="15">
        <v>3.6</v>
      </c>
    </row>
    <row r="105" spans="1:21" x14ac:dyDescent="0.25">
      <c r="A105" s="1">
        <v>45318</v>
      </c>
      <c r="B105" s="2">
        <v>0.3576388888888889</v>
      </c>
      <c r="C105" s="7">
        <v>1022</v>
      </c>
      <c r="D105" s="7">
        <v>1026</v>
      </c>
      <c r="E105" s="8">
        <v>11.3</v>
      </c>
      <c r="F105" s="9">
        <v>90</v>
      </c>
      <c r="G105" s="8">
        <v>11.3</v>
      </c>
      <c r="H105" s="8">
        <v>9.6999999999999993</v>
      </c>
      <c r="I105" s="8">
        <v>26</v>
      </c>
      <c r="J105" s="8">
        <v>11.3</v>
      </c>
      <c r="K105" s="6">
        <f t="shared" si="3"/>
        <v>0</v>
      </c>
      <c r="L105" s="6">
        <f t="shared" si="4"/>
        <v>0</v>
      </c>
      <c r="M105" s="10">
        <v>321</v>
      </c>
      <c r="N105" s="3" t="str">
        <f t="shared" si="5"/>
        <v>NW</v>
      </c>
      <c r="O105" s="12">
        <v>0</v>
      </c>
      <c r="P105" s="11">
        <v>0</v>
      </c>
      <c r="Q105" s="3">
        <v>0.8</v>
      </c>
      <c r="R105" s="13">
        <v>8874</v>
      </c>
      <c r="S105" s="14">
        <v>70.104600000000005</v>
      </c>
      <c r="T105" s="15">
        <v>0</v>
      </c>
      <c r="U105" s="15">
        <v>0</v>
      </c>
    </row>
    <row r="106" spans="1:21" x14ac:dyDescent="0.25">
      <c r="A106" s="1">
        <v>45318</v>
      </c>
      <c r="B106" s="2">
        <v>0.3611111111111111</v>
      </c>
      <c r="C106" s="7">
        <v>1022</v>
      </c>
      <c r="D106" s="7">
        <v>1026</v>
      </c>
      <c r="E106" s="8">
        <v>11.4</v>
      </c>
      <c r="F106" s="9">
        <v>90</v>
      </c>
      <c r="G106" s="8">
        <v>11.2</v>
      </c>
      <c r="H106" s="8">
        <v>9.8000000000000007</v>
      </c>
      <c r="I106" s="8">
        <v>26</v>
      </c>
      <c r="J106" s="8">
        <v>11.2</v>
      </c>
      <c r="K106" s="6">
        <f t="shared" si="3"/>
        <v>5.76</v>
      </c>
      <c r="L106" s="6">
        <f t="shared" si="4"/>
        <v>5.76</v>
      </c>
      <c r="M106" s="10">
        <v>198</v>
      </c>
      <c r="N106" s="3" t="str">
        <f t="shared" si="5"/>
        <v>S</v>
      </c>
      <c r="O106" s="12">
        <v>0</v>
      </c>
      <c r="P106" s="11">
        <v>0</v>
      </c>
      <c r="Q106" s="3">
        <v>0.8</v>
      </c>
      <c r="R106" s="13">
        <v>10135</v>
      </c>
      <c r="S106" s="14">
        <v>80.066500000000005</v>
      </c>
      <c r="T106" s="15">
        <v>1.6</v>
      </c>
      <c r="U106" s="15">
        <v>1.6</v>
      </c>
    </row>
    <row r="107" spans="1:21" x14ac:dyDescent="0.25">
      <c r="A107" s="1">
        <v>45318</v>
      </c>
      <c r="B107" s="2">
        <v>0.36458333333333331</v>
      </c>
      <c r="C107" s="7">
        <v>1022</v>
      </c>
      <c r="D107" s="7">
        <v>1026</v>
      </c>
      <c r="E107" s="8">
        <v>11.5</v>
      </c>
      <c r="F107" s="9">
        <v>90</v>
      </c>
      <c r="G107" s="8">
        <v>11.5</v>
      </c>
      <c r="H107" s="8">
        <v>9.9</v>
      </c>
      <c r="I107" s="8">
        <v>26</v>
      </c>
      <c r="J107" s="8">
        <v>11.5</v>
      </c>
      <c r="K107" s="6">
        <f t="shared" si="3"/>
        <v>3.6</v>
      </c>
      <c r="L107" s="6">
        <f t="shared" si="4"/>
        <v>3.6</v>
      </c>
      <c r="M107" s="10">
        <v>229</v>
      </c>
      <c r="N107" s="3" t="str">
        <f t="shared" si="5"/>
        <v>SW</v>
      </c>
      <c r="O107" s="12">
        <v>0</v>
      </c>
      <c r="P107" s="11">
        <v>0</v>
      </c>
      <c r="Q107" s="3">
        <v>0.7</v>
      </c>
      <c r="R107" s="13">
        <v>8265</v>
      </c>
      <c r="S107" s="14">
        <v>65.293500000000009</v>
      </c>
      <c r="T107" s="15">
        <v>1</v>
      </c>
      <c r="U107" s="15">
        <v>1</v>
      </c>
    </row>
    <row r="108" spans="1:21" x14ac:dyDescent="0.25">
      <c r="A108" s="1">
        <v>45318</v>
      </c>
      <c r="B108" s="2">
        <v>0.36805555555555558</v>
      </c>
      <c r="C108" s="7">
        <v>1022</v>
      </c>
      <c r="D108" s="7">
        <v>1026</v>
      </c>
      <c r="E108" s="8">
        <v>11.6</v>
      </c>
      <c r="F108" s="9">
        <v>89</v>
      </c>
      <c r="G108" s="8">
        <v>10.199999999999999</v>
      </c>
      <c r="H108" s="8">
        <v>9.8000000000000007</v>
      </c>
      <c r="I108" s="8">
        <v>26</v>
      </c>
      <c r="J108" s="8">
        <v>10.199999999999999</v>
      </c>
      <c r="K108" s="6">
        <f t="shared" si="3"/>
        <v>11.52</v>
      </c>
      <c r="L108" s="6">
        <f t="shared" si="4"/>
        <v>11.88</v>
      </c>
      <c r="M108" s="10">
        <v>330</v>
      </c>
      <c r="N108" s="3" t="str">
        <f t="shared" si="5"/>
        <v>NNW</v>
      </c>
      <c r="O108" s="12">
        <v>0</v>
      </c>
      <c r="P108" s="11">
        <v>0</v>
      </c>
      <c r="Q108" s="3">
        <v>0.8</v>
      </c>
      <c r="R108" s="13">
        <v>8624</v>
      </c>
      <c r="S108" s="14">
        <v>68.129600000000011</v>
      </c>
      <c r="T108" s="15">
        <v>3.2</v>
      </c>
      <c r="U108" s="15">
        <v>3.3</v>
      </c>
    </row>
    <row r="109" spans="1:21" x14ac:dyDescent="0.25">
      <c r="A109" s="1">
        <v>45318</v>
      </c>
      <c r="B109" s="2">
        <v>0.37152777777777773</v>
      </c>
      <c r="C109" s="7">
        <v>1022</v>
      </c>
      <c r="D109" s="7">
        <v>1026</v>
      </c>
      <c r="E109" s="8">
        <v>11.7</v>
      </c>
      <c r="F109" s="9">
        <v>89</v>
      </c>
      <c r="G109" s="8">
        <v>11.7</v>
      </c>
      <c r="H109" s="8">
        <v>9.9</v>
      </c>
      <c r="I109" s="8">
        <v>26</v>
      </c>
      <c r="J109" s="8">
        <v>11.7</v>
      </c>
      <c r="K109" s="6">
        <f t="shared" si="3"/>
        <v>0</v>
      </c>
      <c r="L109" s="6">
        <f t="shared" si="4"/>
        <v>0</v>
      </c>
      <c r="M109" s="10">
        <v>258</v>
      </c>
      <c r="N109" s="3" t="str">
        <f t="shared" si="5"/>
        <v>WSW</v>
      </c>
      <c r="O109" s="12">
        <v>0</v>
      </c>
      <c r="P109" s="11">
        <v>0</v>
      </c>
      <c r="Q109" s="3">
        <v>0.8</v>
      </c>
      <c r="R109" s="13">
        <v>9166</v>
      </c>
      <c r="S109" s="14">
        <v>72.4114</v>
      </c>
      <c r="T109" s="15">
        <v>0</v>
      </c>
      <c r="U109" s="15">
        <v>0</v>
      </c>
    </row>
    <row r="110" spans="1:21" x14ac:dyDescent="0.25">
      <c r="A110" s="1">
        <v>45318</v>
      </c>
      <c r="B110" s="2">
        <v>0.375</v>
      </c>
      <c r="C110" s="7">
        <v>1022</v>
      </c>
      <c r="D110" s="7">
        <v>1026</v>
      </c>
      <c r="E110" s="8">
        <v>11.7</v>
      </c>
      <c r="F110" s="9">
        <v>88</v>
      </c>
      <c r="G110" s="8">
        <v>11.7</v>
      </c>
      <c r="H110" s="8">
        <v>9.8000000000000007</v>
      </c>
      <c r="I110" s="8">
        <v>26</v>
      </c>
      <c r="J110" s="8">
        <v>11.7</v>
      </c>
      <c r="K110" s="6">
        <f t="shared" si="3"/>
        <v>2.88</v>
      </c>
      <c r="L110" s="6">
        <f t="shared" si="4"/>
        <v>2.88</v>
      </c>
      <c r="M110" s="10">
        <v>259</v>
      </c>
      <c r="N110" s="3" t="str">
        <f t="shared" si="5"/>
        <v>WSW</v>
      </c>
      <c r="O110" s="12">
        <v>0</v>
      </c>
      <c r="P110" s="11">
        <v>0</v>
      </c>
      <c r="Q110" s="3">
        <v>0.8</v>
      </c>
      <c r="R110" s="13">
        <v>11403</v>
      </c>
      <c r="S110" s="14">
        <v>90.083700000000007</v>
      </c>
      <c r="T110" s="15">
        <v>0.8</v>
      </c>
      <c r="U110" s="15">
        <v>0.8</v>
      </c>
    </row>
    <row r="111" spans="1:21" x14ac:dyDescent="0.25">
      <c r="A111" s="1">
        <v>45318</v>
      </c>
      <c r="B111" s="2">
        <v>0.37847222222222227</v>
      </c>
      <c r="C111" s="7">
        <v>1022</v>
      </c>
      <c r="D111" s="7">
        <v>1026</v>
      </c>
      <c r="E111" s="8">
        <v>11.8</v>
      </c>
      <c r="F111" s="9">
        <v>87</v>
      </c>
      <c r="G111" s="8">
        <v>10.3</v>
      </c>
      <c r="H111" s="8">
        <v>9.6999999999999993</v>
      </c>
      <c r="I111" s="8">
        <v>26</v>
      </c>
      <c r="J111" s="8">
        <v>10.3</v>
      </c>
      <c r="K111" s="6">
        <f t="shared" si="3"/>
        <v>12.96</v>
      </c>
      <c r="L111" s="6">
        <f t="shared" si="4"/>
        <v>14.4</v>
      </c>
      <c r="M111" s="10">
        <v>338</v>
      </c>
      <c r="N111" s="3" t="str">
        <f t="shared" si="5"/>
        <v>NNW</v>
      </c>
      <c r="O111" s="12">
        <v>0</v>
      </c>
      <c r="P111" s="11">
        <v>0</v>
      </c>
      <c r="Q111" s="3">
        <v>1</v>
      </c>
      <c r="R111" s="13">
        <v>14472</v>
      </c>
      <c r="S111" s="14">
        <v>114.32880000000002</v>
      </c>
      <c r="T111" s="15">
        <v>3.6</v>
      </c>
      <c r="U111" s="15">
        <v>4</v>
      </c>
    </row>
    <row r="112" spans="1:21" x14ac:dyDescent="0.25">
      <c r="A112" s="1">
        <v>45318</v>
      </c>
      <c r="B112" s="2">
        <v>0.38194444444444442</v>
      </c>
      <c r="C112" s="7">
        <v>1022</v>
      </c>
      <c r="D112" s="7">
        <v>1026</v>
      </c>
      <c r="E112" s="8">
        <v>11.9</v>
      </c>
      <c r="F112" s="9">
        <v>87</v>
      </c>
      <c r="G112" s="8">
        <v>10.6</v>
      </c>
      <c r="H112" s="8">
        <v>9.8000000000000007</v>
      </c>
      <c r="I112" s="8">
        <v>26</v>
      </c>
      <c r="J112" s="8">
        <v>10.6</v>
      </c>
      <c r="K112" s="6">
        <f t="shared" si="3"/>
        <v>11.52</v>
      </c>
      <c r="L112" s="6">
        <f t="shared" si="4"/>
        <v>11.88</v>
      </c>
      <c r="M112" s="10">
        <v>36</v>
      </c>
      <c r="N112" s="3" t="str">
        <f t="shared" si="5"/>
        <v>NNE</v>
      </c>
      <c r="O112" s="12">
        <v>0</v>
      </c>
      <c r="P112" s="11">
        <v>0</v>
      </c>
      <c r="Q112" s="3">
        <v>0.9</v>
      </c>
      <c r="R112" s="13">
        <v>16519</v>
      </c>
      <c r="S112" s="14">
        <v>130.5001</v>
      </c>
      <c r="T112" s="15">
        <v>3.2</v>
      </c>
      <c r="U112" s="15">
        <v>3.3</v>
      </c>
    </row>
    <row r="113" spans="1:21" x14ac:dyDescent="0.25">
      <c r="A113" s="1">
        <v>45318</v>
      </c>
      <c r="B113" s="2">
        <v>0.38541666666666669</v>
      </c>
      <c r="C113" s="7">
        <v>1022</v>
      </c>
      <c r="D113" s="7">
        <v>1026</v>
      </c>
      <c r="E113" s="8">
        <v>12.1</v>
      </c>
      <c r="F113" s="9">
        <v>87</v>
      </c>
      <c r="G113" s="8">
        <v>11.8</v>
      </c>
      <c r="H113" s="8">
        <v>10</v>
      </c>
      <c r="I113" s="8">
        <v>26</v>
      </c>
      <c r="J113" s="8">
        <v>11.8</v>
      </c>
      <c r="K113" s="6">
        <f t="shared" si="3"/>
        <v>6.12</v>
      </c>
      <c r="L113" s="6">
        <f t="shared" si="4"/>
        <v>6.48</v>
      </c>
      <c r="M113" s="10">
        <v>40</v>
      </c>
      <c r="N113" s="3" t="str">
        <f t="shared" si="5"/>
        <v>NE</v>
      </c>
      <c r="O113" s="12">
        <v>0</v>
      </c>
      <c r="P113" s="11">
        <v>0</v>
      </c>
      <c r="Q113" s="3">
        <v>0.9</v>
      </c>
      <c r="R113" s="13">
        <v>14944</v>
      </c>
      <c r="S113" s="14">
        <v>118.05760000000001</v>
      </c>
      <c r="T113" s="15">
        <v>1.7</v>
      </c>
      <c r="U113" s="15">
        <v>1.8</v>
      </c>
    </row>
    <row r="114" spans="1:21" x14ac:dyDescent="0.25">
      <c r="A114" s="1">
        <v>45318</v>
      </c>
      <c r="B114" s="2">
        <v>0.3888888888888889</v>
      </c>
      <c r="C114" s="7">
        <v>1022</v>
      </c>
      <c r="D114" s="7">
        <v>1026</v>
      </c>
      <c r="E114" s="8">
        <v>12.2</v>
      </c>
      <c r="F114" s="9">
        <v>87</v>
      </c>
      <c r="G114" s="8">
        <v>12.2</v>
      </c>
      <c r="H114" s="8">
        <v>10.1</v>
      </c>
      <c r="I114" s="8">
        <v>26</v>
      </c>
      <c r="J114" s="8">
        <v>12.2</v>
      </c>
      <c r="K114" s="6">
        <f t="shared" si="3"/>
        <v>2.52</v>
      </c>
      <c r="L114" s="6">
        <f t="shared" si="4"/>
        <v>2.52</v>
      </c>
      <c r="M114" s="10">
        <v>131</v>
      </c>
      <c r="N114" s="3" t="str">
        <f t="shared" si="5"/>
        <v>SE</v>
      </c>
      <c r="O114" s="12">
        <v>0</v>
      </c>
      <c r="P114" s="11">
        <v>0</v>
      </c>
      <c r="Q114" s="3">
        <v>1</v>
      </c>
      <c r="R114" s="13">
        <v>18223</v>
      </c>
      <c r="S114" s="14">
        <v>143.96170000000001</v>
      </c>
      <c r="T114" s="15">
        <v>0.7</v>
      </c>
      <c r="U114" s="15">
        <v>0.7</v>
      </c>
    </row>
    <row r="115" spans="1:21" x14ac:dyDescent="0.25">
      <c r="A115" s="1">
        <v>45318</v>
      </c>
      <c r="B115" s="2">
        <v>0.3923611111111111</v>
      </c>
      <c r="C115" s="7">
        <v>1022</v>
      </c>
      <c r="D115" s="7">
        <v>1026</v>
      </c>
      <c r="E115" s="8">
        <v>12.3</v>
      </c>
      <c r="F115" s="9">
        <v>87</v>
      </c>
      <c r="G115" s="8">
        <v>12.3</v>
      </c>
      <c r="H115" s="8">
        <v>10.199999999999999</v>
      </c>
      <c r="I115" s="8">
        <v>26</v>
      </c>
      <c r="J115" s="8">
        <v>12.3</v>
      </c>
      <c r="K115" s="6">
        <f t="shared" si="3"/>
        <v>2.88</v>
      </c>
      <c r="L115" s="6">
        <f t="shared" si="4"/>
        <v>2.88</v>
      </c>
      <c r="M115" s="10">
        <v>91</v>
      </c>
      <c r="N115" s="3" t="str">
        <f t="shared" si="5"/>
        <v>E</v>
      </c>
      <c r="O115" s="12">
        <v>0</v>
      </c>
      <c r="P115" s="11">
        <v>0</v>
      </c>
      <c r="Q115" s="3">
        <v>1.1000000000000001</v>
      </c>
      <c r="R115" s="13">
        <v>23981</v>
      </c>
      <c r="S115" s="14">
        <v>189.44990000000001</v>
      </c>
      <c r="T115" s="15">
        <v>0.8</v>
      </c>
      <c r="U115" s="15">
        <v>0.8</v>
      </c>
    </row>
    <row r="116" spans="1:21" x14ac:dyDescent="0.25">
      <c r="A116" s="1">
        <v>45318</v>
      </c>
      <c r="B116" s="2">
        <v>0.39583333333333331</v>
      </c>
      <c r="C116" s="7">
        <v>1022</v>
      </c>
      <c r="D116" s="7">
        <v>1026</v>
      </c>
      <c r="E116" s="8">
        <v>12.5</v>
      </c>
      <c r="F116" s="9">
        <v>86</v>
      </c>
      <c r="G116" s="8">
        <v>12.5</v>
      </c>
      <c r="H116" s="8">
        <v>10.199999999999999</v>
      </c>
      <c r="I116" s="8">
        <v>26</v>
      </c>
      <c r="J116" s="8">
        <v>12.5</v>
      </c>
      <c r="K116" s="6">
        <f t="shared" si="3"/>
        <v>5.4</v>
      </c>
      <c r="L116" s="6">
        <f t="shared" si="4"/>
        <v>5.4</v>
      </c>
      <c r="M116" s="10">
        <v>107</v>
      </c>
      <c r="N116" s="3" t="str">
        <f t="shared" si="5"/>
        <v>E</v>
      </c>
      <c r="O116" s="12">
        <v>0</v>
      </c>
      <c r="P116" s="11">
        <v>0</v>
      </c>
      <c r="Q116" s="3">
        <v>1.1000000000000001</v>
      </c>
      <c r="R116" s="13">
        <v>20044</v>
      </c>
      <c r="S116" s="14">
        <v>158.34760000000003</v>
      </c>
      <c r="T116" s="15">
        <v>1.5</v>
      </c>
      <c r="U116" s="15">
        <v>1.5</v>
      </c>
    </row>
    <row r="117" spans="1:21" x14ac:dyDescent="0.25">
      <c r="A117" s="1">
        <v>45318</v>
      </c>
      <c r="B117" s="2">
        <v>0.39930555555555558</v>
      </c>
      <c r="C117" s="7">
        <v>1022</v>
      </c>
      <c r="D117" s="7">
        <v>1026</v>
      </c>
      <c r="E117" s="8">
        <v>12.6</v>
      </c>
      <c r="F117" s="9">
        <v>86</v>
      </c>
      <c r="G117" s="8">
        <v>12.6</v>
      </c>
      <c r="H117" s="8">
        <v>10.3</v>
      </c>
      <c r="I117" s="8">
        <v>26</v>
      </c>
      <c r="J117" s="8">
        <v>12.6</v>
      </c>
      <c r="K117" s="6">
        <f t="shared" si="3"/>
        <v>3.9600000000000004</v>
      </c>
      <c r="L117" s="6">
        <f t="shared" si="4"/>
        <v>3.9600000000000004</v>
      </c>
      <c r="M117" s="10">
        <v>169</v>
      </c>
      <c r="N117" s="3" t="str">
        <f t="shared" si="5"/>
        <v>SSE</v>
      </c>
      <c r="O117" s="12">
        <v>0</v>
      </c>
      <c r="P117" s="11">
        <v>0</v>
      </c>
      <c r="Q117" s="3">
        <v>1.1000000000000001</v>
      </c>
      <c r="R117" s="13">
        <v>21120</v>
      </c>
      <c r="S117" s="14">
        <v>166.84800000000001</v>
      </c>
      <c r="T117" s="15">
        <v>1.1000000000000001</v>
      </c>
      <c r="U117" s="15">
        <v>1.1000000000000001</v>
      </c>
    </row>
    <row r="118" spans="1:21" x14ac:dyDescent="0.25">
      <c r="A118" s="1">
        <v>45318</v>
      </c>
      <c r="B118" s="2">
        <v>0.40277777777777773</v>
      </c>
      <c r="C118" s="7">
        <v>1022</v>
      </c>
      <c r="D118" s="7">
        <v>1026</v>
      </c>
      <c r="E118" s="8">
        <v>12.6</v>
      </c>
      <c r="F118" s="9">
        <v>86</v>
      </c>
      <c r="G118" s="8">
        <v>12.6</v>
      </c>
      <c r="H118" s="8">
        <v>10.3</v>
      </c>
      <c r="I118" s="8">
        <v>26</v>
      </c>
      <c r="J118" s="8">
        <v>12.6</v>
      </c>
      <c r="K118" s="6">
        <f t="shared" si="3"/>
        <v>3.6</v>
      </c>
      <c r="L118" s="6">
        <f t="shared" si="4"/>
        <v>3.6</v>
      </c>
      <c r="M118" s="10">
        <v>276</v>
      </c>
      <c r="N118" s="3" t="str">
        <f t="shared" si="5"/>
        <v>W</v>
      </c>
      <c r="O118" s="12">
        <v>0</v>
      </c>
      <c r="P118" s="11">
        <v>0</v>
      </c>
      <c r="Q118" s="3">
        <v>1.2</v>
      </c>
      <c r="R118" s="13">
        <v>29369</v>
      </c>
      <c r="S118" s="14">
        <v>232.01510000000002</v>
      </c>
      <c r="T118" s="15">
        <v>1</v>
      </c>
      <c r="U118" s="15">
        <v>1</v>
      </c>
    </row>
    <row r="119" spans="1:21" x14ac:dyDescent="0.25">
      <c r="A119" s="1">
        <v>45318</v>
      </c>
      <c r="B119" s="2">
        <v>0.40625</v>
      </c>
      <c r="C119" s="7">
        <v>1023</v>
      </c>
      <c r="D119" s="7">
        <v>1027</v>
      </c>
      <c r="E119" s="8">
        <v>12.8</v>
      </c>
      <c r="F119" s="9">
        <v>86</v>
      </c>
      <c r="G119" s="8">
        <v>11.5</v>
      </c>
      <c r="H119" s="8">
        <v>10.5</v>
      </c>
      <c r="I119" s="8">
        <v>26</v>
      </c>
      <c r="J119" s="8">
        <v>11.5</v>
      </c>
      <c r="K119" s="6">
        <f t="shared" si="3"/>
        <v>12.6</v>
      </c>
      <c r="L119" s="6">
        <f t="shared" si="4"/>
        <v>14.4</v>
      </c>
      <c r="M119" s="10">
        <v>90</v>
      </c>
      <c r="N119" s="3" t="str">
        <f t="shared" si="5"/>
        <v>E</v>
      </c>
      <c r="O119" s="12">
        <v>0</v>
      </c>
      <c r="P119" s="11">
        <v>0</v>
      </c>
      <c r="Q119" s="3">
        <v>1</v>
      </c>
      <c r="R119" s="13">
        <v>26124</v>
      </c>
      <c r="S119" s="14">
        <v>206.37960000000001</v>
      </c>
      <c r="T119" s="15">
        <v>3.5</v>
      </c>
      <c r="U119" s="15">
        <v>4</v>
      </c>
    </row>
    <row r="120" spans="1:21" x14ac:dyDescent="0.25">
      <c r="A120" s="1">
        <v>45318</v>
      </c>
      <c r="B120" s="2">
        <v>0.40972222222222227</v>
      </c>
      <c r="C120" s="7">
        <v>1022</v>
      </c>
      <c r="D120" s="7">
        <v>1026</v>
      </c>
      <c r="E120" s="8">
        <v>12.9</v>
      </c>
      <c r="F120" s="9">
        <v>86</v>
      </c>
      <c r="G120" s="8">
        <v>12.9</v>
      </c>
      <c r="H120" s="8">
        <v>10.6</v>
      </c>
      <c r="I120" s="8">
        <v>26</v>
      </c>
      <c r="J120" s="8">
        <v>12.9</v>
      </c>
      <c r="K120" s="6">
        <f t="shared" si="3"/>
        <v>2.88</v>
      </c>
      <c r="L120" s="6">
        <f t="shared" si="4"/>
        <v>2.88</v>
      </c>
      <c r="M120" s="10">
        <v>48</v>
      </c>
      <c r="N120" s="3" t="str">
        <f t="shared" si="5"/>
        <v>NE</v>
      </c>
      <c r="O120" s="12">
        <v>0</v>
      </c>
      <c r="P120" s="11">
        <v>0</v>
      </c>
      <c r="Q120" s="3">
        <v>1</v>
      </c>
      <c r="R120" s="13">
        <v>22698</v>
      </c>
      <c r="S120" s="14">
        <v>179.31420000000003</v>
      </c>
      <c r="T120" s="15">
        <v>0.8</v>
      </c>
      <c r="U120" s="15">
        <v>0.8</v>
      </c>
    </row>
    <row r="121" spans="1:21" x14ac:dyDescent="0.25">
      <c r="A121" s="1">
        <v>45318</v>
      </c>
      <c r="B121" s="2">
        <v>0.41319444444444442</v>
      </c>
      <c r="C121" s="7">
        <v>1023</v>
      </c>
      <c r="D121" s="7">
        <v>1027</v>
      </c>
      <c r="E121" s="8">
        <v>12.8</v>
      </c>
      <c r="F121" s="9">
        <v>87</v>
      </c>
      <c r="G121" s="8">
        <v>11.5</v>
      </c>
      <c r="H121" s="8">
        <v>10.7</v>
      </c>
      <c r="I121" s="8">
        <v>26</v>
      </c>
      <c r="J121" s="8">
        <v>11.5</v>
      </c>
      <c r="K121" s="6">
        <f t="shared" si="3"/>
        <v>12.6</v>
      </c>
      <c r="L121" s="6">
        <f t="shared" si="4"/>
        <v>12.96</v>
      </c>
      <c r="M121" s="10">
        <v>348</v>
      </c>
      <c r="N121" s="3" t="str">
        <f t="shared" si="5"/>
        <v>NNW</v>
      </c>
      <c r="O121" s="12">
        <v>0</v>
      </c>
      <c r="P121" s="11">
        <v>0</v>
      </c>
      <c r="Q121" s="3">
        <v>1.6</v>
      </c>
      <c r="R121" s="13">
        <v>26407</v>
      </c>
      <c r="S121" s="14">
        <v>208.61530000000002</v>
      </c>
      <c r="T121" s="15">
        <v>3.5</v>
      </c>
      <c r="U121" s="15">
        <v>3.6</v>
      </c>
    </row>
    <row r="122" spans="1:21" x14ac:dyDescent="0.25">
      <c r="A122" s="1">
        <v>45318</v>
      </c>
      <c r="B122" s="2">
        <v>0.41666666666666669</v>
      </c>
      <c r="C122" s="7">
        <v>1023</v>
      </c>
      <c r="D122" s="7">
        <v>1027</v>
      </c>
      <c r="E122" s="8">
        <v>12.7</v>
      </c>
      <c r="F122" s="9">
        <v>87</v>
      </c>
      <c r="G122" s="8">
        <v>11.5</v>
      </c>
      <c r="H122" s="8">
        <v>10.6</v>
      </c>
      <c r="I122" s="8">
        <v>26</v>
      </c>
      <c r="J122" s="8">
        <v>11.5</v>
      </c>
      <c r="K122" s="6">
        <f t="shared" si="3"/>
        <v>11.52</v>
      </c>
      <c r="L122" s="6">
        <f t="shared" si="4"/>
        <v>12.96</v>
      </c>
      <c r="M122" s="10">
        <v>341</v>
      </c>
      <c r="N122" s="3" t="str">
        <f t="shared" si="5"/>
        <v>NNW</v>
      </c>
      <c r="O122" s="12">
        <v>0</v>
      </c>
      <c r="P122" s="11">
        <v>0</v>
      </c>
      <c r="Q122" s="3">
        <v>1.2</v>
      </c>
      <c r="R122" s="13">
        <v>22092</v>
      </c>
      <c r="S122" s="14">
        <v>174.52680000000001</v>
      </c>
      <c r="T122" s="15">
        <v>3.2</v>
      </c>
      <c r="U122" s="15">
        <v>3.6</v>
      </c>
    </row>
    <row r="123" spans="1:21" x14ac:dyDescent="0.25">
      <c r="A123" s="1">
        <v>45318</v>
      </c>
      <c r="B123" s="2">
        <v>0.4201388888888889</v>
      </c>
      <c r="C123" s="7">
        <v>1023</v>
      </c>
      <c r="D123" s="7">
        <v>1027</v>
      </c>
      <c r="E123" s="8">
        <v>12.7</v>
      </c>
      <c r="F123" s="9">
        <v>88</v>
      </c>
      <c r="G123" s="8">
        <v>11.4</v>
      </c>
      <c r="H123" s="8">
        <v>10.7</v>
      </c>
      <c r="I123" s="8">
        <v>26</v>
      </c>
      <c r="J123" s="8">
        <v>11.4</v>
      </c>
      <c r="K123" s="6">
        <f t="shared" si="3"/>
        <v>12.6</v>
      </c>
      <c r="L123" s="6">
        <f t="shared" si="4"/>
        <v>13.32</v>
      </c>
      <c r="M123" s="10">
        <v>336</v>
      </c>
      <c r="N123" s="3" t="str">
        <f t="shared" si="5"/>
        <v>NNW</v>
      </c>
      <c r="O123" s="12">
        <v>0</v>
      </c>
      <c r="P123" s="11">
        <v>0</v>
      </c>
      <c r="Q123" s="3">
        <v>1.2</v>
      </c>
      <c r="R123" s="13">
        <v>19720</v>
      </c>
      <c r="S123" s="14">
        <v>155.78800000000001</v>
      </c>
      <c r="T123" s="15">
        <v>3.5</v>
      </c>
      <c r="U123" s="15">
        <v>3.7</v>
      </c>
    </row>
    <row r="124" spans="1:21" x14ac:dyDescent="0.25">
      <c r="A124" s="1">
        <v>45318</v>
      </c>
      <c r="B124" s="2">
        <v>0.4236111111111111</v>
      </c>
      <c r="C124" s="7">
        <v>1023</v>
      </c>
      <c r="D124" s="7">
        <v>1027</v>
      </c>
      <c r="E124" s="8">
        <v>12.7</v>
      </c>
      <c r="F124" s="9">
        <v>88</v>
      </c>
      <c r="G124" s="8">
        <v>12.2</v>
      </c>
      <c r="H124" s="8">
        <v>10.7</v>
      </c>
      <c r="I124" s="8">
        <v>26</v>
      </c>
      <c r="J124" s="8">
        <v>12.2</v>
      </c>
      <c r="K124" s="6">
        <f t="shared" si="3"/>
        <v>7.5600000000000005</v>
      </c>
      <c r="L124" s="6">
        <f t="shared" si="4"/>
        <v>8.2799999999999994</v>
      </c>
      <c r="M124" s="10">
        <v>108</v>
      </c>
      <c r="N124" s="3" t="str">
        <f t="shared" si="5"/>
        <v>E</v>
      </c>
      <c r="O124" s="12">
        <v>0</v>
      </c>
      <c r="P124" s="11">
        <v>0</v>
      </c>
      <c r="Q124" s="3">
        <v>1.5</v>
      </c>
      <c r="R124" s="13">
        <v>25369</v>
      </c>
      <c r="S124" s="14">
        <v>200.41510000000002</v>
      </c>
      <c r="T124" s="15">
        <v>2.1</v>
      </c>
      <c r="U124" s="15">
        <v>2.2999999999999998</v>
      </c>
    </row>
    <row r="125" spans="1:21" x14ac:dyDescent="0.25">
      <c r="A125" s="1">
        <v>45318</v>
      </c>
      <c r="B125" s="2">
        <v>0.42708333333333331</v>
      </c>
      <c r="C125" s="7">
        <v>1023</v>
      </c>
      <c r="D125" s="7">
        <v>1027</v>
      </c>
      <c r="E125" s="8">
        <v>12.8</v>
      </c>
      <c r="F125" s="9">
        <v>88</v>
      </c>
      <c r="G125" s="8">
        <v>12.8</v>
      </c>
      <c r="H125" s="8">
        <v>10.8</v>
      </c>
      <c r="I125" s="8">
        <v>26</v>
      </c>
      <c r="J125" s="8">
        <v>12.8</v>
      </c>
      <c r="K125" s="6">
        <f t="shared" si="3"/>
        <v>5.4</v>
      </c>
      <c r="L125" s="6">
        <f t="shared" si="4"/>
        <v>5.4</v>
      </c>
      <c r="M125" s="10">
        <v>1</v>
      </c>
      <c r="N125" s="3" t="str">
        <f t="shared" si="5"/>
        <v>N</v>
      </c>
      <c r="O125" s="12">
        <v>0</v>
      </c>
      <c r="P125" s="11">
        <v>0</v>
      </c>
      <c r="Q125" s="3">
        <v>1.4</v>
      </c>
      <c r="R125" s="13">
        <v>32961</v>
      </c>
      <c r="S125" s="14">
        <v>260.39190000000002</v>
      </c>
      <c r="T125" s="15">
        <v>1.5</v>
      </c>
      <c r="U125" s="15">
        <v>1.5</v>
      </c>
    </row>
    <row r="126" spans="1:21" x14ac:dyDescent="0.25">
      <c r="A126" s="1">
        <v>45318</v>
      </c>
      <c r="B126" s="2">
        <v>0.43055555555555558</v>
      </c>
      <c r="C126" s="7">
        <v>1023</v>
      </c>
      <c r="D126" s="7">
        <v>1027</v>
      </c>
      <c r="E126" s="8">
        <v>12.9</v>
      </c>
      <c r="F126" s="9">
        <v>88</v>
      </c>
      <c r="G126" s="8">
        <v>12.7</v>
      </c>
      <c r="H126" s="8">
        <v>10.9</v>
      </c>
      <c r="I126" s="8">
        <v>26</v>
      </c>
      <c r="J126" s="8">
        <v>12.7</v>
      </c>
      <c r="K126" s="6">
        <f t="shared" si="3"/>
        <v>6.12</v>
      </c>
      <c r="L126" s="6">
        <f t="shared" si="4"/>
        <v>7.2</v>
      </c>
      <c r="M126" s="10">
        <v>24</v>
      </c>
      <c r="N126" s="3" t="str">
        <f t="shared" si="5"/>
        <v>NNE</v>
      </c>
      <c r="O126" s="12">
        <v>0</v>
      </c>
      <c r="P126" s="11">
        <v>0</v>
      </c>
      <c r="Q126" s="3">
        <v>1.2</v>
      </c>
      <c r="R126" s="13">
        <v>22100</v>
      </c>
      <c r="S126" s="14">
        <v>174.59</v>
      </c>
      <c r="T126" s="15">
        <v>1.7</v>
      </c>
      <c r="U126" s="15">
        <v>2</v>
      </c>
    </row>
    <row r="127" spans="1:21" x14ac:dyDescent="0.25">
      <c r="A127" s="1">
        <v>45318</v>
      </c>
      <c r="B127" s="2">
        <v>0.43402777777777773</v>
      </c>
      <c r="C127" s="7">
        <v>1023</v>
      </c>
      <c r="D127" s="7">
        <v>1027</v>
      </c>
      <c r="E127" s="8">
        <v>12.8</v>
      </c>
      <c r="F127" s="9">
        <v>88</v>
      </c>
      <c r="G127" s="8">
        <v>12</v>
      </c>
      <c r="H127" s="8">
        <v>10.8</v>
      </c>
      <c r="I127" s="8">
        <v>26</v>
      </c>
      <c r="J127" s="8">
        <v>12</v>
      </c>
      <c r="K127" s="6">
        <f t="shared" si="3"/>
        <v>9.36</v>
      </c>
      <c r="L127" s="6">
        <f t="shared" si="4"/>
        <v>9.36</v>
      </c>
      <c r="M127" s="10">
        <v>351</v>
      </c>
      <c r="N127" s="3" t="str">
        <f t="shared" si="5"/>
        <v>N</v>
      </c>
      <c r="O127" s="12">
        <v>0</v>
      </c>
      <c r="P127" s="11">
        <v>0</v>
      </c>
      <c r="Q127" s="3">
        <v>1.8</v>
      </c>
      <c r="R127" s="13">
        <v>43053</v>
      </c>
      <c r="S127" s="14">
        <v>340.11870000000005</v>
      </c>
      <c r="T127" s="15">
        <v>2.6</v>
      </c>
      <c r="U127" s="15">
        <v>2.6</v>
      </c>
    </row>
    <row r="128" spans="1:21" x14ac:dyDescent="0.25">
      <c r="A128" s="1">
        <v>45318</v>
      </c>
      <c r="B128" s="2">
        <v>0.4375</v>
      </c>
      <c r="C128" s="7">
        <v>1023</v>
      </c>
      <c r="D128" s="7">
        <v>1027</v>
      </c>
      <c r="E128" s="8">
        <v>12.8</v>
      </c>
      <c r="F128" s="9">
        <v>88</v>
      </c>
      <c r="G128" s="8">
        <v>12</v>
      </c>
      <c r="H128" s="8">
        <v>10.8</v>
      </c>
      <c r="I128" s="8">
        <v>26</v>
      </c>
      <c r="J128" s="8">
        <v>12</v>
      </c>
      <c r="K128" s="6">
        <f t="shared" si="3"/>
        <v>9</v>
      </c>
      <c r="L128" s="6">
        <f t="shared" si="4"/>
        <v>9</v>
      </c>
      <c r="M128" s="10">
        <v>299</v>
      </c>
      <c r="N128" s="3" t="str">
        <f t="shared" si="5"/>
        <v>WNW</v>
      </c>
      <c r="O128" s="12">
        <v>0</v>
      </c>
      <c r="P128" s="11">
        <v>0</v>
      </c>
      <c r="Q128" s="3">
        <v>1.3</v>
      </c>
      <c r="R128" s="13">
        <v>13221</v>
      </c>
      <c r="S128" s="14">
        <v>104.44590000000001</v>
      </c>
      <c r="T128" s="15">
        <v>2.5</v>
      </c>
      <c r="U128" s="15">
        <v>2.5</v>
      </c>
    </row>
    <row r="129" spans="1:21" x14ac:dyDescent="0.25">
      <c r="A129" s="1">
        <v>45318</v>
      </c>
      <c r="B129" s="2">
        <v>0.44097222222222227</v>
      </c>
      <c r="C129" s="7">
        <v>1023</v>
      </c>
      <c r="D129" s="7">
        <v>1027</v>
      </c>
      <c r="E129" s="8">
        <v>13</v>
      </c>
      <c r="F129" s="9">
        <v>88</v>
      </c>
      <c r="G129" s="8">
        <v>13</v>
      </c>
      <c r="H129" s="8">
        <v>11</v>
      </c>
      <c r="I129" s="8">
        <v>26</v>
      </c>
      <c r="J129" s="8">
        <v>13</v>
      </c>
      <c r="K129" s="6">
        <f t="shared" si="3"/>
        <v>0</v>
      </c>
      <c r="L129" s="6">
        <f t="shared" si="4"/>
        <v>0</v>
      </c>
      <c r="M129" s="10">
        <v>81</v>
      </c>
      <c r="N129" s="3" t="str">
        <f t="shared" si="5"/>
        <v>E</v>
      </c>
      <c r="O129" s="12">
        <v>0</v>
      </c>
      <c r="P129" s="11">
        <v>0</v>
      </c>
      <c r="Q129" s="3">
        <v>2.2000000000000002</v>
      </c>
      <c r="R129" s="13">
        <v>42940</v>
      </c>
      <c r="S129" s="14">
        <v>339.22600000000006</v>
      </c>
      <c r="T129" s="15">
        <v>0</v>
      </c>
      <c r="U129" s="15">
        <v>0</v>
      </c>
    </row>
    <row r="130" spans="1:21" x14ac:dyDescent="0.25">
      <c r="A130" s="1">
        <v>45318</v>
      </c>
      <c r="B130" s="2">
        <v>0.44444444444444442</v>
      </c>
      <c r="C130" s="7">
        <v>1023</v>
      </c>
      <c r="D130" s="7">
        <v>1027</v>
      </c>
      <c r="E130" s="8">
        <v>13.2</v>
      </c>
      <c r="F130" s="9">
        <v>86</v>
      </c>
      <c r="G130" s="8">
        <v>12.1</v>
      </c>
      <c r="H130" s="8">
        <v>10.9</v>
      </c>
      <c r="I130" s="8">
        <v>26</v>
      </c>
      <c r="J130" s="8">
        <v>12.1</v>
      </c>
      <c r="K130" s="6">
        <f t="shared" si="3"/>
        <v>11.88</v>
      </c>
      <c r="L130" s="6">
        <f t="shared" si="4"/>
        <v>12.96</v>
      </c>
      <c r="M130" s="10">
        <v>126</v>
      </c>
      <c r="N130" s="3" t="str">
        <f t="shared" si="5"/>
        <v>ESE</v>
      </c>
      <c r="O130" s="12">
        <v>0</v>
      </c>
      <c r="P130" s="11">
        <v>0</v>
      </c>
      <c r="Q130" s="3">
        <v>1.9</v>
      </c>
      <c r="R130" s="13">
        <v>34470</v>
      </c>
      <c r="S130" s="14">
        <v>272.31300000000005</v>
      </c>
      <c r="T130" s="15">
        <v>3.3</v>
      </c>
      <c r="U130" s="15">
        <v>3.6</v>
      </c>
    </row>
    <row r="131" spans="1:21" x14ac:dyDescent="0.25">
      <c r="A131" s="1">
        <v>45318</v>
      </c>
      <c r="B131" s="2">
        <v>0.44791666666666669</v>
      </c>
      <c r="C131" s="7">
        <v>1023</v>
      </c>
      <c r="D131" s="7">
        <v>1027</v>
      </c>
      <c r="E131" s="8">
        <v>13.3</v>
      </c>
      <c r="F131" s="9">
        <v>86</v>
      </c>
      <c r="G131" s="8">
        <v>13.3</v>
      </c>
      <c r="H131" s="8">
        <v>11</v>
      </c>
      <c r="I131" s="8">
        <v>26</v>
      </c>
      <c r="J131" s="8">
        <v>13.3</v>
      </c>
      <c r="K131" s="6">
        <f t="shared" ref="K131:K194" si="6">CONVERT(T131,"m/s","km/h")</f>
        <v>4.32</v>
      </c>
      <c r="L131" s="6">
        <f t="shared" ref="L131:L194" si="7">CONVERT(U131,"m/s","km/h")</f>
        <v>4.32</v>
      </c>
      <c r="M131" s="10">
        <v>185</v>
      </c>
      <c r="N131" s="3" t="str">
        <f t="shared" ref="N131:N194" si="8">LOOKUP(M131,$V$4:$V$40,$W$4:$W$40)</f>
        <v>S</v>
      </c>
      <c r="O131" s="12">
        <v>0</v>
      </c>
      <c r="P131" s="11">
        <v>0</v>
      </c>
      <c r="Q131" s="3">
        <v>2.4</v>
      </c>
      <c r="R131" s="13">
        <v>40991</v>
      </c>
      <c r="S131" s="14">
        <v>323.82890000000003</v>
      </c>
      <c r="T131" s="15">
        <v>1.2</v>
      </c>
      <c r="U131" s="15">
        <v>1.2</v>
      </c>
    </row>
    <row r="132" spans="1:21" x14ac:dyDescent="0.25">
      <c r="A132" s="1">
        <v>45318</v>
      </c>
      <c r="B132" s="2">
        <v>0.4513888888888889</v>
      </c>
      <c r="C132" s="7">
        <v>1023</v>
      </c>
      <c r="D132" s="7">
        <v>1027</v>
      </c>
      <c r="E132" s="8">
        <v>13.4</v>
      </c>
      <c r="F132" s="9">
        <v>86</v>
      </c>
      <c r="G132" s="8">
        <v>13.4</v>
      </c>
      <c r="H132" s="8">
        <v>11.1</v>
      </c>
      <c r="I132" s="8">
        <v>26</v>
      </c>
      <c r="J132" s="8">
        <v>13.4</v>
      </c>
      <c r="K132" s="6">
        <f t="shared" si="6"/>
        <v>4.68</v>
      </c>
      <c r="L132" s="6">
        <f t="shared" si="7"/>
        <v>4.68</v>
      </c>
      <c r="M132" s="10">
        <v>78</v>
      </c>
      <c r="N132" s="3" t="str">
        <f t="shared" si="8"/>
        <v>ENE</v>
      </c>
      <c r="O132" s="12">
        <v>0</v>
      </c>
      <c r="P132" s="11">
        <v>0</v>
      </c>
      <c r="Q132" s="3">
        <v>2</v>
      </c>
      <c r="R132" s="13">
        <v>36604</v>
      </c>
      <c r="S132" s="14">
        <v>289.17160000000001</v>
      </c>
      <c r="T132" s="15">
        <v>1.3</v>
      </c>
      <c r="U132" s="15">
        <v>1.3</v>
      </c>
    </row>
    <row r="133" spans="1:21" x14ac:dyDescent="0.25">
      <c r="A133" s="1">
        <v>45318</v>
      </c>
      <c r="B133" s="2">
        <v>0.4548611111111111</v>
      </c>
      <c r="C133" s="7">
        <v>1023</v>
      </c>
      <c r="D133" s="7">
        <v>1027</v>
      </c>
      <c r="E133" s="8">
        <v>13.1</v>
      </c>
      <c r="F133" s="9">
        <v>86</v>
      </c>
      <c r="G133" s="8">
        <v>11.8</v>
      </c>
      <c r="H133" s="8">
        <v>10.8</v>
      </c>
      <c r="I133" s="8">
        <v>26</v>
      </c>
      <c r="J133" s="8">
        <v>11.8</v>
      </c>
      <c r="K133" s="6">
        <f t="shared" si="6"/>
        <v>13.32</v>
      </c>
      <c r="L133" s="6">
        <f t="shared" si="7"/>
        <v>13.68</v>
      </c>
      <c r="M133" s="10">
        <v>78</v>
      </c>
      <c r="N133" s="3" t="str">
        <f t="shared" si="8"/>
        <v>ENE</v>
      </c>
      <c r="O133" s="12">
        <v>0</v>
      </c>
      <c r="P133" s="11">
        <v>0</v>
      </c>
      <c r="Q133" s="3">
        <v>1.4</v>
      </c>
      <c r="R133" s="13">
        <v>22492</v>
      </c>
      <c r="S133" s="14">
        <v>177.68680000000001</v>
      </c>
      <c r="T133" s="15">
        <v>3.7</v>
      </c>
      <c r="U133" s="15">
        <v>3.8</v>
      </c>
    </row>
    <row r="134" spans="1:21" x14ac:dyDescent="0.25">
      <c r="A134" s="1">
        <v>45318</v>
      </c>
      <c r="B134" s="2">
        <v>0.45833333333333331</v>
      </c>
      <c r="C134" s="7">
        <v>1023</v>
      </c>
      <c r="D134" s="7">
        <v>1027</v>
      </c>
      <c r="E134" s="8">
        <v>13</v>
      </c>
      <c r="F134" s="9">
        <v>87</v>
      </c>
      <c r="G134" s="8">
        <v>12.8</v>
      </c>
      <c r="H134" s="8">
        <v>10.9</v>
      </c>
      <c r="I134" s="8">
        <v>26</v>
      </c>
      <c r="J134" s="8">
        <v>12.8</v>
      </c>
      <c r="K134" s="6">
        <f t="shared" si="6"/>
        <v>6.12</v>
      </c>
      <c r="L134" s="6">
        <f t="shared" si="7"/>
        <v>6.48</v>
      </c>
      <c r="M134" s="10">
        <v>292</v>
      </c>
      <c r="N134" s="3" t="str">
        <f t="shared" si="8"/>
        <v>WNW</v>
      </c>
      <c r="O134" s="12">
        <v>0</v>
      </c>
      <c r="P134" s="11">
        <v>0</v>
      </c>
      <c r="Q134" s="3">
        <v>1.7</v>
      </c>
      <c r="R134" s="13">
        <v>24528</v>
      </c>
      <c r="S134" s="14">
        <v>193.77120000000002</v>
      </c>
      <c r="T134" s="15">
        <v>1.7</v>
      </c>
      <c r="U134" s="15">
        <v>1.8</v>
      </c>
    </row>
    <row r="135" spans="1:21" x14ac:dyDescent="0.25">
      <c r="A135" s="1">
        <v>45318</v>
      </c>
      <c r="B135" s="2">
        <v>0.46180555555555558</v>
      </c>
      <c r="C135" s="7">
        <v>1023</v>
      </c>
      <c r="D135" s="7">
        <v>1027</v>
      </c>
      <c r="E135" s="8">
        <v>13</v>
      </c>
      <c r="F135" s="9">
        <v>86</v>
      </c>
      <c r="G135" s="8">
        <v>13.1</v>
      </c>
      <c r="H135" s="8">
        <v>10.7</v>
      </c>
      <c r="I135" s="8">
        <v>26</v>
      </c>
      <c r="J135" s="8">
        <v>13.1</v>
      </c>
      <c r="K135" s="6">
        <f t="shared" si="6"/>
        <v>5.4</v>
      </c>
      <c r="L135" s="6">
        <f t="shared" si="7"/>
        <v>5.4</v>
      </c>
      <c r="M135" s="10">
        <v>47</v>
      </c>
      <c r="N135" s="3" t="str">
        <f t="shared" si="8"/>
        <v>NE</v>
      </c>
      <c r="O135" s="12">
        <v>0</v>
      </c>
      <c r="P135" s="11">
        <v>0</v>
      </c>
      <c r="Q135" s="3">
        <v>2.2000000000000002</v>
      </c>
      <c r="R135" s="13">
        <v>47886</v>
      </c>
      <c r="S135" s="14">
        <v>378.29940000000005</v>
      </c>
      <c r="T135" s="15">
        <v>1.5</v>
      </c>
      <c r="U135" s="15">
        <v>1.5</v>
      </c>
    </row>
    <row r="136" spans="1:21" x14ac:dyDescent="0.25">
      <c r="A136" s="1">
        <v>45318</v>
      </c>
      <c r="B136" s="2">
        <v>0.46527777777777773</v>
      </c>
      <c r="C136" s="7">
        <v>1023</v>
      </c>
      <c r="D136" s="7">
        <v>1027</v>
      </c>
      <c r="E136" s="8">
        <v>13</v>
      </c>
      <c r="F136" s="9">
        <v>86</v>
      </c>
      <c r="G136" s="8">
        <v>13</v>
      </c>
      <c r="H136" s="8">
        <v>10.7</v>
      </c>
      <c r="I136" s="8">
        <v>26</v>
      </c>
      <c r="J136" s="8">
        <v>13</v>
      </c>
      <c r="K136" s="6">
        <f t="shared" si="6"/>
        <v>4.68</v>
      </c>
      <c r="L136" s="6">
        <f t="shared" si="7"/>
        <v>4.68</v>
      </c>
      <c r="M136" s="10">
        <v>114</v>
      </c>
      <c r="N136" s="3" t="str">
        <f t="shared" si="8"/>
        <v>ESE</v>
      </c>
      <c r="O136" s="12">
        <v>0</v>
      </c>
      <c r="P136" s="11">
        <v>0</v>
      </c>
      <c r="Q136" s="3">
        <v>1.8</v>
      </c>
      <c r="R136" s="13">
        <v>33259</v>
      </c>
      <c r="S136" s="14">
        <v>262.74610000000001</v>
      </c>
      <c r="T136" s="15">
        <v>1.3</v>
      </c>
      <c r="U136" s="15">
        <v>1.3</v>
      </c>
    </row>
    <row r="137" spans="1:21" x14ac:dyDescent="0.25">
      <c r="A137" s="1">
        <v>45318</v>
      </c>
      <c r="B137" s="2">
        <v>0.46875</v>
      </c>
      <c r="C137" s="7">
        <v>1023</v>
      </c>
      <c r="D137" s="7">
        <v>1027</v>
      </c>
      <c r="E137" s="8">
        <v>13.2</v>
      </c>
      <c r="F137" s="9">
        <v>86</v>
      </c>
      <c r="G137" s="8">
        <v>13.2</v>
      </c>
      <c r="H137" s="8">
        <v>10.9</v>
      </c>
      <c r="I137" s="8">
        <v>26</v>
      </c>
      <c r="J137" s="8">
        <v>13.2</v>
      </c>
      <c r="K137" s="6">
        <f t="shared" si="6"/>
        <v>3.9600000000000004</v>
      </c>
      <c r="L137" s="6">
        <f t="shared" si="7"/>
        <v>3.9600000000000004</v>
      </c>
      <c r="M137" s="10">
        <v>54</v>
      </c>
      <c r="N137" s="3" t="str">
        <f t="shared" si="8"/>
        <v>NE</v>
      </c>
      <c r="O137" s="12">
        <v>0</v>
      </c>
      <c r="P137" s="11">
        <v>0</v>
      </c>
      <c r="Q137" s="3">
        <v>1.9</v>
      </c>
      <c r="R137" s="13">
        <v>36666</v>
      </c>
      <c r="S137" s="14">
        <v>289.66140000000001</v>
      </c>
      <c r="T137" s="15">
        <v>1.1000000000000001</v>
      </c>
      <c r="U137" s="15">
        <v>1.1000000000000001</v>
      </c>
    </row>
    <row r="138" spans="1:21" x14ac:dyDescent="0.25">
      <c r="A138" s="1">
        <v>45318</v>
      </c>
      <c r="B138" s="2">
        <v>0.47222222222222227</v>
      </c>
      <c r="C138" s="7">
        <v>1023</v>
      </c>
      <c r="D138" s="7">
        <v>1027</v>
      </c>
      <c r="E138" s="8">
        <v>13.5</v>
      </c>
      <c r="F138" s="9">
        <v>85</v>
      </c>
      <c r="G138" s="8">
        <v>13.2</v>
      </c>
      <c r="H138" s="8">
        <v>11</v>
      </c>
      <c r="I138" s="8">
        <v>26</v>
      </c>
      <c r="J138" s="8">
        <v>13.2</v>
      </c>
      <c r="K138" s="6">
        <f t="shared" si="6"/>
        <v>7.5600000000000005</v>
      </c>
      <c r="L138" s="6">
        <f t="shared" si="7"/>
        <v>7.9200000000000008</v>
      </c>
      <c r="M138" s="10">
        <v>30</v>
      </c>
      <c r="N138" s="3" t="str">
        <f t="shared" si="8"/>
        <v>NNE</v>
      </c>
      <c r="O138" s="12">
        <v>0</v>
      </c>
      <c r="P138" s="11">
        <v>0</v>
      </c>
      <c r="Q138" s="3">
        <v>1.7</v>
      </c>
      <c r="R138" s="13">
        <v>27221</v>
      </c>
      <c r="S138" s="14">
        <v>215.04590000000002</v>
      </c>
      <c r="T138" s="15">
        <v>2.1</v>
      </c>
      <c r="U138" s="15">
        <v>2.2000000000000002</v>
      </c>
    </row>
    <row r="139" spans="1:21" x14ac:dyDescent="0.25">
      <c r="A139" s="1">
        <v>45318</v>
      </c>
      <c r="B139" s="2">
        <v>0.47569444444444442</v>
      </c>
      <c r="C139" s="7">
        <v>1023</v>
      </c>
      <c r="D139" s="7">
        <v>1027</v>
      </c>
      <c r="E139" s="8">
        <v>13.4</v>
      </c>
      <c r="F139" s="9">
        <v>86</v>
      </c>
      <c r="G139" s="8">
        <v>13.5</v>
      </c>
      <c r="H139" s="8">
        <v>11.1</v>
      </c>
      <c r="I139" s="8">
        <v>26</v>
      </c>
      <c r="J139" s="8">
        <v>13.5</v>
      </c>
      <c r="K139" s="6">
        <f t="shared" si="6"/>
        <v>5.76</v>
      </c>
      <c r="L139" s="6">
        <f t="shared" si="7"/>
        <v>5.76</v>
      </c>
      <c r="M139" s="10">
        <v>24</v>
      </c>
      <c r="N139" s="3" t="str">
        <f t="shared" si="8"/>
        <v>NNE</v>
      </c>
      <c r="O139" s="12">
        <v>0</v>
      </c>
      <c r="P139" s="11">
        <v>0</v>
      </c>
      <c r="Q139" s="3">
        <v>1.6</v>
      </c>
      <c r="R139" s="13">
        <v>27168</v>
      </c>
      <c r="S139" s="14">
        <v>214.62720000000002</v>
      </c>
      <c r="T139" s="15">
        <v>1.6</v>
      </c>
      <c r="U139" s="15">
        <v>1.6</v>
      </c>
    </row>
    <row r="140" spans="1:21" x14ac:dyDescent="0.25">
      <c r="A140" s="1">
        <v>45318</v>
      </c>
      <c r="B140" s="2">
        <v>0.47916666666666669</v>
      </c>
      <c r="C140" s="7">
        <v>1023</v>
      </c>
      <c r="D140" s="7">
        <v>1027</v>
      </c>
      <c r="E140" s="8">
        <v>13.5</v>
      </c>
      <c r="F140" s="9">
        <v>86</v>
      </c>
      <c r="G140" s="8">
        <v>13.5</v>
      </c>
      <c r="H140" s="8">
        <v>11.2</v>
      </c>
      <c r="I140" s="8">
        <v>26</v>
      </c>
      <c r="J140" s="8">
        <v>13.5</v>
      </c>
      <c r="K140" s="6">
        <f t="shared" si="6"/>
        <v>3.6</v>
      </c>
      <c r="L140" s="6">
        <f t="shared" si="7"/>
        <v>3.6</v>
      </c>
      <c r="M140" s="10">
        <v>152</v>
      </c>
      <c r="N140" s="3" t="str">
        <f t="shared" si="8"/>
        <v>SSE</v>
      </c>
      <c r="O140" s="12">
        <v>0</v>
      </c>
      <c r="P140" s="11">
        <v>0</v>
      </c>
      <c r="Q140" s="3">
        <v>2</v>
      </c>
      <c r="R140" s="13">
        <v>31886</v>
      </c>
      <c r="S140" s="14">
        <v>251.89940000000001</v>
      </c>
      <c r="T140" s="15">
        <v>1</v>
      </c>
      <c r="U140" s="15">
        <v>1</v>
      </c>
    </row>
    <row r="141" spans="1:21" x14ac:dyDescent="0.25">
      <c r="A141" s="1">
        <v>45318</v>
      </c>
      <c r="B141" s="2">
        <v>0.4826388888888889</v>
      </c>
      <c r="C141" s="7">
        <v>1023</v>
      </c>
      <c r="D141" s="7">
        <v>1027</v>
      </c>
      <c r="E141" s="8">
        <v>13.6</v>
      </c>
      <c r="F141" s="9">
        <v>84</v>
      </c>
      <c r="G141" s="8">
        <v>12.9</v>
      </c>
      <c r="H141" s="8">
        <v>10.9</v>
      </c>
      <c r="I141" s="8">
        <v>26</v>
      </c>
      <c r="J141" s="8">
        <v>12.9</v>
      </c>
      <c r="K141" s="6">
        <f t="shared" si="6"/>
        <v>9.7200000000000006</v>
      </c>
      <c r="L141" s="6">
        <f t="shared" si="7"/>
        <v>10.08</v>
      </c>
      <c r="M141" s="10">
        <v>102</v>
      </c>
      <c r="N141" s="3" t="str">
        <f t="shared" si="8"/>
        <v>E</v>
      </c>
      <c r="O141" s="12">
        <v>0</v>
      </c>
      <c r="P141" s="11">
        <v>0</v>
      </c>
      <c r="Q141" s="3">
        <v>1.5</v>
      </c>
      <c r="R141" s="13">
        <v>28422</v>
      </c>
      <c r="S141" s="14">
        <v>224.53380000000001</v>
      </c>
      <c r="T141" s="15">
        <v>2.7</v>
      </c>
      <c r="U141" s="15">
        <v>2.8</v>
      </c>
    </row>
    <row r="142" spans="1:21" x14ac:dyDescent="0.25">
      <c r="A142" s="1">
        <v>45318</v>
      </c>
      <c r="B142" s="2">
        <v>0.4861111111111111</v>
      </c>
      <c r="C142" s="7">
        <v>1023</v>
      </c>
      <c r="D142" s="7">
        <v>1027</v>
      </c>
      <c r="E142" s="8">
        <v>13.7</v>
      </c>
      <c r="F142" s="9">
        <v>84</v>
      </c>
      <c r="G142" s="8">
        <v>13.8</v>
      </c>
      <c r="H142" s="8">
        <v>11</v>
      </c>
      <c r="I142" s="8">
        <v>26</v>
      </c>
      <c r="J142" s="8">
        <v>13.8</v>
      </c>
      <c r="K142" s="6">
        <f t="shared" si="6"/>
        <v>5.4</v>
      </c>
      <c r="L142" s="6">
        <f t="shared" si="7"/>
        <v>5.4</v>
      </c>
      <c r="M142" s="10">
        <v>54</v>
      </c>
      <c r="N142" s="3" t="str">
        <f t="shared" si="8"/>
        <v>NE</v>
      </c>
      <c r="O142" s="12">
        <v>0</v>
      </c>
      <c r="P142" s="11">
        <v>0</v>
      </c>
      <c r="Q142" s="3">
        <v>2.2999999999999998</v>
      </c>
      <c r="R142" s="13">
        <v>52000</v>
      </c>
      <c r="S142" s="14">
        <v>410.80000000000007</v>
      </c>
      <c r="T142" s="15">
        <v>1.5</v>
      </c>
      <c r="U142" s="15">
        <v>1.5</v>
      </c>
    </row>
    <row r="143" spans="1:21" x14ac:dyDescent="0.25">
      <c r="A143" s="1">
        <v>45318</v>
      </c>
      <c r="B143" s="2">
        <v>0.48958333333333331</v>
      </c>
      <c r="C143" s="7">
        <v>1023</v>
      </c>
      <c r="D143" s="7">
        <v>1027</v>
      </c>
      <c r="E143" s="8">
        <v>13.6</v>
      </c>
      <c r="F143" s="9">
        <v>84</v>
      </c>
      <c r="G143" s="8">
        <v>12.9</v>
      </c>
      <c r="H143" s="8">
        <v>10.9</v>
      </c>
      <c r="I143" s="8">
        <v>26</v>
      </c>
      <c r="J143" s="8">
        <v>12.9</v>
      </c>
      <c r="K143" s="6">
        <f t="shared" si="6"/>
        <v>9.36</v>
      </c>
      <c r="L143" s="6">
        <f t="shared" si="7"/>
        <v>10.08</v>
      </c>
      <c r="M143" s="10">
        <v>21</v>
      </c>
      <c r="N143" s="3" t="str">
        <f t="shared" si="8"/>
        <v>NNE</v>
      </c>
      <c r="O143" s="12">
        <v>0</v>
      </c>
      <c r="P143" s="11">
        <v>0</v>
      </c>
      <c r="Q143" s="3">
        <v>1.3</v>
      </c>
      <c r="R143" s="13">
        <v>25871</v>
      </c>
      <c r="S143" s="14">
        <v>204.38090000000003</v>
      </c>
      <c r="T143" s="15">
        <v>2.6</v>
      </c>
      <c r="U143" s="15">
        <v>2.8</v>
      </c>
    </row>
    <row r="144" spans="1:21" x14ac:dyDescent="0.25">
      <c r="A144" s="1">
        <v>45318</v>
      </c>
      <c r="B144" s="2">
        <v>0.49305555555555558</v>
      </c>
      <c r="C144" s="7">
        <v>1023</v>
      </c>
      <c r="D144" s="7">
        <v>1027</v>
      </c>
      <c r="E144" s="8">
        <v>13.6</v>
      </c>
      <c r="F144" s="9">
        <v>85</v>
      </c>
      <c r="G144" s="8">
        <v>13.3</v>
      </c>
      <c r="H144" s="8">
        <v>11.1</v>
      </c>
      <c r="I144" s="8">
        <v>26</v>
      </c>
      <c r="J144" s="8">
        <v>13.3</v>
      </c>
      <c r="K144" s="6">
        <f t="shared" si="6"/>
        <v>7.5600000000000005</v>
      </c>
      <c r="L144" s="6">
        <f t="shared" si="7"/>
        <v>7.9200000000000008</v>
      </c>
      <c r="M144" s="10">
        <v>119</v>
      </c>
      <c r="N144" s="3" t="str">
        <f t="shared" si="8"/>
        <v>ESE</v>
      </c>
      <c r="O144" s="12">
        <v>0</v>
      </c>
      <c r="P144" s="11">
        <v>0</v>
      </c>
      <c r="Q144" s="3">
        <v>1</v>
      </c>
      <c r="R144" s="13">
        <v>14752</v>
      </c>
      <c r="S144" s="14">
        <v>116.5408</v>
      </c>
      <c r="T144" s="15">
        <v>2.1</v>
      </c>
      <c r="U144" s="15">
        <v>2.2000000000000002</v>
      </c>
    </row>
    <row r="145" spans="1:21" x14ac:dyDescent="0.25">
      <c r="A145" s="1">
        <v>45318</v>
      </c>
      <c r="B145" s="2">
        <v>0.49652777777777773</v>
      </c>
      <c r="C145" s="7">
        <v>1023</v>
      </c>
      <c r="D145" s="7">
        <v>1027</v>
      </c>
      <c r="E145" s="8">
        <v>13.4</v>
      </c>
      <c r="F145" s="9">
        <v>86</v>
      </c>
      <c r="G145" s="8">
        <v>13.4</v>
      </c>
      <c r="H145" s="8">
        <v>11.1</v>
      </c>
      <c r="I145" s="8">
        <v>26</v>
      </c>
      <c r="J145" s="8">
        <v>13.4</v>
      </c>
      <c r="K145" s="6">
        <f t="shared" si="6"/>
        <v>3.6</v>
      </c>
      <c r="L145" s="6">
        <f t="shared" si="7"/>
        <v>3.6</v>
      </c>
      <c r="M145" s="10">
        <v>66</v>
      </c>
      <c r="N145" s="3" t="str">
        <f t="shared" si="8"/>
        <v>ENE</v>
      </c>
      <c r="O145" s="12">
        <v>0</v>
      </c>
      <c r="P145" s="11">
        <v>0</v>
      </c>
      <c r="Q145" s="3">
        <v>1.4</v>
      </c>
      <c r="R145" s="13">
        <v>27777</v>
      </c>
      <c r="S145" s="14">
        <v>219.43830000000003</v>
      </c>
      <c r="T145" s="15">
        <v>1</v>
      </c>
      <c r="U145" s="15">
        <v>1</v>
      </c>
    </row>
    <row r="146" spans="1:21" x14ac:dyDescent="0.25">
      <c r="A146" s="1">
        <v>45318</v>
      </c>
      <c r="B146" s="2">
        <v>0.5</v>
      </c>
      <c r="C146" s="7">
        <v>1023</v>
      </c>
      <c r="D146" s="7">
        <v>1027</v>
      </c>
      <c r="E146" s="8">
        <v>13.5</v>
      </c>
      <c r="F146" s="9">
        <v>86</v>
      </c>
      <c r="G146" s="8">
        <v>13.6</v>
      </c>
      <c r="H146" s="8">
        <v>11.2</v>
      </c>
      <c r="I146" s="8">
        <v>26</v>
      </c>
      <c r="J146" s="8">
        <v>13.6</v>
      </c>
      <c r="K146" s="6">
        <f t="shared" si="6"/>
        <v>5.76</v>
      </c>
      <c r="L146" s="6">
        <f t="shared" si="7"/>
        <v>5.76</v>
      </c>
      <c r="M146" s="10">
        <v>140</v>
      </c>
      <c r="N146" s="3" t="str">
        <f t="shared" si="8"/>
        <v>SE</v>
      </c>
      <c r="O146" s="12">
        <v>0</v>
      </c>
      <c r="P146" s="11">
        <v>0</v>
      </c>
      <c r="Q146" s="3">
        <v>1.7</v>
      </c>
      <c r="R146" s="13">
        <v>38272</v>
      </c>
      <c r="S146" s="14">
        <v>302.34880000000004</v>
      </c>
      <c r="T146" s="15">
        <v>1.6</v>
      </c>
      <c r="U146" s="15">
        <v>1.6</v>
      </c>
    </row>
    <row r="147" spans="1:21" x14ac:dyDescent="0.25">
      <c r="A147" s="1">
        <v>45318</v>
      </c>
      <c r="B147" s="2">
        <v>0.50347222222222221</v>
      </c>
      <c r="C147" s="7">
        <v>1023</v>
      </c>
      <c r="D147" s="7">
        <v>1027</v>
      </c>
      <c r="E147" s="8">
        <v>13.6</v>
      </c>
      <c r="F147" s="9">
        <v>86</v>
      </c>
      <c r="G147" s="8">
        <v>13.6</v>
      </c>
      <c r="H147" s="8">
        <v>11.3</v>
      </c>
      <c r="I147" s="8">
        <v>26</v>
      </c>
      <c r="J147" s="8">
        <v>13.6</v>
      </c>
      <c r="K147" s="6">
        <f t="shared" si="6"/>
        <v>4.32</v>
      </c>
      <c r="L147" s="6">
        <f t="shared" si="7"/>
        <v>4.32</v>
      </c>
      <c r="M147" s="10">
        <v>240</v>
      </c>
      <c r="N147" s="3" t="str">
        <f t="shared" si="8"/>
        <v>WSW</v>
      </c>
      <c r="O147" s="12">
        <v>0</v>
      </c>
      <c r="P147" s="11">
        <v>0</v>
      </c>
      <c r="Q147" s="3">
        <v>1.7</v>
      </c>
      <c r="R147" s="13">
        <v>32368</v>
      </c>
      <c r="S147" s="14">
        <v>255.70720000000003</v>
      </c>
      <c r="T147" s="15">
        <v>1.2</v>
      </c>
      <c r="U147" s="15">
        <v>1.2</v>
      </c>
    </row>
    <row r="148" spans="1:21" x14ac:dyDescent="0.25">
      <c r="A148" s="1">
        <v>45318</v>
      </c>
      <c r="B148" s="2">
        <v>0.50694444444444442</v>
      </c>
      <c r="C148" s="7">
        <v>1023</v>
      </c>
      <c r="D148" s="7">
        <v>1027</v>
      </c>
      <c r="E148" s="8">
        <v>13.8</v>
      </c>
      <c r="F148" s="9">
        <v>85</v>
      </c>
      <c r="G148" s="8">
        <v>13.1</v>
      </c>
      <c r="H148" s="8">
        <v>11.3</v>
      </c>
      <c r="I148" s="8">
        <v>26</v>
      </c>
      <c r="J148" s="8">
        <v>13.1</v>
      </c>
      <c r="K148" s="6">
        <f t="shared" si="6"/>
        <v>9.7200000000000006</v>
      </c>
      <c r="L148" s="6">
        <f t="shared" si="7"/>
        <v>9.7200000000000006</v>
      </c>
      <c r="M148" s="10">
        <v>165</v>
      </c>
      <c r="N148" s="3" t="str">
        <f t="shared" si="8"/>
        <v>SSE</v>
      </c>
      <c r="O148" s="12">
        <v>0</v>
      </c>
      <c r="P148" s="11">
        <v>0</v>
      </c>
      <c r="Q148" s="3">
        <v>1.9</v>
      </c>
      <c r="R148" s="13">
        <v>36812</v>
      </c>
      <c r="S148" s="14">
        <v>290.81480000000005</v>
      </c>
      <c r="T148" s="15">
        <v>2.7</v>
      </c>
      <c r="U148" s="15">
        <v>2.7</v>
      </c>
    </row>
    <row r="149" spans="1:21" x14ac:dyDescent="0.25">
      <c r="A149" s="1">
        <v>45318</v>
      </c>
      <c r="B149" s="2">
        <v>0.51041666666666663</v>
      </c>
      <c r="C149" s="7">
        <v>1023</v>
      </c>
      <c r="D149" s="7">
        <v>1027</v>
      </c>
      <c r="E149" s="8">
        <v>13.9</v>
      </c>
      <c r="F149" s="9">
        <v>85</v>
      </c>
      <c r="G149" s="8">
        <v>13.8</v>
      </c>
      <c r="H149" s="8">
        <v>11.4</v>
      </c>
      <c r="I149" s="8">
        <v>26</v>
      </c>
      <c r="J149" s="8">
        <v>13.8</v>
      </c>
      <c r="K149" s="6">
        <f t="shared" si="6"/>
        <v>6.48</v>
      </c>
      <c r="L149" s="6">
        <f t="shared" si="7"/>
        <v>7.2</v>
      </c>
      <c r="M149" s="10">
        <v>120</v>
      </c>
      <c r="N149" s="3" t="str">
        <f t="shared" si="8"/>
        <v>ESE</v>
      </c>
      <c r="O149" s="12">
        <v>0</v>
      </c>
      <c r="P149" s="11">
        <v>0</v>
      </c>
      <c r="Q149" s="3">
        <v>2.1</v>
      </c>
      <c r="R149" s="13">
        <v>31549</v>
      </c>
      <c r="S149" s="14">
        <v>249.23710000000003</v>
      </c>
      <c r="T149" s="15">
        <v>1.8</v>
      </c>
      <c r="U149" s="15">
        <v>2</v>
      </c>
    </row>
    <row r="150" spans="1:21" x14ac:dyDescent="0.25">
      <c r="A150" s="1">
        <v>45318</v>
      </c>
      <c r="B150" s="2">
        <v>0.51388888888888895</v>
      </c>
      <c r="C150" s="7">
        <v>1023</v>
      </c>
      <c r="D150" s="7">
        <v>1027</v>
      </c>
      <c r="E150" s="8">
        <v>13.7</v>
      </c>
      <c r="F150" s="9">
        <v>85</v>
      </c>
      <c r="G150" s="8">
        <v>13.8</v>
      </c>
      <c r="H150" s="8">
        <v>11.2</v>
      </c>
      <c r="I150" s="8">
        <v>26</v>
      </c>
      <c r="J150" s="8">
        <v>13.8</v>
      </c>
      <c r="K150" s="6">
        <f t="shared" si="6"/>
        <v>5.4</v>
      </c>
      <c r="L150" s="6">
        <f t="shared" si="7"/>
        <v>5.4</v>
      </c>
      <c r="M150" s="10">
        <v>156</v>
      </c>
      <c r="N150" s="3" t="str">
        <f t="shared" si="8"/>
        <v>SSE</v>
      </c>
      <c r="O150" s="12">
        <v>0</v>
      </c>
      <c r="P150" s="11">
        <v>0</v>
      </c>
      <c r="Q150" s="3">
        <v>1.3</v>
      </c>
      <c r="R150" s="13">
        <v>27126</v>
      </c>
      <c r="S150" s="14">
        <v>214.29540000000003</v>
      </c>
      <c r="T150" s="15">
        <v>1.5</v>
      </c>
      <c r="U150" s="15">
        <v>1.5</v>
      </c>
    </row>
    <row r="151" spans="1:21" x14ac:dyDescent="0.25">
      <c r="A151" s="1">
        <v>45318</v>
      </c>
      <c r="B151" s="2">
        <v>0.51736111111111105</v>
      </c>
      <c r="C151" s="7">
        <v>1023</v>
      </c>
      <c r="D151" s="7">
        <v>1027</v>
      </c>
      <c r="E151" s="8">
        <v>13.8</v>
      </c>
      <c r="F151" s="9">
        <v>84</v>
      </c>
      <c r="G151" s="8">
        <v>13.5</v>
      </c>
      <c r="H151" s="8">
        <v>11.1</v>
      </c>
      <c r="I151" s="8">
        <v>26</v>
      </c>
      <c r="J151" s="8">
        <v>13.5</v>
      </c>
      <c r="K151" s="6">
        <f t="shared" si="6"/>
        <v>7.5600000000000005</v>
      </c>
      <c r="L151" s="6">
        <f t="shared" si="7"/>
        <v>7.9200000000000008</v>
      </c>
      <c r="M151" s="10">
        <v>35</v>
      </c>
      <c r="N151" s="3" t="str">
        <f t="shared" si="8"/>
        <v>NNE</v>
      </c>
      <c r="O151" s="12">
        <v>0</v>
      </c>
      <c r="P151" s="11">
        <v>0</v>
      </c>
      <c r="Q151" s="3">
        <v>1.4</v>
      </c>
      <c r="R151" s="13">
        <v>18656</v>
      </c>
      <c r="S151" s="14">
        <v>147.38240000000002</v>
      </c>
      <c r="T151" s="15">
        <v>2.1</v>
      </c>
      <c r="U151" s="15">
        <v>2.2000000000000002</v>
      </c>
    </row>
    <row r="152" spans="1:21" x14ac:dyDescent="0.25">
      <c r="A152" s="1">
        <v>45318</v>
      </c>
      <c r="B152" s="2">
        <v>0.52083333333333337</v>
      </c>
      <c r="C152" s="7">
        <v>1023</v>
      </c>
      <c r="D152" s="7">
        <v>1027</v>
      </c>
      <c r="E152" s="8">
        <v>13.8</v>
      </c>
      <c r="F152" s="9">
        <v>84</v>
      </c>
      <c r="G152" s="8">
        <v>13.5</v>
      </c>
      <c r="H152" s="8">
        <v>11.1</v>
      </c>
      <c r="I152" s="8">
        <v>26</v>
      </c>
      <c r="J152" s="8">
        <v>13.5</v>
      </c>
      <c r="K152" s="6">
        <f t="shared" si="6"/>
        <v>7.2</v>
      </c>
      <c r="L152" s="6">
        <f t="shared" si="7"/>
        <v>7.5600000000000005</v>
      </c>
      <c r="M152" s="10">
        <v>78</v>
      </c>
      <c r="N152" s="3" t="str">
        <f t="shared" si="8"/>
        <v>ENE</v>
      </c>
      <c r="O152" s="12">
        <v>0</v>
      </c>
      <c r="P152" s="11">
        <v>0</v>
      </c>
      <c r="Q152" s="3">
        <v>1.8</v>
      </c>
      <c r="R152" s="13">
        <v>34243</v>
      </c>
      <c r="S152" s="14">
        <v>270.5197</v>
      </c>
      <c r="T152" s="15">
        <v>2</v>
      </c>
      <c r="U152" s="15">
        <v>2.1</v>
      </c>
    </row>
    <row r="153" spans="1:21" x14ac:dyDescent="0.25">
      <c r="A153" s="1">
        <v>45318</v>
      </c>
      <c r="B153" s="2">
        <v>0.52430555555555558</v>
      </c>
      <c r="C153" s="7">
        <v>1023</v>
      </c>
      <c r="D153" s="7">
        <v>1027</v>
      </c>
      <c r="E153" s="8">
        <v>13.6</v>
      </c>
      <c r="F153" s="9">
        <v>84</v>
      </c>
      <c r="G153" s="8">
        <v>13.7</v>
      </c>
      <c r="H153" s="8">
        <v>10.9</v>
      </c>
      <c r="I153" s="8">
        <v>26</v>
      </c>
      <c r="J153" s="8">
        <v>13.7</v>
      </c>
      <c r="K153" s="6">
        <f t="shared" si="6"/>
        <v>5.4</v>
      </c>
      <c r="L153" s="6">
        <f t="shared" si="7"/>
        <v>5.4</v>
      </c>
      <c r="M153" s="10">
        <v>134</v>
      </c>
      <c r="N153" s="3" t="str">
        <f t="shared" si="8"/>
        <v>SE</v>
      </c>
      <c r="O153" s="12">
        <v>0</v>
      </c>
      <c r="P153" s="11">
        <v>0</v>
      </c>
      <c r="Q153" s="3">
        <v>1.8</v>
      </c>
      <c r="R153" s="13">
        <v>29620</v>
      </c>
      <c r="S153" s="14">
        <v>233.99800000000002</v>
      </c>
      <c r="T153" s="15">
        <v>1.5</v>
      </c>
      <c r="U153" s="15">
        <v>1.5</v>
      </c>
    </row>
    <row r="154" spans="1:21" x14ac:dyDescent="0.25">
      <c r="A154" s="1">
        <v>45318</v>
      </c>
      <c r="B154" s="2">
        <v>0.52777777777777779</v>
      </c>
      <c r="C154" s="7">
        <v>1023</v>
      </c>
      <c r="D154" s="7">
        <v>1027</v>
      </c>
      <c r="E154" s="8">
        <v>13.9</v>
      </c>
      <c r="F154" s="9">
        <v>83</v>
      </c>
      <c r="G154" s="8">
        <v>12.8</v>
      </c>
      <c r="H154" s="8">
        <v>11</v>
      </c>
      <c r="I154" s="8">
        <v>26</v>
      </c>
      <c r="J154" s="8">
        <v>12.8</v>
      </c>
      <c r="K154" s="6">
        <f t="shared" si="6"/>
        <v>12.96</v>
      </c>
      <c r="L154" s="6">
        <f t="shared" si="7"/>
        <v>14.4</v>
      </c>
      <c r="M154" s="10">
        <v>239</v>
      </c>
      <c r="N154" s="3" t="str">
        <f t="shared" si="8"/>
        <v>SW</v>
      </c>
      <c r="O154" s="12">
        <v>0</v>
      </c>
      <c r="P154" s="11">
        <v>0</v>
      </c>
      <c r="Q154" s="3">
        <v>2.4</v>
      </c>
      <c r="R154" s="13">
        <v>47843</v>
      </c>
      <c r="S154" s="14">
        <v>377.95970000000005</v>
      </c>
      <c r="T154" s="15">
        <v>3.6</v>
      </c>
      <c r="U154" s="15">
        <v>4</v>
      </c>
    </row>
    <row r="155" spans="1:21" x14ac:dyDescent="0.25">
      <c r="A155" s="1">
        <v>45318</v>
      </c>
      <c r="B155" s="2">
        <v>0.53125</v>
      </c>
      <c r="C155" s="7">
        <v>1023</v>
      </c>
      <c r="D155" s="7">
        <v>1027</v>
      </c>
      <c r="E155" s="8">
        <v>14</v>
      </c>
      <c r="F155" s="9">
        <v>83</v>
      </c>
      <c r="G155" s="8">
        <v>12.4</v>
      </c>
      <c r="H155" s="8">
        <v>11.1</v>
      </c>
      <c r="I155" s="8">
        <v>26</v>
      </c>
      <c r="J155" s="8">
        <v>12.4</v>
      </c>
      <c r="K155" s="6">
        <f t="shared" si="6"/>
        <v>17.28</v>
      </c>
      <c r="L155" s="6">
        <f t="shared" si="7"/>
        <v>20.16</v>
      </c>
      <c r="M155" s="10">
        <v>329</v>
      </c>
      <c r="N155" s="3" t="str">
        <f t="shared" si="8"/>
        <v>NW</v>
      </c>
      <c r="O155" s="12">
        <v>0</v>
      </c>
      <c r="P155" s="11">
        <v>0</v>
      </c>
      <c r="Q155" s="3">
        <v>2.2000000000000002</v>
      </c>
      <c r="R155" s="13">
        <v>47305</v>
      </c>
      <c r="S155" s="14">
        <v>373.70950000000005</v>
      </c>
      <c r="T155" s="15">
        <v>4.8</v>
      </c>
      <c r="U155" s="15">
        <v>5.6</v>
      </c>
    </row>
    <row r="156" spans="1:21" x14ac:dyDescent="0.25">
      <c r="A156" s="1">
        <v>45318</v>
      </c>
      <c r="B156" s="2">
        <v>0.53472222222222221</v>
      </c>
      <c r="C156" s="7">
        <v>1023</v>
      </c>
      <c r="D156" s="7">
        <v>1027</v>
      </c>
      <c r="E156" s="8">
        <v>13.9</v>
      </c>
      <c r="F156" s="9">
        <v>83</v>
      </c>
      <c r="G156" s="8">
        <v>13.9</v>
      </c>
      <c r="H156" s="8">
        <v>11</v>
      </c>
      <c r="I156" s="8">
        <v>26</v>
      </c>
      <c r="J156" s="8">
        <v>13.9</v>
      </c>
      <c r="K156" s="6">
        <f t="shared" si="6"/>
        <v>4.32</v>
      </c>
      <c r="L156" s="6">
        <f t="shared" si="7"/>
        <v>4.32</v>
      </c>
      <c r="M156" s="10">
        <v>122</v>
      </c>
      <c r="N156" s="3" t="str">
        <f t="shared" si="8"/>
        <v>ESE</v>
      </c>
      <c r="O156" s="12">
        <v>0</v>
      </c>
      <c r="P156" s="11">
        <v>0</v>
      </c>
      <c r="Q156" s="3">
        <v>2.5</v>
      </c>
      <c r="R156" s="13">
        <v>49911</v>
      </c>
      <c r="S156" s="14">
        <v>394.29690000000005</v>
      </c>
      <c r="T156" s="15">
        <v>1.2</v>
      </c>
      <c r="U156" s="15">
        <v>1.2</v>
      </c>
    </row>
    <row r="157" spans="1:21" x14ac:dyDescent="0.25">
      <c r="A157" s="1">
        <v>45318</v>
      </c>
      <c r="B157" s="2">
        <v>0.53819444444444442</v>
      </c>
      <c r="C157" s="7">
        <v>1023</v>
      </c>
      <c r="D157" s="7">
        <v>1027</v>
      </c>
      <c r="E157" s="8">
        <v>14</v>
      </c>
      <c r="F157" s="9">
        <v>82</v>
      </c>
      <c r="G157" s="8">
        <v>13.4</v>
      </c>
      <c r="H157" s="8">
        <v>10.9</v>
      </c>
      <c r="I157" s="8">
        <v>26</v>
      </c>
      <c r="J157" s="8">
        <v>13.4</v>
      </c>
      <c r="K157" s="6">
        <f t="shared" si="6"/>
        <v>9.36</v>
      </c>
      <c r="L157" s="6">
        <f t="shared" si="7"/>
        <v>10.08</v>
      </c>
      <c r="M157" s="10">
        <v>251</v>
      </c>
      <c r="N157" s="3" t="str">
        <f t="shared" si="8"/>
        <v>WSW</v>
      </c>
      <c r="O157" s="12">
        <v>0</v>
      </c>
      <c r="P157" s="11">
        <v>0</v>
      </c>
      <c r="Q157" s="3">
        <v>2</v>
      </c>
      <c r="R157" s="13">
        <v>45316</v>
      </c>
      <c r="S157" s="14">
        <v>357.99640000000005</v>
      </c>
      <c r="T157" s="15">
        <v>2.6</v>
      </c>
      <c r="U157" s="15">
        <v>2.8</v>
      </c>
    </row>
    <row r="158" spans="1:21" x14ac:dyDescent="0.25">
      <c r="A158" s="1">
        <v>45318</v>
      </c>
      <c r="B158" s="2">
        <v>0.54166666666666663</v>
      </c>
      <c r="C158" s="7">
        <v>1023</v>
      </c>
      <c r="D158" s="7">
        <v>1027</v>
      </c>
      <c r="E158" s="8">
        <v>14.1</v>
      </c>
      <c r="F158" s="9">
        <v>81</v>
      </c>
      <c r="G158" s="8">
        <v>14.1</v>
      </c>
      <c r="H158" s="8">
        <v>10.9</v>
      </c>
      <c r="I158" s="8">
        <v>26</v>
      </c>
      <c r="J158" s="8">
        <v>14.1</v>
      </c>
      <c r="K158" s="6">
        <f t="shared" si="6"/>
        <v>6.12</v>
      </c>
      <c r="L158" s="6">
        <f t="shared" si="7"/>
        <v>7.2</v>
      </c>
      <c r="M158" s="10">
        <v>92</v>
      </c>
      <c r="N158" s="3" t="str">
        <f t="shared" si="8"/>
        <v>E</v>
      </c>
      <c r="O158" s="12">
        <v>0</v>
      </c>
      <c r="P158" s="11">
        <v>0</v>
      </c>
      <c r="Q158" s="3">
        <v>2</v>
      </c>
      <c r="R158" s="13">
        <v>41660</v>
      </c>
      <c r="S158" s="14">
        <v>329.11400000000003</v>
      </c>
      <c r="T158" s="15">
        <v>1.7</v>
      </c>
      <c r="U158" s="15">
        <v>2</v>
      </c>
    </row>
    <row r="159" spans="1:21" x14ac:dyDescent="0.25">
      <c r="A159" s="1">
        <v>45318</v>
      </c>
      <c r="B159" s="2">
        <v>0.54513888888888895</v>
      </c>
      <c r="C159" s="7">
        <v>1023</v>
      </c>
      <c r="D159" s="7">
        <v>1027</v>
      </c>
      <c r="E159" s="8">
        <v>14</v>
      </c>
      <c r="F159" s="9">
        <v>81</v>
      </c>
      <c r="G159" s="8">
        <v>14</v>
      </c>
      <c r="H159" s="8">
        <v>10.8</v>
      </c>
      <c r="I159" s="8">
        <v>26</v>
      </c>
      <c r="J159" s="8">
        <v>14</v>
      </c>
      <c r="K159" s="6">
        <f t="shared" si="6"/>
        <v>4.32</v>
      </c>
      <c r="L159" s="6">
        <f t="shared" si="7"/>
        <v>4.32</v>
      </c>
      <c r="M159" s="10">
        <v>65</v>
      </c>
      <c r="N159" s="3" t="str">
        <f t="shared" si="8"/>
        <v>ENE</v>
      </c>
      <c r="O159" s="12">
        <v>0</v>
      </c>
      <c r="P159" s="11">
        <v>0</v>
      </c>
      <c r="Q159" s="3">
        <v>2.2000000000000002</v>
      </c>
      <c r="R159" s="13">
        <v>40931</v>
      </c>
      <c r="S159" s="14">
        <v>323.35490000000004</v>
      </c>
      <c r="T159" s="15">
        <v>1.2</v>
      </c>
      <c r="U159" s="15">
        <v>1.2</v>
      </c>
    </row>
    <row r="160" spans="1:21" x14ac:dyDescent="0.25">
      <c r="A160" s="1">
        <v>45318</v>
      </c>
      <c r="B160" s="2">
        <v>0.54861111111111105</v>
      </c>
      <c r="C160" s="7">
        <v>1023</v>
      </c>
      <c r="D160" s="7">
        <v>1027</v>
      </c>
      <c r="E160" s="8">
        <v>14</v>
      </c>
      <c r="F160" s="9">
        <v>81</v>
      </c>
      <c r="G160" s="8">
        <v>13.2</v>
      </c>
      <c r="H160" s="8">
        <v>10.8</v>
      </c>
      <c r="I160" s="8">
        <v>26</v>
      </c>
      <c r="J160" s="8">
        <v>13.2</v>
      </c>
      <c r="K160" s="6">
        <f t="shared" si="6"/>
        <v>10.08</v>
      </c>
      <c r="L160" s="6">
        <f t="shared" si="7"/>
        <v>11.16</v>
      </c>
      <c r="M160" s="10">
        <v>216</v>
      </c>
      <c r="N160" s="3" t="str">
        <f t="shared" si="8"/>
        <v>SSW</v>
      </c>
      <c r="O160" s="12">
        <v>0</v>
      </c>
      <c r="P160" s="11">
        <v>0</v>
      </c>
      <c r="Q160" s="3">
        <v>2.2000000000000002</v>
      </c>
      <c r="R160" s="13">
        <v>39327</v>
      </c>
      <c r="S160" s="14">
        <v>310.68330000000003</v>
      </c>
      <c r="T160" s="15">
        <v>2.8</v>
      </c>
      <c r="U160" s="15">
        <v>3.1</v>
      </c>
    </row>
    <row r="161" spans="1:21" x14ac:dyDescent="0.25">
      <c r="A161" s="1">
        <v>45318</v>
      </c>
      <c r="B161" s="2">
        <v>0.55208333333333337</v>
      </c>
      <c r="C161" s="7">
        <v>1023</v>
      </c>
      <c r="D161" s="7">
        <v>1027</v>
      </c>
      <c r="E161" s="8">
        <v>13.9</v>
      </c>
      <c r="F161" s="9">
        <v>81</v>
      </c>
      <c r="G161" s="8">
        <v>13.3</v>
      </c>
      <c r="H161" s="8">
        <v>10.7</v>
      </c>
      <c r="I161" s="8">
        <v>26</v>
      </c>
      <c r="J161" s="8">
        <v>13.3</v>
      </c>
      <c r="K161" s="6">
        <f t="shared" si="6"/>
        <v>9.7200000000000006</v>
      </c>
      <c r="L161" s="6">
        <f t="shared" si="7"/>
        <v>10.08</v>
      </c>
      <c r="M161" s="10">
        <v>113</v>
      </c>
      <c r="N161" s="3" t="str">
        <f t="shared" si="8"/>
        <v>ESE</v>
      </c>
      <c r="O161" s="12">
        <v>0</v>
      </c>
      <c r="P161" s="11">
        <v>0</v>
      </c>
      <c r="Q161" s="3">
        <v>2</v>
      </c>
      <c r="R161" s="13">
        <v>39416</v>
      </c>
      <c r="S161" s="14">
        <v>311.38640000000004</v>
      </c>
      <c r="T161" s="15">
        <v>2.7</v>
      </c>
      <c r="U161" s="15">
        <v>2.8</v>
      </c>
    </row>
    <row r="162" spans="1:21" x14ac:dyDescent="0.25">
      <c r="A162" s="1">
        <v>45318</v>
      </c>
      <c r="B162" s="2">
        <v>0.55555555555555558</v>
      </c>
      <c r="C162" s="7">
        <v>1023</v>
      </c>
      <c r="D162" s="7">
        <v>1027</v>
      </c>
      <c r="E162" s="8">
        <v>14</v>
      </c>
      <c r="F162" s="9">
        <v>81</v>
      </c>
      <c r="G162" s="8">
        <v>14</v>
      </c>
      <c r="H162" s="8">
        <v>10.8</v>
      </c>
      <c r="I162" s="8">
        <v>26</v>
      </c>
      <c r="J162" s="8">
        <v>14</v>
      </c>
      <c r="K162" s="6">
        <f t="shared" si="6"/>
        <v>3.9600000000000004</v>
      </c>
      <c r="L162" s="6">
        <f t="shared" si="7"/>
        <v>3.9600000000000004</v>
      </c>
      <c r="M162" s="10">
        <v>128</v>
      </c>
      <c r="N162" s="3" t="str">
        <f t="shared" si="8"/>
        <v>ESE</v>
      </c>
      <c r="O162" s="12">
        <v>0</v>
      </c>
      <c r="P162" s="11">
        <v>0</v>
      </c>
      <c r="Q162" s="3">
        <v>2</v>
      </c>
      <c r="R162" s="13">
        <v>40455</v>
      </c>
      <c r="S162" s="14">
        <v>319.59450000000004</v>
      </c>
      <c r="T162" s="15">
        <v>1.1000000000000001</v>
      </c>
      <c r="U162" s="15">
        <v>1.1000000000000001</v>
      </c>
    </row>
    <row r="163" spans="1:21" x14ac:dyDescent="0.25">
      <c r="A163" s="1">
        <v>45318</v>
      </c>
      <c r="B163" s="2">
        <v>0.55902777777777779</v>
      </c>
      <c r="C163" s="7">
        <v>1023</v>
      </c>
      <c r="D163" s="7">
        <v>1027</v>
      </c>
      <c r="E163" s="8">
        <v>14</v>
      </c>
      <c r="F163" s="9">
        <v>81</v>
      </c>
      <c r="G163" s="8">
        <v>14</v>
      </c>
      <c r="H163" s="8">
        <v>10.8</v>
      </c>
      <c r="I163" s="8">
        <v>26</v>
      </c>
      <c r="J163" s="8">
        <v>14</v>
      </c>
      <c r="K163" s="6">
        <f t="shared" si="6"/>
        <v>3.9600000000000004</v>
      </c>
      <c r="L163" s="6">
        <f t="shared" si="7"/>
        <v>3.9600000000000004</v>
      </c>
      <c r="M163" s="10">
        <v>172</v>
      </c>
      <c r="N163" s="3" t="str">
        <f t="shared" si="8"/>
        <v>S</v>
      </c>
      <c r="O163" s="12">
        <v>0</v>
      </c>
      <c r="P163" s="11">
        <v>0</v>
      </c>
      <c r="Q163" s="3">
        <v>1.9</v>
      </c>
      <c r="R163" s="13">
        <v>37601</v>
      </c>
      <c r="S163" s="14">
        <v>297.04790000000003</v>
      </c>
      <c r="T163" s="15">
        <v>1.1000000000000001</v>
      </c>
      <c r="U163" s="15">
        <v>1.1000000000000001</v>
      </c>
    </row>
    <row r="164" spans="1:21" x14ac:dyDescent="0.25">
      <c r="A164" s="1">
        <v>45318</v>
      </c>
      <c r="B164" s="2">
        <v>0.5625</v>
      </c>
      <c r="C164" s="7">
        <v>1023</v>
      </c>
      <c r="D164" s="7">
        <v>1027</v>
      </c>
      <c r="E164" s="8">
        <v>14</v>
      </c>
      <c r="F164" s="9">
        <v>81</v>
      </c>
      <c r="G164" s="8">
        <v>13.4</v>
      </c>
      <c r="H164" s="8">
        <v>10.8</v>
      </c>
      <c r="I164" s="8">
        <v>26</v>
      </c>
      <c r="J164" s="8">
        <v>13.4</v>
      </c>
      <c r="K164" s="6">
        <f t="shared" si="6"/>
        <v>9.36</v>
      </c>
      <c r="L164" s="6">
        <f t="shared" si="7"/>
        <v>9.7200000000000006</v>
      </c>
      <c r="M164" s="10">
        <v>0</v>
      </c>
      <c r="N164" s="3" t="str">
        <f t="shared" si="8"/>
        <v>N</v>
      </c>
      <c r="O164" s="12">
        <v>0</v>
      </c>
      <c r="P164" s="11">
        <v>0</v>
      </c>
      <c r="Q164" s="3">
        <v>1.8</v>
      </c>
      <c r="R164" s="13">
        <v>36759</v>
      </c>
      <c r="S164" s="14">
        <v>290.39610000000005</v>
      </c>
      <c r="T164" s="15">
        <v>2.6</v>
      </c>
      <c r="U164" s="15">
        <v>2.7</v>
      </c>
    </row>
    <row r="165" spans="1:21" x14ac:dyDescent="0.25">
      <c r="A165" s="1">
        <v>45318</v>
      </c>
      <c r="B165" s="2">
        <v>0.56597222222222221</v>
      </c>
      <c r="C165" s="7">
        <v>1023</v>
      </c>
      <c r="D165" s="7">
        <v>1027</v>
      </c>
      <c r="E165" s="8">
        <v>14.1</v>
      </c>
      <c r="F165" s="9">
        <v>81</v>
      </c>
      <c r="G165" s="8">
        <v>14.1</v>
      </c>
      <c r="H165" s="8">
        <v>10.9</v>
      </c>
      <c r="I165" s="8">
        <v>26</v>
      </c>
      <c r="J165" s="8">
        <v>14.1</v>
      </c>
      <c r="K165" s="6">
        <f t="shared" si="6"/>
        <v>3.9600000000000004</v>
      </c>
      <c r="L165" s="6">
        <f t="shared" si="7"/>
        <v>3.9600000000000004</v>
      </c>
      <c r="M165" s="10">
        <v>29</v>
      </c>
      <c r="N165" s="3" t="str">
        <f t="shared" si="8"/>
        <v>NNE</v>
      </c>
      <c r="O165" s="12">
        <v>0</v>
      </c>
      <c r="P165" s="11">
        <v>0</v>
      </c>
      <c r="Q165" s="3">
        <v>2</v>
      </c>
      <c r="R165" s="13">
        <v>38283</v>
      </c>
      <c r="S165" s="14">
        <v>302.43570000000005</v>
      </c>
      <c r="T165" s="15">
        <v>1.1000000000000001</v>
      </c>
      <c r="U165" s="15">
        <v>1.1000000000000001</v>
      </c>
    </row>
    <row r="166" spans="1:21" x14ac:dyDescent="0.25">
      <c r="A166" s="1">
        <v>45318</v>
      </c>
      <c r="B166" s="2">
        <v>0.56944444444444442</v>
      </c>
      <c r="C166" s="7">
        <v>1023</v>
      </c>
      <c r="D166" s="7">
        <v>1027</v>
      </c>
      <c r="E166" s="8">
        <v>13.9</v>
      </c>
      <c r="F166" s="9">
        <v>81</v>
      </c>
      <c r="G166" s="8">
        <v>13.3</v>
      </c>
      <c r="H166" s="8">
        <v>10.7</v>
      </c>
      <c r="I166" s="8">
        <v>26</v>
      </c>
      <c r="J166" s="8">
        <v>13.3</v>
      </c>
      <c r="K166" s="6">
        <f t="shared" si="6"/>
        <v>9.36</v>
      </c>
      <c r="L166" s="6">
        <f t="shared" si="7"/>
        <v>10.08</v>
      </c>
      <c r="M166" s="10">
        <v>92</v>
      </c>
      <c r="N166" s="3" t="str">
        <f t="shared" si="8"/>
        <v>E</v>
      </c>
      <c r="O166" s="12">
        <v>0</v>
      </c>
      <c r="P166" s="11">
        <v>0</v>
      </c>
      <c r="Q166" s="3">
        <v>1.9</v>
      </c>
      <c r="R166" s="13">
        <v>36433</v>
      </c>
      <c r="S166" s="14">
        <v>287.82070000000004</v>
      </c>
      <c r="T166" s="15">
        <v>2.6</v>
      </c>
      <c r="U166" s="15">
        <v>2.8</v>
      </c>
    </row>
    <row r="167" spans="1:21" x14ac:dyDescent="0.25">
      <c r="A167" s="1">
        <v>45318</v>
      </c>
      <c r="B167" s="2">
        <v>0.57291666666666663</v>
      </c>
      <c r="C167" s="7">
        <v>1022</v>
      </c>
      <c r="D167" s="7">
        <v>1026</v>
      </c>
      <c r="E167" s="8">
        <v>14</v>
      </c>
      <c r="F167" s="9">
        <v>81</v>
      </c>
      <c r="G167" s="8">
        <v>13.4</v>
      </c>
      <c r="H167" s="8">
        <v>10.8</v>
      </c>
      <c r="I167" s="8">
        <v>26</v>
      </c>
      <c r="J167" s="8">
        <v>13.4</v>
      </c>
      <c r="K167" s="6">
        <f t="shared" si="6"/>
        <v>9.36</v>
      </c>
      <c r="L167" s="6">
        <f t="shared" si="7"/>
        <v>9.36</v>
      </c>
      <c r="M167" s="10">
        <v>102</v>
      </c>
      <c r="N167" s="3" t="str">
        <f t="shared" si="8"/>
        <v>E</v>
      </c>
      <c r="O167" s="12">
        <v>0</v>
      </c>
      <c r="P167" s="11">
        <v>0</v>
      </c>
      <c r="Q167" s="3">
        <v>1.6</v>
      </c>
      <c r="R167" s="13">
        <v>35365</v>
      </c>
      <c r="S167" s="14">
        <v>279.38350000000003</v>
      </c>
      <c r="T167" s="15">
        <v>2.6</v>
      </c>
      <c r="U167" s="15">
        <v>2.6</v>
      </c>
    </row>
    <row r="168" spans="1:21" x14ac:dyDescent="0.25">
      <c r="A168" s="1">
        <v>45318</v>
      </c>
      <c r="B168" s="2">
        <v>0.57638888888888895</v>
      </c>
      <c r="C168" s="7">
        <v>1022</v>
      </c>
      <c r="D168" s="7">
        <v>1026</v>
      </c>
      <c r="E168" s="8">
        <v>14</v>
      </c>
      <c r="F168" s="9">
        <v>81</v>
      </c>
      <c r="G168" s="8">
        <v>14.2</v>
      </c>
      <c r="H168" s="8">
        <v>10.8</v>
      </c>
      <c r="I168" s="8">
        <v>26</v>
      </c>
      <c r="J168" s="8">
        <v>14.2</v>
      </c>
      <c r="K168" s="6">
        <f t="shared" si="6"/>
        <v>5.76</v>
      </c>
      <c r="L168" s="6">
        <f t="shared" si="7"/>
        <v>5.76</v>
      </c>
      <c r="M168" s="10">
        <v>131</v>
      </c>
      <c r="N168" s="3" t="str">
        <f t="shared" si="8"/>
        <v>SE</v>
      </c>
      <c r="O168" s="12">
        <v>0</v>
      </c>
      <c r="P168" s="11">
        <v>0</v>
      </c>
      <c r="Q168" s="3">
        <v>1.3</v>
      </c>
      <c r="R168" s="13">
        <v>34005</v>
      </c>
      <c r="S168" s="14">
        <v>268.6395</v>
      </c>
      <c r="T168" s="15">
        <v>1.6</v>
      </c>
      <c r="U168" s="15">
        <v>1.6</v>
      </c>
    </row>
    <row r="169" spans="1:21" x14ac:dyDescent="0.25">
      <c r="A169" s="1">
        <v>45318</v>
      </c>
      <c r="B169" s="2">
        <v>0.57986111111111105</v>
      </c>
      <c r="C169" s="7">
        <v>1022</v>
      </c>
      <c r="D169" s="7">
        <v>1026</v>
      </c>
      <c r="E169" s="8">
        <v>14</v>
      </c>
      <c r="F169" s="9">
        <v>81</v>
      </c>
      <c r="G169" s="8">
        <v>13.2</v>
      </c>
      <c r="H169" s="8">
        <v>10.8</v>
      </c>
      <c r="I169" s="8">
        <v>26</v>
      </c>
      <c r="J169" s="8">
        <v>13.2</v>
      </c>
      <c r="K169" s="6">
        <f t="shared" si="6"/>
        <v>10.8</v>
      </c>
      <c r="L169" s="6">
        <f t="shared" si="7"/>
        <v>11.52</v>
      </c>
      <c r="M169" s="10">
        <v>259</v>
      </c>
      <c r="N169" s="3" t="str">
        <f t="shared" si="8"/>
        <v>WSW</v>
      </c>
      <c r="O169" s="12">
        <v>0</v>
      </c>
      <c r="P169" s="11">
        <v>0</v>
      </c>
      <c r="Q169" s="3">
        <v>1.7</v>
      </c>
      <c r="R169" s="13">
        <v>32440</v>
      </c>
      <c r="S169" s="14">
        <v>256.27600000000001</v>
      </c>
      <c r="T169" s="15">
        <v>3</v>
      </c>
      <c r="U169" s="15">
        <v>3.2</v>
      </c>
    </row>
    <row r="170" spans="1:21" x14ac:dyDescent="0.25">
      <c r="A170" s="1">
        <v>45318</v>
      </c>
      <c r="B170" s="2">
        <v>0.58333333333333337</v>
      </c>
      <c r="C170" s="7">
        <v>1022</v>
      </c>
      <c r="D170" s="7">
        <v>1026</v>
      </c>
      <c r="E170" s="8">
        <v>14.1</v>
      </c>
      <c r="F170" s="9">
        <v>80</v>
      </c>
      <c r="G170" s="8">
        <v>13.3</v>
      </c>
      <c r="H170" s="8">
        <v>10.7</v>
      </c>
      <c r="I170" s="8">
        <v>26</v>
      </c>
      <c r="J170" s="8">
        <v>13.3</v>
      </c>
      <c r="K170" s="6">
        <f t="shared" si="6"/>
        <v>10.08</v>
      </c>
      <c r="L170" s="6">
        <f t="shared" si="7"/>
        <v>10.8</v>
      </c>
      <c r="M170" s="10">
        <v>198</v>
      </c>
      <c r="N170" s="3" t="str">
        <f t="shared" si="8"/>
        <v>S</v>
      </c>
      <c r="O170" s="12">
        <v>0</v>
      </c>
      <c r="P170" s="11">
        <v>0</v>
      </c>
      <c r="Q170" s="3">
        <v>1.5</v>
      </c>
      <c r="R170" s="13">
        <v>32192</v>
      </c>
      <c r="S170" s="14">
        <v>254.31680000000003</v>
      </c>
      <c r="T170" s="15">
        <v>2.8</v>
      </c>
      <c r="U170" s="15">
        <v>3</v>
      </c>
    </row>
    <row r="171" spans="1:21" x14ac:dyDescent="0.25">
      <c r="A171" s="1">
        <v>45318</v>
      </c>
      <c r="B171" s="2">
        <v>0.58680555555555558</v>
      </c>
      <c r="C171" s="7">
        <v>1022</v>
      </c>
      <c r="D171" s="7">
        <v>1026</v>
      </c>
      <c r="E171" s="8">
        <v>14.3</v>
      </c>
      <c r="F171" s="9">
        <v>80</v>
      </c>
      <c r="G171" s="8">
        <v>14.5</v>
      </c>
      <c r="H171" s="8">
        <v>10.9</v>
      </c>
      <c r="I171" s="8">
        <v>26</v>
      </c>
      <c r="J171" s="8">
        <v>14.5</v>
      </c>
      <c r="K171" s="6">
        <f t="shared" si="6"/>
        <v>5.76</v>
      </c>
      <c r="L171" s="6">
        <f t="shared" si="7"/>
        <v>5.76</v>
      </c>
      <c r="M171" s="10">
        <v>122</v>
      </c>
      <c r="N171" s="3" t="str">
        <f t="shared" si="8"/>
        <v>ESE</v>
      </c>
      <c r="O171" s="12">
        <v>0</v>
      </c>
      <c r="P171" s="11">
        <v>0</v>
      </c>
      <c r="Q171" s="3">
        <v>1.4</v>
      </c>
      <c r="R171" s="13">
        <v>32262</v>
      </c>
      <c r="S171" s="14">
        <v>254.86980000000003</v>
      </c>
      <c r="T171" s="15">
        <v>1.6</v>
      </c>
      <c r="U171" s="15">
        <v>1.6</v>
      </c>
    </row>
    <row r="172" spans="1:21" x14ac:dyDescent="0.25">
      <c r="A172" s="1">
        <v>45318</v>
      </c>
      <c r="B172" s="2">
        <v>0.59027777777777779</v>
      </c>
      <c r="C172" s="7">
        <v>1022</v>
      </c>
      <c r="D172" s="7">
        <v>1026</v>
      </c>
      <c r="E172" s="8">
        <v>14.2</v>
      </c>
      <c r="F172" s="9">
        <v>80</v>
      </c>
      <c r="G172" s="8">
        <v>13.6</v>
      </c>
      <c r="H172" s="8">
        <v>10.8</v>
      </c>
      <c r="I172" s="8">
        <v>26</v>
      </c>
      <c r="J172" s="8">
        <v>13.6</v>
      </c>
      <c r="K172" s="6">
        <f t="shared" si="6"/>
        <v>9</v>
      </c>
      <c r="L172" s="6">
        <f t="shared" si="7"/>
        <v>9.36</v>
      </c>
      <c r="M172" s="10">
        <v>288</v>
      </c>
      <c r="N172" s="3" t="str">
        <f t="shared" si="8"/>
        <v>W</v>
      </c>
      <c r="O172" s="12">
        <v>0</v>
      </c>
      <c r="P172" s="11">
        <v>0</v>
      </c>
      <c r="Q172" s="3">
        <v>1.4</v>
      </c>
      <c r="R172" s="13">
        <v>30179</v>
      </c>
      <c r="S172" s="14">
        <v>238.41410000000002</v>
      </c>
      <c r="T172" s="15">
        <v>2.5</v>
      </c>
      <c r="U172" s="15">
        <v>2.6</v>
      </c>
    </row>
    <row r="173" spans="1:21" x14ac:dyDescent="0.25">
      <c r="A173" s="1">
        <v>45318</v>
      </c>
      <c r="B173" s="2">
        <v>0.59375</v>
      </c>
      <c r="C173" s="7">
        <v>1022</v>
      </c>
      <c r="D173" s="7">
        <v>1026</v>
      </c>
      <c r="E173" s="8">
        <v>14.4</v>
      </c>
      <c r="F173" s="9">
        <v>79</v>
      </c>
      <c r="G173" s="8">
        <v>14.2</v>
      </c>
      <c r="H173" s="8">
        <v>10.8</v>
      </c>
      <c r="I173" s="8">
        <v>26</v>
      </c>
      <c r="J173" s="8">
        <v>14.2</v>
      </c>
      <c r="K173" s="6">
        <f t="shared" si="6"/>
        <v>7.5600000000000005</v>
      </c>
      <c r="L173" s="6">
        <f t="shared" si="7"/>
        <v>9</v>
      </c>
      <c r="M173" s="10">
        <v>126</v>
      </c>
      <c r="N173" s="3" t="str">
        <f t="shared" si="8"/>
        <v>ESE</v>
      </c>
      <c r="O173" s="12">
        <v>0</v>
      </c>
      <c r="P173" s="11">
        <v>0</v>
      </c>
      <c r="Q173" s="3">
        <v>1.5</v>
      </c>
      <c r="R173" s="13">
        <v>28746</v>
      </c>
      <c r="S173" s="14">
        <v>227.09340000000003</v>
      </c>
      <c r="T173" s="15">
        <v>2.1</v>
      </c>
      <c r="U173" s="15">
        <v>2.5</v>
      </c>
    </row>
    <row r="174" spans="1:21" x14ac:dyDescent="0.25">
      <c r="A174" s="1">
        <v>45318</v>
      </c>
      <c r="B174" s="2">
        <v>0.59722222222222221</v>
      </c>
      <c r="C174" s="7">
        <v>1022</v>
      </c>
      <c r="D174" s="7">
        <v>1026</v>
      </c>
      <c r="E174" s="8">
        <v>14.2</v>
      </c>
      <c r="F174" s="9">
        <v>81</v>
      </c>
      <c r="G174" s="8">
        <v>14.2</v>
      </c>
      <c r="H174" s="8">
        <v>11</v>
      </c>
      <c r="I174" s="8">
        <v>26</v>
      </c>
      <c r="J174" s="8">
        <v>14.2</v>
      </c>
      <c r="K174" s="6">
        <f t="shared" si="6"/>
        <v>6.48</v>
      </c>
      <c r="L174" s="6">
        <f t="shared" si="7"/>
        <v>7.5600000000000005</v>
      </c>
      <c r="M174" s="10">
        <v>197</v>
      </c>
      <c r="N174" s="3" t="str">
        <f t="shared" si="8"/>
        <v>S</v>
      </c>
      <c r="O174" s="12">
        <v>0</v>
      </c>
      <c r="P174" s="11">
        <v>0</v>
      </c>
      <c r="Q174" s="3">
        <v>1.3</v>
      </c>
      <c r="R174" s="13">
        <v>28021</v>
      </c>
      <c r="S174" s="14">
        <v>221.36590000000001</v>
      </c>
      <c r="T174" s="15">
        <v>1.8</v>
      </c>
      <c r="U174" s="15">
        <v>2.1</v>
      </c>
    </row>
    <row r="175" spans="1:21" x14ac:dyDescent="0.25">
      <c r="A175" s="1">
        <v>45318</v>
      </c>
      <c r="B175" s="2">
        <v>0.60069444444444442</v>
      </c>
      <c r="C175" s="7">
        <v>1022</v>
      </c>
      <c r="D175" s="7">
        <v>1026</v>
      </c>
      <c r="E175" s="8">
        <v>14.2</v>
      </c>
      <c r="F175" s="9">
        <v>81</v>
      </c>
      <c r="G175" s="8">
        <v>13.5</v>
      </c>
      <c r="H175" s="8">
        <v>11</v>
      </c>
      <c r="I175" s="8">
        <v>26</v>
      </c>
      <c r="J175" s="8">
        <v>13.5</v>
      </c>
      <c r="K175" s="6">
        <f t="shared" si="6"/>
        <v>10.08</v>
      </c>
      <c r="L175" s="6">
        <f t="shared" si="7"/>
        <v>11.52</v>
      </c>
      <c r="M175" s="10">
        <v>270</v>
      </c>
      <c r="N175" s="3" t="str">
        <f t="shared" si="8"/>
        <v>W</v>
      </c>
      <c r="O175" s="12">
        <v>0</v>
      </c>
      <c r="P175" s="11">
        <v>0</v>
      </c>
      <c r="Q175" s="3">
        <v>1.3</v>
      </c>
      <c r="R175" s="13">
        <v>26483</v>
      </c>
      <c r="S175" s="14">
        <v>209.21570000000003</v>
      </c>
      <c r="T175" s="15">
        <v>2.8</v>
      </c>
      <c r="U175" s="15">
        <v>3.2</v>
      </c>
    </row>
    <row r="176" spans="1:21" x14ac:dyDescent="0.25">
      <c r="A176" s="1">
        <v>45318</v>
      </c>
      <c r="B176" s="2">
        <v>0.60416666666666663</v>
      </c>
      <c r="C176" s="7">
        <v>1022</v>
      </c>
      <c r="D176" s="7">
        <v>1026</v>
      </c>
      <c r="E176" s="8">
        <v>14.1</v>
      </c>
      <c r="F176" s="9">
        <v>81</v>
      </c>
      <c r="G176" s="8">
        <v>13.2</v>
      </c>
      <c r="H176" s="8">
        <v>10.9</v>
      </c>
      <c r="I176" s="8">
        <v>26</v>
      </c>
      <c r="J176" s="8">
        <v>13.2</v>
      </c>
      <c r="K176" s="6">
        <f t="shared" si="6"/>
        <v>11.52</v>
      </c>
      <c r="L176" s="6">
        <f t="shared" si="7"/>
        <v>12.6</v>
      </c>
      <c r="M176" s="10">
        <v>304</v>
      </c>
      <c r="N176" s="3" t="str">
        <f t="shared" si="8"/>
        <v>WNW</v>
      </c>
      <c r="O176" s="12">
        <v>0</v>
      </c>
      <c r="P176" s="11">
        <v>0</v>
      </c>
      <c r="Q176" s="3">
        <v>1.3</v>
      </c>
      <c r="R176" s="13">
        <v>23123</v>
      </c>
      <c r="S176" s="14">
        <v>182.67170000000002</v>
      </c>
      <c r="T176" s="15">
        <v>3.2</v>
      </c>
      <c r="U176" s="15">
        <v>3.5</v>
      </c>
    </row>
    <row r="177" spans="1:21" x14ac:dyDescent="0.25">
      <c r="A177" s="1">
        <v>45318</v>
      </c>
      <c r="B177" s="2">
        <v>0.60763888888888895</v>
      </c>
      <c r="C177" s="7">
        <v>1022</v>
      </c>
      <c r="D177" s="7">
        <v>1026</v>
      </c>
      <c r="E177" s="8">
        <v>14</v>
      </c>
      <c r="F177" s="9">
        <v>82</v>
      </c>
      <c r="G177" s="8">
        <v>14</v>
      </c>
      <c r="H177" s="8">
        <v>10.9</v>
      </c>
      <c r="I177" s="8">
        <v>26</v>
      </c>
      <c r="J177" s="8">
        <v>14</v>
      </c>
      <c r="K177" s="6">
        <f t="shared" si="6"/>
        <v>4.68</v>
      </c>
      <c r="L177" s="6">
        <f t="shared" si="7"/>
        <v>4.68</v>
      </c>
      <c r="M177" s="10">
        <v>235</v>
      </c>
      <c r="N177" s="3" t="str">
        <f t="shared" si="8"/>
        <v>SW</v>
      </c>
      <c r="O177" s="12">
        <v>0</v>
      </c>
      <c r="P177" s="11">
        <v>0</v>
      </c>
      <c r="Q177" s="3">
        <v>1.4</v>
      </c>
      <c r="R177" s="13">
        <v>23956</v>
      </c>
      <c r="S177" s="14">
        <v>189.25240000000002</v>
      </c>
      <c r="T177" s="15">
        <v>1.3</v>
      </c>
      <c r="U177" s="15">
        <v>1.3</v>
      </c>
    </row>
    <row r="178" spans="1:21" x14ac:dyDescent="0.25">
      <c r="A178" s="1">
        <v>45318</v>
      </c>
      <c r="B178" s="2">
        <v>0.61111111111111105</v>
      </c>
      <c r="C178" s="7">
        <v>1022</v>
      </c>
      <c r="D178" s="7">
        <v>1026</v>
      </c>
      <c r="E178" s="8">
        <v>14.2</v>
      </c>
      <c r="F178" s="9">
        <v>81</v>
      </c>
      <c r="G178" s="8">
        <v>13.6</v>
      </c>
      <c r="H178" s="8">
        <v>11</v>
      </c>
      <c r="I178" s="8">
        <v>26</v>
      </c>
      <c r="J178" s="8">
        <v>13.6</v>
      </c>
      <c r="K178" s="6">
        <f t="shared" si="6"/>
        <v>9.7200000000000006</v>
      </c>
      <c r="L178" s="6">
        <f t="shared" si="7"/>
        <v>10.8</v>
      </c>
      <c r="M178" s="10">
        <v>42</v>
      </c>
      <c r="N178" s="3" t="str">
        <f t="shared" si="8"/>
        <v>NE</v>
      </c>
      <c r="O178" s="12">
        <v>0</v>
      </c>
      <c r="P178" s="11">
        <v>0</v>
      </c>
      <c r="Q178" s="3">
        <v>1.3</v>
      </c>
      <c r="R178" s="13">
        <v>22532</v>
      </c>
      <c r="S178" s="14">
        <v>178.00280000000001</v>
      </c>
      <c r="T178" s="15">
        <v>2.7</v>
      </c>
      <c r="U178" s="15">
        <v>3</v>
      </c>
    </row>
    <row r="179" spans="1:21" x14ac:dyDescent="0.25">
      <c r="A179" s="1">
        <v>45318</v>
      </c>
      <c r="B179" s="2">
        <v>0.61458333333333337</v>
      </c>
      <c r="C179" s="7">
        <v>1022</v>
      </c>
      <c r="D179" s="7">
        <v>1026</v>
      </c>
      <c r="E179" s="8">
        <v>14.4</v>
      </c>
      <c r="F179" s="9">
        <v>80</v>
      </c>
      <c r="G179" s="8">
        <v>14.4</v>
      </c>
      <c r="H179" s="8">
        <v>11</v>
      </c>
      <c r="I179" s="8">
        <v>26</v>
      </c>
      <c r="J179" s="8">
        <v>14.4</v>
      </c>
      <c r="K179" s="6">
        <f t="shared" si="6"/>
        <v>3.9600000000000004</v>
      </c>
      <c r="L179" s="6">
        <f t="shared" si="7"/>
        <v>3.9600000000000004</v>
      </c>
      <c r="M179" s="10">
        <v>113</v>
      </c>
      <c r="N179" s="3" t="str">
        <f t="shared" si="8"/>
        <v>ESE</v>
      </c>
      <c r="O179" s="12">
        <v>0</v>
      </c>
      <c r="P179" s="11">
        <v>0</v>
      </c>
      <c r="Q179" s="3">
        <v>1.4</v>
      </c>
      <c r="R179" s="13">
        <v>21264</v>
      </c>
      <c r="S179" s="14">
        <v>167.98560000000001</v>
      </c>
      <c r="T179" s="15">
        <v>1.1000000000000001</v>
      </c>
      <c r="U179" s="15">
        <v>1.1000000000000001</v>
      </c>
    </row>
    <row r="180" spans="1:21" x14ac:dyDescent="0.25">
      <c r="A180" s="1">
        <v>45318</v>
      </c>
      <c r="B180" s="2">
        <v>0.61805555555555558</v>
      </c>
      <c r="C180" s="7">
        <v>1022</v>
      </c>
      <c r="D180" s="7">
        <v>1026</v>
      </c>
      <c r="E180" s="8">
        <v>14.3</v>
      </c>
      <c r="F180" s="9">
        <v>81</v>
      </c>
      <c r="G180" s="8">
        <v>14.3</v>
      </c>
      <c r="H180" s="8">
        <v>11.1</v>
      </c>
      <c r="I180" s="8">
        <v>26</v>
      </c>
      <c r="J180" s="8">
        <v>14.3</v>
      </c>
      <c r="K180" s="6">
        <f t="shared" si="6"/>
        <v>6.12</v>
      </c>
      <c r="L180" s="6">
        <f t="shared" si="7"/>
        <v>7.2</v>
      </c>
      <c r="M180" s="10">
        <v>142</v>
      </c>
      <c r="N180" s="3" t="str">
        <f t="shared" si="8"/>
        <v>SE</v>
      </c>
      <c r="O180" s="12">
        <v>0</v>
      </c>
      <c r="P180" s="11">
        <v>0</v>
      </c>
      <c r="Q180" s="3">
        <v>1.2</v>
      </c>
      <c r="R180" s="13">
        <v>19615</v>
      </c>
      <c r="S180" s="14">
        <v>154.95850000000002</v>
      </c>
      <c r="T180" s="15">
        <v>1.7</v>
      </c>
      <c r="U180" s="15">
        <v>2</v>
      </c>
    </row>
    <row r="181" spans="1:21" x14ac:dyDescent="0.25">
      <c r="A181" s="1">
        <v>45318</v>
      </c>
      <c r="B181" s="2">
        <v>0.62152777777777779</v>
      </c>
      <c r="C181" s="7">
        <v>1023</v>
      </c>
      <c r="D181" s="7">
        <v>1027</v>
      </c>
      <c r="E181" s="8">
        <v>14.2</v>
      </c>
      <c r="F181" s="9">
        <v>81</v>
      </c>
      <c r="G181" s="8">
        <v>14.2</v>
      </c>
      <c r="H181" s="8">
        <v>11</v>
      </c>
      <c r="I181" s="8">
        <v>26</v>
      </c>
      <c r="J181" s="8">
        <v>14.2</v>
      </c>
      <c r="K181" s="6">
        <f t="shared" si="6"/>
        <v>4.32</v>
      </c>
      <c r="L181" s="6">
        <f t="shared" si="7"/>
        <v>4.32</v>
      </c>
      <c r="M181" s="10">
        <v>6</v>
      </c>
      <c r="N181" s="3" t="str">
        <f t="shared" si="8"/>
        <v>N</v>
      </c>
      <c r="O181" s="12">
        <v>0</v>
      </c>
      <c r="P181" s="11">
        <v>0</v>
      </c>
      <c r="Q181" s="3">
        <v>1.1000000000000001</v>
      </c>
      <c r="R181" s="13">
        <v>18213</v>
      </c>
      <c r="S181" s="14">
        <v>143.88270000000003</v>
      </c>
      <c r="T181" s="15">
        <v>1.2</v>
      </c>
      <c r="U181" s="15">
        <v>1.2</v>
      </c>
    </row>
    <row r="182" spans="1:21" x14ac:dyDescent="0.25">
      <c r="A182" s="1">
        <v>45318</v>
      </c>
      <c r="B182" s="2">
        <v>0.625</v>
      </c>
      <c r="C182" s="7">
        <v>1022</v>
      </c>
      <c r="D182" s="7">
        <v>1026</v>
      </c>
      <c r="E182" s="8">
        <v>14.3</v>
      </c>
      <c r="F182" s="9">
        <v>81</v>
      </c>
      <c r="G182" s="8">
        <v>14.3</v>
      </c>
      <c r="H182" s="8">
        <v>11.1</v>
      </c>
      <c r="I182" s="8">
        <v>26</v>
      </c>
      <c r="J182" s="8">
        <v>14.3</v>
      </c>
      <c r="K182" s="6">
        <f t="shared" si="6"/>
        <v>6.12</v>
      </c>
      <c r="L182" s="6">
        <f t="shared" si="7"/>
        <v>7.2</v>
      </c>
      <c r="M182" s="10">
        <v>44</v>
      </c>
      <c r="N182" s="3" t="str">
        <f t="shared" si="8"/>
        <v>NE</v>
      </c>
      <c r="O182" s="12">
        <v>0</v>
      </c>
      <c r="P182" s="11">
        <v>0</v>
      </c>
      <c r="Q182" s="3">
        <v>1</v>
      </c>
      <c r="R182" s="13">
        <v>17561</v>
      </c>
      <c r="S182" s="14">
        <v>138.73190000000002</v>
      </c>
      <c r="T182" s="15">
        <v>1.7</v>
      </c>
      <c r="U182" s="15">
        <v>2</v>
      </c>
    </row>
    <row r="183" spans="1:21" x14ac:dyDescent="0.25">
      <c r="A183" s="1">
        <v>45318</v>
      </c>
      <c r="B183" s="2">
        <v>0.62847222222222221</v>
      </c>
      <c r="C183" s="7">
        <v>1023</v>
      </c>
      <c r="D183" s="7">
        <v>1027</v>
      </c>
      <c r="E183" s="8">
        <v>14.2</v>
      </c>
      <c r="F183" s="9">
        <v>82</v>
      </c>
      <c r="G183" s="8">
        <v>14.2</v>
      </c>
      <c r="H183" s="8">
        <v>11.1</v>
      </c>
      <c r="I183" s="8">
        <v>26</v>
      </c>
      <c r="J183" s="8">
        <v>14.2</v>
      </c>
      <c r="K183" s="6">
        <f t="shared" si="6"/>
        <v>6.12</v>
      </c>
      <c r="L183" s="6">
        <f t="shared" si="7"/>
        <v>7.2</v>
      </c>
      <c r="M183" s="10">
        <v>120</v>
      </c>
      <c r="N183" s="3" t="str">
        <f t="shared" si="8"/>
        <v>ESE</v>
      </c>
      <c r="O183" s="12">
        <v>0</v>
      </c>
      <c r="P183" s="11">
        <v>0</v>
      </c>
      <c r="Q183" s="3">
        <v>1</v>
      </c>
      <c r="R183" s="13">
        <v>16291</v>
      </c>
      <c r="S183" s="14">
        <v>128.69890000000001</v>
      </c>
      <c r="T183" s="15">
        <v>1.7</v>
      </c>
      <c r="U183" s="15">
        <v>2</v>
      </c>
    </row>
    <row r="184" spans="1:21" x14ac:dyDescent="0.25">
      <c r="A184" s="1">
        <v>45318</v>
      </c>
      <c r="B184" s="2">
        <v>0.63194444444444442</v>
      </c>
      <c r="C184" s="7">
        <v>1022</v>
      </c>
      <c r="D184" s="7">
        <v>1026</v>
      </c>
      <c r="E184" s="8">
        <v>14.3</v>
      </c>
      <c r="F184" s="9">
        <v>81</v>
      </c>
      <c r="G184" s="8">
        <v>14.5</v>
      </c>
      <c r="H184" s="8">
        <v>11.1</v>
      </c>
      <c r="I184" s="8">
        <v>26</v>
      </c>
      <c r="J184" s="8">
        <v>14.5</v>
      </c>
      <c r="K184" s="6">
        <f t="shared" si="6"/>
        <v>5.76</v>
      </c>
      <c r="L184" s="6">
        <f t="shared" si="7"/>
        <v>5.76</v>
      </c>
      <c r="M184" s="10">
        <v>282</v>
      </c>
      <c r="N184" s="3" t="str">
        <f t="shared" si="8"/>
        <v>W</v>
      </c>
      <c r="O184" s="12">
        <v>0</v>
      </c>
      <c r="P184" s="11">
        <v>0</v>
      </c>
      <c r="Q184" s="3">
        <v>1</v>
      </c>
      <c r="R184" s="13">
        <v>18601</v>
      </c>
      <c r="S184" s="14">
        <v>146.9479</v>
      </c>
      <c r="T184" s="15">
        <v>1.6</v>
      </c>
      <c r="U184" s="15">
        <v>1.6</v>
      </c>
    </row>
    <row r="185" spans="1:21" x14ac:dyDescent="0.25">
      <c r="A185" s="1">
        <v>45318</v>
      </c>
      <c r="B185" s="2">
        <v>0.63541666666666663</v>
      </c>
      <c r="C185" s="7">
        <v>1022</v>
      </c>
      <c r="D185" s="7">
        <v>1026</v>
      </c>
      <c r="E185" s="8">
        <v>14.4</v>
      </c>
      <c r="F185" s="9">
        <v>80</v>
      </c>
      <c r="G185" s="8">
        <v>14</v>
      </c>
      <c r="H185" s="8">
        <v>11</v>
      </c>
      <c r="I185" s="8">
        <v>26</v>
      </c>
      <c r="J185" s="8">
        <v>14</v>
      </c>
      <c r="K185" s="6">
        <f t="shared" si="6"/>
        <v>8.2799999999999994</v>
      </c>
      <c r="L185" s="6">
        <f t="shared" si="7"/>
        <v>9.36</v>
      </c>
      <c r="M185" s="10">
        <v>40</v>
      </c>
      <c r="N185" s="3" t="str">
        <f t="shared" si="8"/>
        <v>NE</v>
      </c>
      <c r="O185" s="12">
        <v>0</v>
      </c>
      <c r="P185" s="11">
        <v>0</v>
      </c>
      <c r="Q185" s="3">
        <v>0.9</v>
      </c>
      <c r="R185" s="13">
        <v>14534</v>
      </c>
      <c r="S185" s="14">
        <v>114.81860000000002</v>
      </c>
      <c r="T185" s="15">
        <v>2.2999999999999998</v>
      </c>
      <c r="U185" s="15">
        <v>2.6</v>
      </c>
    </row>
    <row r="186" spans="1:21" x14ac:dyDescent="0.25">
      <c r="A186" s="1">
        <v>45318</v>
      </c>
      <c r="B186" s="2">
        <v>0.63888888888888895</v>
      </c>
      <c r="C186" s="7">
        <v>1022</v>
      </c>
      <c r="D186" s="7">
        <v>1026</v>
      </c>
      <c r="E186" s="8">
        <v>14.4</v>
      </c>
      <c r="F186" s="9">
        <v>81</v>
      </c>
      <c r="G186" s="8">
        <v>14.4</v>
      </c>
      <c r="H186" s="8">
        <v>11.2</v>
      </c>
      <c r="I186" s="8">
        <v>26</v>
      </c>
      <c r="J186" s="8">
        <v>14.4</v>
      </c>
      <c r="K186" s="6">
        <f t="shared" si="6"/>
        <v>3.6</v>
      </c>
      <c r="L186" s="6">
        <f t="shared" si="7"/>
        <v>3.6</v>
      </c>
      <c r="M186" s="10">
        <v>78</v>
      </c>
      <c r="N186" s="3" t="str">
        <f t="shared" si="8"/>
        <v>ENE</v>
      </c>
      <c r="O186" s="12">
        <v>0</v>
      </c>
      <c r="P186" s="11">
        <v>0</v>
      </c>
      <c r="Q186" s="3">
        <v>0</v>
      </c>
      <c r="R186" s="13">
        <v>7232</v>
      </c>
      <c r="S186" s="14">
        <v>57.132800000000003</v>
      </c>
      <c r="T186" s="15">
        <v>1</v>
      </c>
      <c r="U186" s="15">
        <v>1</v>
      </c>
    </row>
    <row r="187" spans="1:21" x14ac:dyDescent="0.25">
      <c r="A187" s="1">
        <v>45318</v>
      </c>
      <c r="B187" s="2">
        <v>0.64236111111111105</v>
      </c>
      <c r="C187" s="7">
        <v>1022</v>
      </c>
      <c r="D187" s="7">
        <v>1026</v>
      </c>
      <c r="E187" s="8">
        <v>14.1</v>
      </c>
      <c r="F187" s="9">
        <v>82</v>
      </c>
      <c r="G187" s="8">
        <v>13.5</v>
      </c>
      <c r="H187" s="8">
        <v>11</v>
      </c>
      <c r="I187" s="8">
        <v>26</v>
      </c>
      <c r="J187" s="8">
        <v>13.5</v>
      </c>
      <c r="K187" s="6">
        <f t="shared" si="6"/>
        <v>9.7200000000000006</v>
      </c>
      <c r="L187" s="6">
        <f t="shared" si="7"/>
        <v>10.8</v>
      </c>
      <c r="M187" s="10">
        <v>84</v>
      </c>
      <c r="N187" s="3" t="str">
        <f t="shared" si="8"/>
        <v>E</v>
      </c>
      <c r="O187" s="12">
        <v>0</v>
      </c>
      <c r="P187" s="11">
        <v>0</v>
      </c>
      <c r="Q187" s="3">
        <v>0.8</v>
      </c>
      <c r="R187" s="13">
        <v>9319</v>
      </c>
      <c r="S187" s="14">
        <v>73.620100000000008</v>
      </c>
      <c r="T187" s="15">
        <v>2.7</v>
      </c>
      <c r="U187" s="15">
        <v>3</v>
      </c>
    </row>
    <row r="188" spans="1:21" x14ac:dyDescent="0.25">
      <c r="A188" s="1">
        <v>45318</v>
      </c>
      <c r="B188" s="2">
        <v>0.64583333333333337</v>
      </c>
      <c r="C188" s="7">
        <v>1022</v>
      </c>
      <c r="D188" s="7">
        <v>1026</v>
      </c>
      <c r="E188" s="8">
        <v>14</v>
      </c>
      <c r="F188" s="9">
        <v>81</v>
      </c>
      <c r="G188" s="8">
        <v>13.9</v>
      </c>
      <c r="H188" s="8">
        <v>10.8</v>
      </c>
      <c r="I188" s="8">
        <v>26</v>
      </c>
      <c r="J188" s="8">
        <v>13.9</v>
      </c>
      <c r="K188" s="6">
        <f t="shared" si="6"/>
        <v>6.48</v>
      </c>
      <c r="L188" s="6">
        <f t="shared" si="7"/>
        <v>6.48</v>
      </c>
      <c r="M188" s="10">
        <v>114</v>
      </c>
      <c r="N188" s="3" t="str">
        <f t="shared" si="8"/>
        <v>ESE</v>
      </c>
      <c r="O188" s="12">
        <v>0</v>
      </c>
      <c r="P188" s="11">
        <v>0</v>
      </c>
      <c r="Q188" s="3">
        <v>0.8</v>
      </c>
      <c r="R188" s="13">
        <v>8689</v>
      </c>
      <c r="S188" s="14">
        <v>68.643100000000004</v>
      </c>
      <c r="T188" s="15">
        <v>1.8</v>
      </c>
      <c r="U188" s="15">
        <v>1.8</v>
      </c>
    </row>
    <row r="189" spans="1:21" x14ac:dyDescent="0.25">
      <c r="A189" s="1">
        <v>45318</v>
      </c>
      <c r="B189" s="2">
        <v>0.64930555555555558</v>
      </c>
      <c r="C189" s="7">
        <v>1022</v>
      </c>
      <c r="D189" s="7">
        <v>1026</v>
      </c>
      <c r="E189" s="8">
        <v>14.2</v>
      </c>
      <c r="F189" s="9">
        <v>78</v>
      </c>
      <c r="G189" s="8">
        <v>14.2</v>
      </c>
      <c r="H189" s="8">
        <v>10.4</v>
      </c>
      <c r="I189" s="8">
        <v>26</v>
      </c>
      <c r="J189" s="8">
        <v>14.2</v>
      </c>
      <c r="K189" s="6">
        <f t="shared" si="6"/>
        <v>4.68</v>
      </c>
      <c r="L189" s="6">
        <f t="shared" si="7"/>
        <v>4.68</v>
      </c>
      <c r="M189" s="10">
        <v>239</v>
      </c>
      <c r="N189" s="3" t="str">
        <f t="shared" si="8"/>
        <v>SW</v>
      </c>
      <c r="O189" s="12">
        <v>0</v>
      </c>
      <c r="P189" s="11">
        <v>0</v>
      </c>
      <c r="Q189" s="3">
        <v>0</v>
      </c>
      <c r="R189" s="13">
        <v>7913</v>
      </c>
      <c r="S189" s="14">
        <v>62.512700000000009</v>
      </c>
      <c r="T189" s="15">
        <v>1.3</v>
      </c>
      <c r="U189" s="15">
        <v>1.3</v>
      </c>
    </row>
    <row r="190" spans="1:21" x14ac:dyDescent="0.25">
      <c r="A190" s="1">
        <v>45318</v>
      </c>
      <c r="B190" s="2">
        <v>0.65277777777777779</v>
      </c>
      <c r="C190" s="7">
        <v>1022</v>
      </c>
      <c r="D190" s="7">
        <v>1026</v>
      </c>
      <c r="E190" s="8">
        <v>14.4</v>
      </c>
      <c r="F190" s="9">
        <v>65</v>
      </c>
      <c r="G190" s="8">
        <v>13.3</v>
      </c>
      <c r="H190" s="8">
        <v>7.8</v>
      </c>
      <c r="I190" s="8">
        <v>26</v>
      </c>
      <c r="J190" s="8">
        <v>13.3</v>
      </c>
      <c r="K190" s="6">
        <f t="shared" si="6"/>
        <v>13.68</v>
      </c>
      <c r="L190" s="6">
        <f t="shared" si="7"/>
        <v>16.920000000000002</v>
      </c>
      <c r="M190" s="10">
        <v>343</v>
      </c>
      <c r="N190" s="3" t="str">
        <f t="shared" si="8"/>
        <v>NNW</v>
      </c>
      <c r="O190" s="12">
        <v>0</v>
      </c>
      <c r="P190" s="11">
        <v>0</v>
      </c>
      <c r="Q190" s="3">
        <v>0</v>
      </c>
      <c r="R190" s="13">
        <v>7275</v>
      </c>
      <c r="S190" s="14">
        <v>57.472500000000004</v>
      </c>
      <c r="T190" s="15">
        <v>3.8</v>
      </c>
      <c r="U190" s="15">
        <v>4.7</v>
      </c>
    </row>
    <row r="191" spans="1:21" x14ac:dyDescent="0.25">
      <c r="A191" s="1">
        <v>45318</v>
      </c>
      <c r="B191" s="2">
        <v>0.65625</v>
      </c>
      <c r="C191" s="7">
        <v>1022</v>
      </c>
      <c r="D191" s="7">
        <v>1026</v>
      </c>
      <c r="E191" s="8">
        <v>14.4</v>
      </c>
      <c r="F191" s="9">
        <v>62</v>
      </c>
      <c r="G191" s="8">
        <v>14.2</v>
      </c>
      <c r="H191" s="8">
        <v>7.2</v>
      </c>
      <c r="I191" s="8">
        <v>26</v>
      </c>
      <c r="J191" s="8">
        <v>14.2</v>
      </c>
      <c r="K191" s="6">
        <f t="shared" si="6"/>
        <v>7.2</v>
      </c>
      <c r="L191" s="6">
        <f t="shared" si="7"/>
        <v>7.9200000000000008</v>
      </c>
      <c r="M191" s="10">
        <v>47</v>
      </c>
      <c r="N191" s="3" t="str">
        <f t="shared" si="8"/>
        <v>NE</v>
      </c>
      <c r="O191" s="12">
        <v>0</v>
      </c>
      <c r="P191" s="11">
        <v>0</v>
      </c>
      <c r="Q191" s="3">
        <v>0</v>
      </c>
      <c r="R191" s="13">
        <v>6722</v>
      </c>
      <c r="S191" s="14">
        <v>53.103800000000007</v>
      </c>
      <c r="T191" s="15">
        <v>2</v>
      </c>
      <c r="U191" s="15">
        <v>2.2000000000000002</v>
      </c>
    </row>
    <row r="192" spans="1:21" x14ac:dyDescent="0.25">
      <c r="A192" s="1">
        <v>45318</v>
      </c>
      <c r="B192" s="2">
        <v>0.65972222222222221</v>
      </c>
      <c r="C192" s="7">
        <v>1023</v>
      </c>
      <c r="D192" s="7">
        <v>1027</v>
      </c>
      <c r="E192" s="8">
        <v>14.4</v>
      </c>
      <c r="F192" s="9">
        <v>63</v>
      </c>
      <c r="G192" s="8">
        <v>13</v>
      </c>
      <c r="H192" s="8">
        <v>7.4</v>
      </c>
      <c r="I192" s="8">
        <v>26</v>
      </c>
      <c r="J192" s="8">
        <v>13</v>
      </c>
      <c r="K192" s="6">
        <f t="shared" si="6"/>
        <v>16.2</v>
      </c>
      <c r="L192" s="6">
        <f t="shared" si="7"/>
        <v>19.8</v>
      </c>
      <c r="M192" s="10">
        <v>150</v>
      </c>
      <c r="N192" s="3" t="str">
        <f t="shared" si="8"/>
        <v>SSE</v>
      </c>
      <c r="O192" s="12">
        <v>0</v>
      </c>
      <c r="P192" s="11">
        <v>0</v>
      </c>
      <c r="Q192" s="3">
        <v>0</v>
      </c>
      <c r="R192" s="13">
        <v>6227</v>
      </c>
      <c r="S192" s="14">
        <v>49.193300000000008</v>
      </c>
      <c r="T192" s="15">
        <v>4.5</v>
      </c>
      <c r="U192" s="15">
        <v>5.5</v>
      </c>
    </row>
    <row r="193" spans="1:21" x14ac:dyDescent="0.25">
      <c r="A193" s="1">
        <v>45318</v>
      </c>
      <c r="B193" s="2">
        <v>0.66319444444444442</v>
      </c>
      <c r="C193" s="7">
        <v>1023</v>
      </c>
      <c r="D193" s="7">
        <v>1027</v>
      </c>
      <c r="E193" s="8">
        <v>14.4</v>
      </c>
      <c r="F193" s="9">
        <v>64</v>
      </c>
      <c r="G193" s="8">
        <v>14.2</v>
      </c>
      <c r="H193" s="8">
        <v>7.6</v>
      </c>
      <c r="I193" s="8">
        <v>26</v>
      </c>
      <c r="J193" s="8">
        <v>14.2</v>
      </c>
      <c r="K193" s="6">
        <f t="shared" si="6"/>
        <v>7.9200000000000008</v>
      </c>
      <c r="L193" s="6">
        <f t="shared" si="7"/>
        <v>7.9200000000000008</v>
      </c>
      <c r="M193" s="10">
        <v>22</v>
      </c>
      <c r="N193" s="3" t="str">
        <f t="shared" si="8"/>
        <v>NNE</v>
      </c>
      <c r="O193" s="12">
        <v>0</v>
      </c>
      <c r="P193" s="11">
        <v>0</v>
      </c>
      <c r="Q193" s="3">
        <v>0</v>
      </c>
      <c r="R193" s="13">
        <v>5928</v>
      </c>
      <c r="S193" s="14">
        <v>46.831200000000003</v>
      </c>
      <c r="T193" s="15">
        <v>2.2000000000000002</v>
      </c>
      <c r="U193" s="15">
        <v>2.2000000000000002</v>
      </c>
    </row>
    <row r="194" spans="1:21" x14ac:dyDescent="0.25">
      <c r="A194" s="1">
        <v>45318</v>
      </c>
      <c r="B194" s="2">
        <v>0.66666666666666663</v>
      </c>
      <c r="C194" s="7">
        <v>1023</v>
      </c>
      <c r="D194" s="7">
        <v>1027</v>
      </c>
      <c r="E194" s="8">
        <v>14.3</v>
      </c>
      <c r="F194" s="9">
        <v>66</v>
      </c>
      <c r="G194" s="8">
        <v>14.3</v>
      </c>
      <c r="H194" s="8">
        <v>8</v>
      </c>
      <c r="I194" s="8">
        <v>26</v>
      </c>
      <c r="J194" s="8">
        <v>14.3</v>
      </c>
      <c r="K194" s="6">
        <f t="shared" si="6"/>
        <v>4.32</v>
      </c>
      <c r="L194" s="6">
        <f t="shared" si="7"/>
        <v>4.32</v>
      </c>
      <c r="M194" s="10">
        <v>340</v>
      </c>
      <c r="N194" s="3" t="str">
        <f t="shared" si="8"/>
        <v>NNW</v>
      </c>
      <c r="O194" s="12">
        <v>0</v>
      </c>
      <c r="P194" s="11">
        <v>0</v>
      </c>
      <c r="Q194" s="3">
        <v>0</v>
      </c>
      <c r="R194" s="13">
        <v>5342</v>
      </c>
      <c r="S194" s="14">
        <v>42.201800000000006</v>
      </c>
      <c r="T194" s="15">
        <v>1.2</v>
      </c>
      <c r="U194" s="15">
        <v>1.2</v>
      </c>
    </row>
    <row r="195" spans="1:21" x14ac:dyDescent="0.25">
      <c r="A195" s="1">
        <v>45318</v>
      </c>
      <c r="B195" s="2">
        <v>0.67013888888888884</v>
      </c>
      <c r="C195" s="7">
        <v>1023</v>
      </c>
      <c r="D195" s="7">
        <v>1027</v>
      </c>
      <c r="E195" s="8">
        <v>14.3</v>
      </c>
      <c r="F195" s="9">
        <v>69</v>
      </c>
      <c r="G195" s="8">
        <v>14.5</v>
      </c>
      <c r="H195" s="8">
        <v>8.6</v>
      </c>
      <c r="I195" s="8">
        <v>26</v>
      </c>
      <c r="J195" s="8">
        <v>14.5</v>
      </c>
      <c r="K195" s="6">
        <f t="shared" ref="K195:K258" si="9">CONVERT(T195,"m/s","km/h")</f>
        <v>5.76</v>
      </c>
      <c r="L195" s="6">
        <f t="shared" ref="L195:L258" si="10">CONVERT(U195,"m/s","km/h")</f>
        <v>5.76</v>
      </c>
      <c r="M195" s="10">
        <v>79</v>
      </c>
      <c r="N195" s="3" t="str">
        <f t="shared" ref="N195:N258" si="11">LOOKUP(M195,$V$4:$V$40,$W$4:$W$40)</f>
        <v>ENE</v>
      </c>
      <c r="O195" s="12">
        <v>0</v>
      </c>
      <c r="P195" s="11">
        <v>0</v>
      </c>
      <c r="Q195" s="3">
        <v>0</v>
      </c>
      <c r="R195" s="13">
        <v>5034</v>
      </c>
      <c r="S195" s="14">
        <v>39.768600000000006</v>
      </c>
      <c r="T195" s="15">
        <v>1.6</v>
      </c>
      <c r="U195" s="15">
        <v>1.6</v>
      </c>
    </row>
    <row r="196" spans="1:21" x14ac:dyDescent="0.25">
      <c r="A196" s="1">
        <v>45318</v>
      </c>
      <c r="B196" s="2">
        <v>0.67361111111111116</v>
      </c>
      <c r="C196" s="7">
        <v>1023</v>
      </c>
      <c r="D196" s="7">
        <v>1027</v>
      </c>
      <c r="E196" s="8">
        <v>14.2</v>
      </c>
      <c r="F196" s="9">
        <v>65</v>
      </c>
      <c r="G196" s="8">
        <v>13.3</v>
      </c>
      <c r="H196" s="8">
        <v>7.7</v>
      </c>
      <c r="I196" s="8">
        <v>26</v>
      </c>
      <c r="J196" s="8">
        <v>13.3</v>
      </c>
      <c r="K196" s="6">
        <f t="shared" si="9"/>
        <v>11.16</v>
      </c>
      <c r="L196" s="6">
        <f t="shared" si="10"/>
        <v>11.52</v>
      </c>
      <c r="M196" s="10">
        <v>72</v>
      </c>
      <c r="N196" s="3" t="str">
        <f t="shared" si="11"/>
        <v>ENE</v>
      </c>
      <c r="O196" s="12">
        <v>0</v>
      </c>
      <c r="P196" s="11">
        <v>0</v>
      </c>
      <c r="Q196" s="3">
        <v>0</v>
      </c>
      <c r="R196" s="13">
        <v>4458</v>
      </c>
      <c r="S196" s="14">
        <v>35.218200000000003</v>
      </c>
      <c r="T196" s="15">
        <v>3.1</v>
      </c>
      <c r="U196" s="15">
        <v>3.2</v>
      </c>
    </row>
    <row r="197" spans="1:21" x14ac:dyDescent="0.25">
      <c r="A197" s="1">
        <v>45318</v>
      </c>
      <c r="B197" s="2">
        <v>0.67708333333333337</v>
      </c>
      <c r="C197" s="7">
        <v>1023</v>
      </c>
      <c r="D197" s="7">
        <v>1027</v>
      </c>
      <c r="E197" s="8">
        <v>14.1</v>
      </c>
      <c r="F197" s="9">
        <v>61</v>
      </c>
      <c r="G197" s="8">
        <v>14.1</v>
      </c>
      <c r="H197" s="8">
        <v>6.6</v>
      </c>
      <c r="I197" s="8">
        <v>26</v>
      </c>
      <c r="J197" s="8">
        <v>14.1</v>
      </c>
      <c r="K197" s="6">
        <f t="shared" si="9"/>
        <v>4.68</v>
      </c>
      <c r="L197" s="6">
        <f t="shared" si="10"/>
        <v>4.68</v>
      </c>
      <c r="M197" s="10">
        <v>91</v>
      </c>
      <c r="N197" s="3" t="str">
        <f t="shared" si="11"/>
        <v>E</v>
      </c>
      <c r="O197" s="12">
        <v>0</v>
      </c>
      <c r="P197" s="11">
        <v>0</v>
      </c>
      <c r="Q197" s="3">
        <v>0</v>
      </c>
      <c r="R197" s="13">
        <v>3586</v>
      </c>
      <c r="S197" s="14">
        <v>28.329400000000003</v>
      </c>
      <c r="T197" s="15">
        <v>1.3</v>
      </c>
      <c r="U197" s="15">
        <v>1.3</v>
      </c>
    </row>
    <row r="198" spans="1:21" x14ac:dyDescent="0.25">
      <c r="A198" s="1">
        <v>45318</v>
      </c>
      <c r="B198" s="2">
        <v>0.68055555555555547</v>
      </c>
      <c r="C198" s="7">
        <v>1023</v>
      </c>
      <c r="D198" s="7">
        <v>1027</v>
      </c>
      <c r="E198" s="8">
        <v>13.9</v>
      </c>
      <c r="F198" s="9">
        <v>59</v>
      </c>
      <c r="G198" s="8">
        <v>13.1</v>
      </c>
      <c r="H198" s="8">
        <v>6</v>
      </c>
      <c r="I198" s="8">
        <v>26</v>
      </c>
      <c r="J198" s="8">
        <v>13.1</v>
      </c>
      <c r="K198" s="6">
        <f t="shared" si="9"/>
        <v>10.8</v>
      </c>
      <c r="L198" s="6">
        <f t="shared" si="10"/>
        <v>11.16</v>
      </c>
      <c r="M198" s="10">
        <v>23</v>
      </c>
      <c r="N198" s="3" t="str">
        <f t="shared" si="11"/>
        <v>NNE</v>
      </c>
      <c r="O198" s="12">
        <v>0</v>
      </c>
      <c r="P198" s="11">
        <v>0</v>
      </c>
      <c r="Q198" s="3">
        <v>0</v>
      </c>
      <c r="R198" s="13">
        <v>3656</v>
      </c>
      <c r="S198" s="14">
        <v>28.882400000000004</v>
      </c>
      <c r="T198" s="15">
        <v>3</v>
      </c>
      <c r="U198" s="15">
        <v>3.1</v>
      </c>
    </row>
    <row r="199" spans="1:21" x14ac:dyDescent="0.25">
      <c r="A199" s="1">
        <v>45318</v>
      </c>
      <c r="B199" s="2">
        <v>0.68402777777777779</v>
      </c>
      <c r="C199" s="7">
        <v>1023</v>
      </c>
      <c r="D199" s="7">
        <v>1027</v>
      </c>
      <c r="E199" s="8">
        <v>13.8</v>
      </c>
      <c r="F199" s="9">
        <v>62</v>
      </c>
      <c r="G199" s="8">
        <v>14</v>
      </c>
      <c r="H199" s="8">
        <v>6.6</v>
      </c>
      <c r="I199" s="8">
        <v>26</v>
      </c>
      <c r="J199" s="8">
        <v>14</v>
      </c>
      <c r="K199" s="6">
        <f t="shared" si="9"/>
        <v>5.4</v>
      </c>
      <c r="L199" s="6">
        <f t="shared" si="10"/>
        <v>5.4</v>
      </c>
      <c r="M199" s="10">
        <v>349</v>
      </c>
      <c r="N199" s="3" t="str">
        <f t="shared" si="11"/>
        <v>NNW</v>
      </c>
      <c r="O199" s="12">
        <v>0</v>
      </c>
      <c r="P199" s="11">
        <v>0</v>
      </c>
      <c r="Q199" s="3">
        <v>0</v>
      </c>
      <c r="R199" s="13">
        <v>3184</v>
      </c>
      <c r="S199" s="14">
        <v>25.153600000000001</v>
      </c>
      <c r="T199" s="15">
        <v>1.5</v>
      </c>
      <c r="U199" s="15">
        <v>1.5</v>
      </c>
    </row>
    <row r="200" spans="1:21" x14ac:dyDescent="0.25">
      <c r="A200" s="1">
        <v>45318</v>
      </c>
      <c r="B200" s="2">
        <v>0.6875</v>
      </c>
      <c r="C200" s="7">
        <v>1023</v>
      </c>
      <c r="D200" s="7">
        <v>1027</v>
      </c>
      <c r="E200" s="8">
        <v>13.8</v>
      </c>
      <c r="F200" s="9">
        <v>62</v>
      </c>
      <c r="G200" s="8">
        <v>12.3</v>
      </c>
      <c r="H200" s="8">
        <v>6.6</v>
      </c>
      <c r="I200" s="8">
        <v>26</v>
      </c>
      <c r="J200" s="8">
        <v>12.3</v>
      </c>
      <c r="K200" s="6">
        <f t="shared" si="9"/>
        <v>16.2</v>
      </c>
      <c r="L200" s="6">
        <f t="shared" si="10"/>
        <v>19.8</v>
      </c>
      <c r="M200" s="10">
        <v>12</v>
      </c>
      <c r="N200" s="3" t="str">
        <f t="shared" si="11"/>
        <v>N</v>
      </c>
      <c r="O200" s="12">
        <v>0</v>
      </c>
      <c r="P200" s="11">
        <v>0</v>
      </c>
      <c r="Q200" s="3">
        <v>0</v>
      </c>
      <c r="R200" s="13">
        <v>2693</v>
      </c>
      <c r="S200" s="14">
        <v>21.274700000000003</v>
      </c>
      <c r="T200" s="15">
        <v>4.5</v>
      </c>
      <c r="U200" s="15">
        <v>5.5</v>
      </c>
    </row>
    <row r="201" spans="1:21" x14ac:dyDescent="0.25">
      <c r="A201" s="1">
        <v>45318</v>
      </c>
      <c r="B201" s="2">
        <v>0.69097222222222221</v>
      </c>
      <c r="C201" s="7">
        <v>1023</v>
      </c>
      <c r="D201" s="7">
        <v>1027</v>
      </c>
      <c r="E201" s="8">
        <v>13.6</v>
      </c>
      <c r="F201" s="9">
        <v>62</v>
      </c>
      <c r="G201" s="8">
        <v>11.7</v>
      </c>
      <c r="H201" s="8">
        <v>6.4</v>
      </c>
      <c r="I201" s="8">
        <v>26</v>
      </c>
      <c r="J201" s="8">
        <v>11.7</v>
      </c>
      <c r="K201" s="6">
        <f t="shared" si="9"/>
        <v>19.8</v>
      </c>
      <c r="L201" s="6">
        <f t="shared" si="10"/>
        <v>20.16</v>
      </c>
      <c r="M201" s="10">
        <v>0</v>
      </c>
      <c r="N201" s="3" t="str">
        <f t="shared" si="11"/>
        <v>N</v>
      </c>
      <c r="O201" s="12">
        <v>0</v>
      </c>
      <c r="P201" s="11">
        <v>0</v>
      </c>
      <c r="Q201" s="3">
        <v>0</v>
      </c>
      <c r="R201" s="13">
        <v>2204</v>
      </c>
      <c r="S201" s="14">
        <v>17.4116</v>
      </c>
      <c r="T201" s="15">
        <v>5.5</v>
      </c>
      <c r="U201" s="15">
        <v>5.6</v>
      </c>
    </row>
    <row r="202" spans="1:21" x14ac:dyDescent="0.25">
      <c r="A202" s="1">
        <v>45318</v>
      </c>
      <c r="B202" s="2">
        <v>0.69444444444444453</v>
      </c>
      <c r="C202" s="7">
        <v>1023</v>
      </c>
      <c r="D202" s="7">
        <v>1027</v>
      </c>
      <c r="E202" s="8">
        <v>13.5</v>
      </c>
      <c r="F202" s="9">
        <v>61</v>
      </c>
      <c r="G202" s="8">
        <v>12.6</v>
      </c>
      <c r="H202" s="8">
        <v>6.1</v>
      </c>
      <c r="I202" s="8">
        <v>26</v>
      </c>
      <c r="J202" s="8">
        <v>12.6</v>
      </c>
      <c r="K202" s="6">
        <f t="shared" si="9"/>
        <v>10.8</v>
      </c>
      <c r="L202" s="6">
        <f t="shared" si="10"/>
        <v>11.16</v>
      </c>
      <c r="M202" s="10">
        <v>324</v>
      </c>
      <c r="N202" s="3" t="str">
        <f t="shared" si="11"/>
        <v>NW</v>
      </c>
      <c r="O202" s="12">
        <v>0</v>
      </c>
      <c r="P202" s="11">
        <v>0</v>
      </c>
      <c r="Q202" s="3">
        <v>0</v>
      </c>
      <c r="R202" s="13">
        <v>1760</v>
      </c>
      <c r="S202" s="14">
        <v>13.904000000000002</v>
      </c>
      <c r="T202" s="15">
        <v>3</v>
      </c>
      <c r="U202" s="15">
        <v>3.1</v>
      </c>
    </row>
    <row r="203" spans="1:21" x14ac:dyDescent="0.25">
      <c r="A203" s="1">
        <v>45318</v>
      </c>
      <c r="B203" s="2">
        <v>0.69791666666666663</v>
      </c>
      <c r="C203" s="7">
        <v>1023</v>
      </c>
      <c r="D203" s="7">
        <v>1027</v>
      </c>
      <c r="E203" s="8">
        <v>13.4</v>
      </c>
      <c r="F203" s="9">
        <v>62</v>
      </c>
      <c r="G203" s="8">
        <v>13.5</v>
      </c>
      <c r="H203" s="8">
        <v>6.2</v>
      </c>
      <c r="I203" s="8">
        <v>26</v>
      </c>
      <c r="J203" s="8">
        <v>13.5</v>
      </c>
      <c r="K203" s="6">
        <f t="shared" si="9"/>
        <v>5.4</v>
      </c>
      <c r="L203" s="6">
        <f t="shared" si="10"/>
        <v>5.4</v>
      </c>
      <c r="M203" s="10">
        <v>317</v>
      </c>
      <c r="N203" s="3" t="str">
        <f t="shared" si="11"/>
        <v>NW</v>
      </c>
      <c r="O203" s="12">
        <v>0</v>
      </c>
      <c r="P203" s="11">
        <v>0</v>
      </c>
      <c r="Q203" s="3">
        <v>0</v>
      </c>
      <c r="R203" s="13">
        <v>1316</v>
      </c>
      <c r="S203" s="14">
        <v>10.396400000000002</v>
      </c>
      <c r="T203" s="15">
        <v>1.5</v>
      </c>
      <c r="U203" s="15">
        <v>1.5</v>
      </c>
    </row>
    <row r="204" spans="1:21" x14ac:dyDescent="0.25">
      <c r="A204" s="1">
        <v>45318</v>
      </c>
      <c r="B204" s="2">
        <v>0.70138888888888884</v>
      </c>
      <c r="C204" s="7">
        <v>1023</v>
      </c>
      <c r="D204" s="7">
        <v>1027</v>
      </c>
      <c r="E204" s="8">
        <v>13.3</v>
      </c>
      <c r="F204" s="9">
        <v>61</v>
      </c>
      <c r="G204" s="8">
        <v>12.7</v>
      </c>
      <c r="H204" s="8">
        <v>5.9</v>
      </c>
      <c r="I204" s="8">
        <v>26</v>
      </c>
      <c r="J204" s="8">
        <v>12.7</v>
      </c>
      <c r="K204" s="6">
        <f t="shared" si="9"/>
        <v>8.2799999999999994</v>
      </c>
      <c r="L204" s="6">
        <f t="shared" si="10"/>
        <v>9.36</v>
      </c>
      <c r="M204" s="10">
        <v>98</v>
      </c>
      <c r="N204" s="3" t="str">
        <f t="shared" si="11"/>
        <v>E</v>
      </c>
      <c r="O204" s="12">
        <v>0</v>
      </c>
      <c r="P204" s="11">
        <v>0</v>
      </c>
      <c r="Q204" s="3">
        <v>0</v>
      </c>
      <c r="R204" s="13">
        <v>0.88</v>
      </c>
      <c r="S204" s="14">
        <v>6.9520000000000007E-3</v>
      </c>
      <c r="T204" s="15">
        <v>2.2999999999999998</v>
      </c>
      <c r="U204" s="15">
        <v>2.6</v>
      </c>
    </row>
    <row r="205" spans="1:21" x14ac:dyDescent="0.25">
      <c r="A205" s="1">
        <v>45318</v>
      </c>
      <c r="B205" s="2">
        <v>0.70486111111111116</v>
      </c>
      <c r="C205" s="7">
        <v>1023</v>
      </c>
      <c r="D205" s="7">
        <v>1027</v>
      </c>
      <c r="E205" s="8">
        <v>13.1</v>
      </c>
      <c r="F205" s="9">
        <v>60</v>
      </c>
      <c r="G205" s="8">
        <v>13.2</v>
      </c>
      <c r="H205" s="8">
        <v>5.4</v>
      </c>
      <c r="I205" s="8">
        <v>26</v>
      </c>
      <c r="J205" s="8">
        <v>13.2</v>
      </c>
      <c r="K205" s="6">
        <f t="shared" si="9"/>
        <v>5.76</v>
      </c>
      <c r="L205" s="6">
        <f t="shared" si="10"/>
        <v>5.76</v>
      </c>
      <c r="M205" s="10">
        <v>112</v>
      </c>
      <c r="N205" s="3" t="str">
        <f t="shared" si="11"/>
        <v>ESE</v>
      </c>
      <c r="O205" s="12">
        <v>0</v>
      </c>
      <c r="P205" s="11">
        <v>0</v>
      </c>
      <c r="Q205" s="3">
        <v>0</v>
      </c>
      <c r="R205" s="13">
        <v>0.60399999999999998</v>
      </c>
      <c r="S205" s="14">
        <v>4.7716E-3</v>
      </c>
      <c r="T205" s="15">
        <v>1.6</v>
      </c>
      <c r="U205" s="15">
        <v>1.6</v>
      </c>
    </row>
    <row r="206" spans="1:21" x14ac:dyDescent="0.25">
      <c r="A206" s="1">
        <v>45318</v>
      </c>
      <c r="B206" s="2">
        <v>0.70833333333333337</v>
      </c>
      <c r="C206" s="7">
        <v>1023</v>
      </c>
      <c r="D206" s="7">
        <v>1027</v>
      </c>
      <c r="E206" s="8">
        <v>13</v>
      </c>
      <c r="F206" s="9">
        <v>60</v>
      </c>
      <c r="G206" s="8">
        <v>12</v>
      </c>
      <c r="H206" s="8">
        <v>5.3</v>
      </c>
      <c r="I206" s="8">
        <v>26</v>
      </c>
      <c r="J206" s="8">
        <v>12</v>
      </c>
      <c r="K206" s="6">
        <f t="shared" si="9"/>
        <v>10.8</v>
      </c>
      <c r="L206" s="6">
        <f t="shared" si="10"/>
        <v>11.16</v>
      </c>
      <c r="M206" s="10">
        <v>45</v>
      </c>
      <c r="N206" s="3" t="str">
        <f t="shared" si="11"/>
        <v>NE</v>
      </c>
      <c r="O206" s="12">
        <v>0</v>
      </c>
      <c r="P206" s="11">
        <v>0</v>
      </c>
      <c r="Q206" s="3">
        <v>0</v>
      </c>
      <c r="R206" s="13">
        <v>0.40400000000000003</v>
      </c>
      <c r="S206" s="14">
        <v>3.1916000000000006E-3</v>
      </c>
      <c r="T206" s="15">
        <v>3</v>
      </c>
      <c r="U206" s="15">
        <v>3.1</v>
      </c>
    </row>
    <row r="207" spans="1:21" x14ac:dyDescent="0.25">
      <c r="A207" s="1">
        <v>45318</v>
      </c>
      <c r="B207" s="2">
        <v>0.71180555555555547</v>
      </c>
      <c r="C207" s="7">
        <v>1023</v>
      </c>
      <c r="D207" s="7">
        <v>1027</v>
      </c>
      <c r="E207" s="8">
        <v>13</v>
      </c>
      <c r="F207" s="9">
        <v>58</v>
      </c>
      <c r="G207" s="8">
        <v>13.1</v>
      </c>
      <c r="H207" s="8">
        <v>4.9000000000000004</v>
      </c>
      <c r="I207" s="8">
        <v>26</v>
      </c>
      <c r="J207" s="8">
        <v>13.1</v>
      </c>
      <c r="K207" s="6">
        <f t="shared" si="9"/>
        <v>5.76</v>
      </c>
      <c r="L207" s="6">
        <f t="shared" si="10"/>
        <v>5.76</v>
      </c>
      <c r="M207" s="10">
        <v>330</v>
      </c>
      <c r="N207" s="3" t="str">
        <f t="shared" si="11"/>
        <v>NNW</v>
      </c>
      <c r="O207" s="12">
        <v>0</v>
      </c>
      <c r="P207" s="11">
        <v>0</v>
      </c>
      <c r="Q207" s="3">
        <v>0</v>
      </c>
      <c r="R207" s="13">
        <v>0.25600000000000001</v>
      </c>
      <c r="S207" s="14">
        <v>2.0224000000000002E-3</v>
      </c>
      <c r="T207" s="15">
        <v>1.6</v>
      </c>
      <c r="U207" s="15">
        <v>1.6</v>
      </c>
    </row>
    <row r="208" spans="1:21" x14ac:dyDescent="0.25">
      <c r="A208" s="1">
        <v>45318</v>
      </c>
      <c r="B208" s="2">
        <v>0.71527777777777779</v>
      </c>
      <c r="C208" s="7">
        <v>1023</v>
      </c>
      <c r="D208" s="7">
        <v>1027</v>
      </c>
      <c r="E208" s="8">
        <v>12.8</v>
      </c>
      <c r="F208" s="9">
        <v>57</v>
      </c>
      <c r="G208" s="8">
        <v>12</v>
      </c>
      <c r="H208" s="8">
        <v>4.4000000000000004</v>
      </c>
      <c r="I208" s="8">
        <v>26</v>
      </c>
      <c r="J208" s="8">
        <v>12</v>
      </c>
      <c r="K208" s="6">
        <f t="shared" si="9"/>
        <v>9.7200000000000006</v>
      </c>
      <c r="L208" s="6">
        <f t="shared" si="10"/>
        <v>10.08</v>
      </c>
      <c r="M208" s="10">
        <v>348</v>
      </c>
      <c r="N208" s="3" t="str">
        <f t="shared" si="11"/>
        <v>NNW</v>
      </c>
      <c r="O208" s="12">
        <v>0</v>
      </c>
      <c r="P208" s="11">
        <v>0</v>
      </c>
      <c r="Q208" s="3">
        <v>0</v>
      </c>
      <c r="R208" s="13">
        <v>0.16200000000000001</v>
      </c>
      <c r="S208" s="14">
        <v>1.2798000000000002E-3</v>
      </c>
      <c r="T208" s="15">
        <v>2.7</v>
      </c>
      <c r="U208" s="15">
        <v>2.8</v>
      </c>
    </row>
    <row r="209" spans="1:21" x14ac:dyDescent="0.25">
      <c r="A209" s="1">
        <v>45318</v>
      </c>
      <c r="B209" s="2">
        <v>0.71875</v>
      </c>
      <c r="C209" s="7">
        <v>1023</v>
      </c>
      <c r="D209" s="7">
        <v>1027</v>
      </c>
      <c r="E209" s="8">
        <v>12.9</v>
      </c>
      <c r="F209" s="9">
        <v>57</v>
      </c>
      <c r="G209" s="8">
        <v>11</v>
      </c>
      <c r="H209" s="8">
        <v>4.5</v>
      </c>
      <c r="I209" s="8">
        <v>26</v>
      </c>
      <c r="J209" s="8">
        <v>11</v>
      </c>
      <c r="K209" s="6">
        <f t="shared" si="9"/>
        <v>18.72</v>
      </c>
      <c r="L209" s="6">
        <f t="shared" si="10"/>
        <v>22.32</v>
      </c>
      <c r="M209" s="10">
        <v>24</v>
      </c>
      <c r="N209" s="3" t="str">
        <f t="shared" si="11"/>
        <v>NNE</v>
      </c>
      <c r="O209" s="12">
        <v>0</v>
      </c>
      <c r="P209" s="11">
        <v>0</v>
      </c>
      <c r="Q209" s="3">
        <v>0</v>
      </c>
      <c r="R209" s="13">
        <v>6.3E-2</v>
      </c>
      <c r="S209" s="14">
        <v>4.9770000000000001E-4</v>
      </c>
      <c r="T209" s="15">
        <v>5.2</v>
      </c>
      <c r="U209" s="15">
        <v>6.2</v>
      </c>
    </row>
    <row r="210" spans="1:21" x14ac:dyDescent="0.25">
      <c r="A210" s="1">
        <v>45318</v>
      </c>
      <c r="B210" s="2">
        <v>0.72222222222222221</v>
      </c>
      <c r="C210" s="7">
        <v>1023</v>
      </c>
      <c r="D210" s="7">
        <v>1027</v>
      </c>
      <c r="E210" s="8">
        <v>13</v>
      </c>
      <c r="F210" s="9">
        <v>56</v>
      </c>
      <c r="G210" s="8">
        <v>13</v>
      </c>
      <c r="H210" s="8">
        <v>4.4000000000000004</v>
      </c>
      <c r="I210" s="8">
        <v>26</v>
      </c>
      <c r="J210" s="8">
        <v>13</v>
      </c>
      <c r="K210" s="6">
        <f t="shared" si="9"/>
        <v>4.68</v>
      </c>
      <c r="L210" s="6">
        <f t="shared" si="10"/>
        <v>4.68</v>
      </c>
      <c r="M210" s="10">
        <v>156</v>
      </c>
      <c r="N210" s="3" t="str">
        <f t="shared" si="11"/>
        <v>SSE</v>
      </c>
      <c r="O210" s="12">
        <v>0</v>
      </c>
      <c r="P210" s="11">
        <v>0</v>
      </c>
      <c r="Q210" s="3">
        <v>0</v>
      </c>
      <c r="R210" s="13">
        <v>0</v>
      </c>
      <c r="S210" s="14">
        <v>0</v>
      </c>
      <c r="T210" s="15">
        <v>1.3</v>
      </c>
      <c r="U210" s="15">
        <v>1.3</v>
      </c>
    </row>
    <row r="211" spans="1:21" x14ac:dyDescent="0.25">
      <c r="A211" s="1">
        <v>45318</v>
      </c>
      <c r="B211" s="2">
        <v>0.72569444444444453</v>
      </c>
      <c r="C211" s="7">
        <v>1023</v>
      </c>
      <c r="D211" s="7">
        <v>1027</v>
      </c>
      <c r="E211" s="8">
        <v>13</v>
      </c>
      <c r="F211" s="9">
        <v>57</v>
      </c>
      <c r="G211" s="8">
        <v>13.1</v>
      </c>
      <c r="H211" s="8">
        <v>4.5999999999999996</v>
      </c>
      <c r="I211" s="8">
        <v>26</v>
      </c>
      <c r="J211" s="8">
        <v>13.1</v>
      </c>
      <c r="K211" s="6">
        <f t="shared" si="9"/>
        <v>5.4</v>
      </c>
      <c r="L211" s="6">
        <f t="shared" si="10"/>
        <v>5.4</v>
      </c>
      <c r="M211" s="10">
        <v>29</v>
      </c>
      <c r="N211" s="3" t="str">
        <f t="shared" si="11"/>
        <v>NNE</v>
      </c>
      <c r="O211" s="12">
        <v>0</v>
      </c>
      <c r="P211" s="11">
        <v>0</v>
      </c>
      <c r="Q211" s="3">
        <v>0</v>
      </c>
      <c r="R211" s="13">
        <v>0</v>
      </c>
      <c r="S211" s="14">
        <v>0</v>
      </c>
      <c r="T211" s="15">
        <v>1.5</v>
      </c>
      <c r="U211" s="15">
        <v>1.5</v>
      </c>
    </row>
    <row r="212" spans="1:21" x14ac:dyDescent="0.25">
      <c r="A212" s="1">
        <v>45318</v>
      </c>
      <c r="B212" s="2">
        <v>0.72916666666666663</v>
      </c>
      <c r="C212" s="7">
        <v>1023</v>
      </c>
      <c r="D212" s="7">
        <v>1027</v>
      </c>
      <c r="E212" s="8">
        <v>12.9</v>
      </c>
      <c r="F212" s="9">
        <v>58</v>
      </c>
      <c r="G212" s="8">
        <v>11.8</v>
      </c>
      <c r="H212" s="8">
        <v>4.8</v>
      </c>
      <c r="I212" s="8">
        <v>26</v>
      </c>
      <c r="J212" s="8">
        <v>11.8</v>
      </c>
      <c r="K212" s="6">
        <f t="shared" si="9"/>
        <v>11.52</v>
      </c>
      <c r="L212" s="6">
        <f t="shared" si="10"/>
        <v>12.96</v>
      </c>
      <c r="M212" s="10">
        <v>342</v>
      </c>
      <c r="N212" s="3" t="str">
        <f t="shared" si="11"/>
        <v>NNW</v>
      </c>
      <c r="O212" s="12">
        <v>0</v>
      </c>
      <c r="P212" s="11">
        <v>0</v>
      </c>
      <c r="Q212" s="3">
        <v>0</v>
      </c>
      <c r="R212" s="13">
        <v>0</v>
      </c>
      <c r="S212" s="14">
        <v>0</v>
      </c>
      <c r="T212" s="15">
        <v>3.2</v>
      </c>
      <c r="U212" s="15">
        <v>3.6</v>
      </c>
    </row>
    <row r="213" spans="1:21" x14ac:dyDescent="0.25">
      <c r="A213" s="1">
        <v>45318</v>
      </c>
      <c r="B213" s="2">
        <v>0.73263888888888884</v>
      </c>
      <c r="C213" s="7">
        <v>1023</v>
      </c>
      <c r="D213" s="7">
        <v>1027</v>
      </c>
      <c r="E213" s="8">
        <v>13</v>
      </c>
      <c r="F213" s="9">
        <v>61</v>
      </c>
      <c r="G213" s="8">
        <v>12.2</v>
      </c>
      <c r="H213" s="8">
        <v>5.6</v>
      </c>
      <c r="I213" s="8">
        <v>26</v>
      </c>
      <c r="J213" s="8">
        <v>12.2</v>
      </c>
      <c r="K213" s="6">
        <f t="shared" si="9"/>
        <v>9.36</v>
      </c>
      <c r="L213" s="6">
        <f t="shared" si="10"/>
        <v>10.08</v>
      </c>
      <c r="M213" s="10">
        <v>2</v>
      </c>
      <c r="N213" s="3" t="str">
        <f t="shared" si="11"/>
        <v>N</v>
      </c>
      <c r="O213" s="12">
        <v>0</v>
      </c>
      <c r="P213" s="11">
        <v>0</v>
      </c>
      <c r="Q213" s="3">
        <v>0</v>
      </c>
      <c r="R213" s="13">
        <v>0</v>
      </c>
      <c r="S213" s="14">
        <v>0</v>
      </c>
      <c r="T213" s="15">
        <v>2.6</v>
      </c>
      <c r="U213" s="15">
        <v>2.8</v>
      </c>
    </row>
    <row r="214" spans="1:21" x14ac:dyDescent="0.25">
      <c r="A214" s="1">
        <v>45318</v>
      </c>
      <c r="B214" s="2">
        <v>0.73611111111111116</v>
      </c>
      <c r="C214" s="7">
        <v>1023</v>
      </c>
      <c r="D214" s="7">
        <v>1027</v>
      </c>
      <c r="E214" s="8">
        <v>12.9</v>
      </c>
      <c r="F214" s="9">
        <v>63</v>
      </c>
      <c r="G214" s="8">
        <v>12.7</v>
      </c>
      <c r="H214" s="8">
        <v>6</v>
      </c>
      <c r="I214" s="8">
        <v>26</v>
      </c>
      <c r="J214" s="8">
        <v>12.7</v>
      </c>
      <c r="K214" s="6">
        <f t="shared" si="9"/>
        <v>6.48</v>
      </c>
      <c r="L214" s="6">
        <f t="shared" si="10"/>
        <v>7.2</v>
      </c>
      <c r="M214" s="10">
        <v>354</v>
      </c>
      <c r="N214" s="3" t="str">
        <f t="shared" si="11"/>
        <v>N</v>
      </c>
      <c r="O214" s="12">
        <v>0</v>
      </c>
      <c r="P214" s="11">
        <v>0</v>
      </c>
      <c r="Q214" s="3">
        <v>0</v>
      </c>
      <c r="R214" s="13">
        <v>0</v>
      </c>
      <c r="S214" s="14">
        <v>0</v>
      </c>
      <c r="T214" s="15">
        <v>1.8</v>
      </c>
      <c r="U214" s="15">
        <v>2</v>
      </c>
    </row>
    <row r="215" spans="1:21" x14ac:dyDescent="0.25">
      <c r="A215" s="1">
        <v>45318</v>
      </c>
      <c r="B215" s="2">
        <v>0.73958333333333337</v>
      </c>
      <c r="C215" s="7">
        <v>1023</v>
      </c>
      <c r="D215" s="7">
        <v>1027</v>
      </c>
      <c r="E215" s="8">
        <v>12.9</v>
      </c>
      <c r="F215" s="9">
        <v>64</v>
      </c>
      <c r="G215" s="8">
        <v>12.5</v>
      </c>
      <c r="H215" s="8">
        <v>6.2</v>
      </c>
      <c r="I215" s="8">
        <v>26</v>
      </c>
      <c r="J215" s="8">
        <v>12.5</v>
      </c>
      <c r="K215" s="6">
        <f t="shared" si="9"/>
        <v>7.2</v>
      </c>
      <c r="L215" s="6">
        <f t="shared" si="10"/>
        <v>7.5600000000000005</v>
      </c>
      <c r="M215" s="10">
        <v>54</v>
      </c>
      <c r="N215" s="3" t="str">
        <f t="shared" si="11"/>
        <v>NE</v>
      </c>
      <c r="O215" s="12">
        <v>0</v>
      </c>
      <c r="P215" s="11">
        <v>0</v>
      </c>
      <c r="Q215" s="3">
        <v>0</v>
      </c>
      <c r="R215" s="13">
        <v>0</v>
      </c>
      <c r="S215" s="14">
        <v>0</v>
      </c>
      <c r="T215" s="15">
        <v>2</v>
      </c>
      <c r="U215" s="15">
        <v>2.1</v>
      </c>
    </row>
    <row r="216" spans="1:21" x14ac:dyDescent="0.25">
      <c r="A216" s="1">
        <v>45318</v>
      </c>
      <c r="B216" s="2">
        <v>0.74305555555555547</v>
      </c>
      <c r="C216" s="7">
        <v>1023</v>
      </c>
      <c r="D216" s="7">
        <v>1027</v>
      </c>
      <c r="E216" s="8">
        <v>12.9</v>
      </c>
      <c r="F216" s="9">
        <v>65</v>
      </c>
      <c r="G216" s="8">
        <v>11.2</v>
      </c>
      <c r="H216" s="8">
        <v>6.4</v>
      </c>
      <c r="I216" s="8">
        <v>26</v>
      </c>
      <c r="J216" s="8">
        <v>11.2</v>
      </c>
      <c r="K216" s="6">
        <f t="shared" si="9"/>
        <v>16.2</v>
      </c>
      <c r="L216" s="6">
        <f t="shared" si="10"/>
        <v>19.080000000000002</v>
      </c>
      <c r="M216" s="10">
        <v>354</v>
      </c>
      <c r="N216" s="3" t="str">
        <f t="shared" si="11"/>
        <v>N</v>
      </c>
      <c r="O216" s="12">
        <v>0</v>
      </c>
      <c r="P216" s="11">
        <v>0</v>
      </c>
      <c r="Q216" s="3">
        <v>0</v>
      </c>
      <c r="R216" s="13">
        <v>0</v>
      </c>
      <c r="S216" s="14">
        <v>0</v>
      </c>
      <c r="T216" s="15">
        <v>4.5</v>
      </c>
      <c r="U216" s="15">
        <v>5.3</v>
      </c>
    </row>
    <row r="217" spans="1:21" x14ac:dyDescent="0.25">
      <c r="A217" s="1">
        <v>45318</v>
      </c>
      <c r="B217" s="2">
        <v>0.74652777777777779</v>
      </c>
      <c r="C217" s="7">
        <v>1023</v>
      </c>
      <c r="D217" s="7">
        <v>1027</v>
      </c>
      <c r="E217" s="8">
        <v>13</v>
      </c>
      <c r="F217" s="9">
        <v>64</v>
      </c>
      <c r="G217" s="8">
        <v>12.2</v>
      </c>
      <c r="H217" s="8">
        <v>6.3</v>
      </c>
      <c r="I217" s="8">
        <v>26</v>
      </c>
      <c r="J217" s="8">
        <v>12.2</v>
      </c>
      <c r="K217" s="6">
        <f t="shared" si="9"/>
        <v>9</v>
      </c>
      <c r="L217" s="6">
        <f t="shared" si="10"/>
        <v>9.36</v>
      </c>
      <c r="M217" s="10">
        <v>78</v>
      </c>
      <c r="N217" s="3" t="str">
        <f t="shared" si="11"/>
        <v>ENE</v>
      </c>
      <c r="O217" s="12">
        <v>0</v>
      </c>
      <c r="P217" s="11">
        <v>0</v>
      </c>
      <c r="Q217" s="3">
        <v>0</v>
      </c>
      <c r="R217" s="13">
        <v>0</v>
      </c>
      <c r="S217" s="14">
        <v>0</v>
      </c>
      <c r="T217" s="15">
        <v>2.5</v>
      </c>
      <c r="U217" s="15">
        <v>2.6</v>
      </c>
    </row>
    <row r="218" spans="1:21" x14ac:dyDescent="0.25">
      <c r="A218" s="1">
        <v>45318</v>
      </c>
      <c r="B218" s="2">
        <v>0.75</v>
      </c>
      <c r="C218" s="7">
        <v>1024</v>
      </c>
      <c r="D218" s="7">
        <v>1028</v>
      </c>
      <c r="E218" s="8">
        <v>12.9</v>
      </c>
      <c r="F218" s="9">
        <v>63</v>
      </c>
      <c r="G218" s="8">
        <v>12.7</v>
      </c>
      <c r="H218" s="8">
        <v>6</v>
      </c>
      <c r="I218" s="8">
        <v>26</v>
      </c>
      <c r="J218" s="8">
        <v>12.7</v>
      </c>
      <c r="K218" s="6">
        <f t="shared" si="9"/>
        <v>6.48</v>
      </c>
      <c r="L218" s="6">
        <f t="shared" si="10"/>
        <v>7.2</v>
      </c>
      <c r="M218" s="10">
        <v>254</v>
      </c>
      <c r="N218" s="3" t="str">
        <f t="shared" si="11"/>
        <v>WSW</v>
      </c>
      <c r="O218" s="12">
        <v>0</v>
      </c>
      <c r="P218" s="11">
        <v>0</v>
      </c>
      <c r="Q218" s="3">
        <v>0</v>
      </c>
      <c r="R218" s="13">
        <v>0</v>
      </c>
      <c r="S218" s="14">
        <v>0</v>
      </c>
      <c r="T218" s="15">
        <v>1.8</v>
      </c>
      <c r="U218" s="15">
        <v>2</v>
      </c>
    </row>
    <row r="219" spans="1:21" x14ac:dyDescent="0.25">
      <c r="A219" s="1">
        <v>45318</v>
      </c>
      <c r="B219" s="2">
        <v>0.75347222222222221</v>
      </c>
      <c r="C219" s="7">
        <v>1023</v>
      </c>
      <c r="D219" s="7">
        <v>1027</v>
      </c>
      <c r="E219" s="8">
        <v>13</v>
      </c>
      <c r="F219" s="9">
        <v>62</v>
      </c>
      <c r="G219" s="8">
        <v>11.9</v>
      </c>
      <c r="H219" s="8">
        <v>5.8</v>
      </c>
      <c r="I219" s="8">
        <v>26</v>
      </c>
      <c r="J219" s="8">
        <v>11.9</v>
      </c>
      <c r="K219" s="6">
        <f t="shared" si="9"/>
        <v>11.52</v>
      </c>
      <c r="L219" s="6">
        <f t="shared" si="10"/>
        <v>12.96</v>
      </c>
      <c r="M219" s="10">
        <v>36</v>
      </c>
      <c r="N219" s="3" t="str">
        <f t="shared" si="11"/>
        <v>NNE</v>
      </c>
      <c r="O219" s="12">
        <v>0</v>
      </c>
      <c r="P219" s="11">
        <v>0</v>
      </c>
      <c r="Q219" s="3">
        <v>0</v>
      </c>
      <c r="R219" s="13">
        <v>0</v>
      </c>
      <c r="S219" s="14">
        <v>0</v>
      </c>
      <c r="T219" s="15">
        <v>3.2</v>
      </c>
      <c r="U219" s="15">
        <v>3.6</v>
      </c>
    </row>
    <row r="220" spans="1:21" x14ac:dyDescent="0.25">
      <c r="A220" s="1">
        <v>45318</v>
      </c>
      <c r="B220" s="2">
        <v>0.75694444444444453</v>
      </c>
      <c r="C220" s="7">
        <v>1023</v>
      </c>
      <c r="D220" s="7">
        <v>1027</v>
      </c>
      <c r="E220" s="8">
        <v>12.8</v>
      </c>
      <c r="F220" s="9">
        <v>60</v>
      </c>
      <c r="G220" s="8">
        <v>11.4</v>
      </c>
      <c r="H220" s="8">
        <v>5.2</v>
      </c>
      <c r="I220" s="8">
        <v>26</v>
      </c>
      <c r="J220" s="8">
        <v>11.4</v>
      </c>
      <c r="K220" s="6">
        <f t="shared" si="9"/>
        <v>13.68</v>
      </c>
      <c r="L220" s="6">
        <f t="shared" si="10"/>
        <v>16.2</v>
      </c>
      <c r="M220" s="10">
        <v>6</v>
      </c>
      <c r="N220" s="3" t="str">
        <f t="shared" si="11"/>
        <v>N</v>
      </c>
      <c r="O220" s="12">
        <v>0</v>
      </c>
      <c r="P220" s="11">
        <v>0</v>
      </c>
      <c r="Q220" s="3">
        <v>0</v>
      </c>
      <c r="R220" s="13">
        <v>0</v>
      </c>
      <c r="S220" s="14">
        <v>0</v>
      </c>
      <c r="T220" s="15">
        <v>3.8</v>
      </c>
      <c r="U220" s="15">
        <v>4.5</v>
      </c>
    </row>
    <row r="221" spans="1:21" x14ac:dyDescent="0.25">
      <c r="A221" s="1">
        <v>45318</v>
      </c>
      <c r="B221" s="2">
        <v>0.76041666666666663</v>
      </c>
      <c r="C221" s="7">
        <v>1023</v>
      </c>
      <c r="D221" s="7">
        <v>1027</v>
      </c>
      <c r="E221" s="8">
        <v>12.9</v>
      </c>
      <c r="F221" s="9">
        <v>58</v>
      </c>
      <c r="G221" s="8">
        <v>11.8</v>
      </c>
      <c r="H221" s="8">
        <v>4.8</v>
      </c>
      <c r="I221" s="8">
        <v>26</v>
      </c>
      <c r="J221" s="8">
        <v>11.8</v>
      </c>
      <c r="K221" s="6">
        <f t="shared" si="9"/>
        <v>11.16</v>
      </c>
      <c r="L221" s="6">
        <f t="shared" si="10"/>
        <v>11.88</v>
      </c>
      <c r="M221" s="10">
        <v>312</v>
      </c>
      <c r="N221" s="3" t="str">
        <f t="shared" si="11"/>
        <v>NW</v>
      </c>
      <c r="O221" s="12">
        <v>0</v>
      </c>
      <c r="P221" s="11">
        <v>0</v>
      </c>
      <c r="Q221" s="3">
        <v>0</v>
      </c>
      <c r="R221" s="13">
        <v>0</v>
      </c>
      <c r="S221" s="14">
        <v>0</v>
      </c>
      <c r="T221" s="15">
        <v>3.1</v>
      </c>
      <c r="U221" s="15">
        <v>3.3</v>
      </c>
    </row>
    <row r="222" spans="1:21" x14ac:dyDescent="0.25">
      <c r="A222" s="1">
        <v>45318</v>
      </c>
      <c r="B222" s="2">
        <v>0.76388888888888884</v>
      </c>
      <c r="C222" s="7">
        <v>1024</v>
      </c>
      <c r="D222" s="7">
        <v>1028</v>
      </c>
      <c r="E222" s="8">
        <v>13</v>
      </c>
      <c r="F222" s="9">
        <v>58</v>
      </c>
      <c r="G222" s="8">
        <v>12.6</v>
      </c>
      <c r="H222" s="8">
        <v>4.9000000000000004</v>
      </c>
      <c r="I222" s="8">
        <v>26</v>
      </c>
      <c r="J222" s="8">
        <v>12.6</v>
      </c>
      <c r="K222" s="6">
        <f t="shared" si="9"/>
        <v>7.2</v>
      </c>
      <c r="L222" s="6">
        <f t="shared" si="10"/>
        <v>7.9200000000000008</v>
      </c>
      <c r="M222" s="10">
        <v>1</v>
      </c>
      <c r="N222" s="3" t="str">
        <f t="shared" si="11"/>
        <v>N</v>
      </c>
      <c r="O222" s="12">
        <v>0</v>
      </c>
      <c r="P222" s="11">
        <v>0</v>
      </c>
      <c r="Q222" s="3">
        <v>0</v>
      </c>
      <c r="R222" s="13">
        <v>0</v>
      </c>
      <c r="S222" s="14">
        <v>0</v>
      </c>
      <c r="T222" s="15">
        <v>2</v>
      </c>
      <c r="U222" s="15">
        <v>2.2000000000000002</v>
      </c>
    </row>
    <row r="223" spans="1:21" x14ac:dyDescent="0.25">
      <c r="A223" s="1">
        <v>45318</v>
      </c>
      <c r="B223" s="2">
        <v>0.76736111111111116</v>
      </c>
      <c r="C223" s="7">
        <v>1023</v>
      </c>
      <c r="D223" s="7">
        <v>1027</v>
      </c>
      <c r="E223" s="8">
        <v>12.9</v>
      </c>
      <c r="F223" s="9">
        <v>56</v>
      </c>
      <c r="G223" s="8">
        <v>11.9</v>
      </c>
      <c r="H223" s="8">
        <v>4.3</v>
      </c>
      <c r="I223" s="8">
        <v>26</v>
      </c>
      <c r="J223" s="8">
        <v>11.9</v>
      </c>
      <c r="K223" s="6">
        <f t="shared" si="9"/>
        <v>10.08</v>
      </c>
      <c r="L223" s="6">
        <f t="shared" si="10"/>
        <v>10.8</v>
      </c>
      <c r="M223" s="10">
        <v>282</v>
      </c>
      <c r="N223" s="3" t="str">
        <f t="shared" si="11"/>
        <v>W</v>
      </c>
      <c r="O223" s="12">
        <v>0</v>
      </c>
      <c r="P223" s="11">
        <v>0</v>
      </c>
      <c r="Q223" s="3">
        <v>0</v>
      </c>
      <c r="R223" s="13">
        <v>0</v>
      </c>
      <c r="S223" s="14">
        <v>0</v>
      </c>
      <c r="T223" s="15">
        <v>2.8</v>
      </c>
      <c r="U223" s="15">
        <v>3</v>
      </c>
    </row>
    <row r="224" spans="1:21" x14ac:dyDescent="0.25">
      <c r="A224" s="1">
        <v>45318</v>
      </c>
      <c r="B224" s="2">
        <v>0.77083333333333337</v>
      </c>
      <c r="C224" s="7">
        <v>1024</v>
      </c>
      <c r="D224" s="7">
        <v>1028</v>
      </c>
      <c r="E224" s="8">
        <v>13</v>
      </c>
      <c r="F224" s="9">
        <v>53</v>
      </c>
      <c r="G224" s="8">
        <v>10.9</v>
      </c>
      <c r="H224" s="8">
        <v>3.6</v>
      </c>
      <c r="I224" s="8">
        <v>26</v>
      </c>
      <c r="J224" s="8">
        <v>10.9</v>
      </c>
      <c r="K224" s="6">
        <f t="shared" si="9"/>
        <v>20.16</v>
      </c>
      <c r="L224" s="6">
        <f t="shared" si="10"/>
        <v>21.96</v>
      </c>
      <c r="M224" s="10">
        <v>40</v>
      </c>
      <c r="N224" s="3" t="str">
        <f t="shared" si="11"/>
        <v>NE</v>
      </c>
      <c r="O224" s="12">
        <v>0</v>
      </c>
      <c r="P224" s="11">
        <v>0</v>
      </c>
      <c r="Q224" s="3">
        <v>0</v>
      </c>
      <c r="R224" s="13">
        <v>0</v>
      </c>
      <c r="S224" s="14">
        <v>0</v>
      </c>
      <c r="T224" s="15">
        <v>5.6</v>
      </c>
      <c r="U224" s="15">
        <v>6.1</v>
      </c>
    </row>
    <row r="225" spans="1:21" x14ac:dyDescent="0.25">
      <c r="A225" s="1">
        <v>45318</v>
      </c>
      <c r="B225" s="2">
        <v>0.77430555555555547</v>
      </c>
      <c r="C225" s="7">
        <v>1024</v>
      </c>
      <c r="D225" s="7">
        <v>1028</v>
      </c>
      <c r="E225" s="8">
        <v>13.1</v>
      </c>
      <c r="F225" s="9">
        <v>55</v>
      </c>
      <c r="G225" s="8">
        <v>11.6</v>
      </c>
      <c r="H225" s="8">
        <v>4.2</v>
      </c>
      <c r="I225" s="8">
        <v>26</v>
      </c>
      <c r="J225" s="8">
        <v>11.6</v>
      </c>
      <c r="K225" s="6">
        <f t="shared" si="9"/>
        <v>14.759999999999998</v>
      </c>
      <c r="L225" s="6">
        <f t="shared" si="10"/>
        <v>19.080000000000002</v>
      </c>
      <c r="M225" s="10">
        <v>18</v>
      </c>
      <c r="N225" s="3" t="str">
        <f t="shared" si="11"/>
        <v>N</v>
      </c>
      <c r="O225" s="12">
        <v>0</v>
      </c>
      <c r="P225" s="11">
        <v>0</v>
      </c>
      <c r="Q225" s="3">
        <v>0</v>
      </c>
      <c r="R225" s="13">
        <v>0</v>
      </c>
      <c r="S225" s="14">
        <v>0</v>
      </c>
      <c r="T225" s="15">
        <v>4.0999999999999996</v>
      </c>
      <c r="U225" s="15">
        <v>5.3</v>
      </c>
    </row>
    <row r="226" spans="1:21" x14ac:dyDescent="0.25">
      <c r="A226" s="1">
        <v>45318</v>
      </c>
      <c r="B226" s="2">
        <v>0.77777777777777779</v>
      </c>
      <c r="C226" s="7">
        <v>1024</v>
      </c>
      <c r="D226" s="7">
        <v>1028</v>
      </c>
      <c r="E226" s="8">
        <v>13</v>
      </c>
      <c r="F226" s="9">
        <v>54</v>
      </c>
      <c r="G226" s="8">
        <v>11.6</v>
      </c>
      <c r="H226" s="8">
        <v>3.8</v>
      </c>
      <c r="I226" s="8">
        <v>26</v>
      </c>
      <c r="J226" s="8">
        <v>11.6</v>
      </c>
      <c r="K226" s="6">
        <f t="shared" si="9"/>
        <v>13.68</v>
      </c>
      <c r="L226" s="6">
        <f t="shared" si="10"/>
        <v>17.28</v>
      </c>
      <c r="M226" s="10">
        <v>309</v>
      </c>
      <c r="N226" s="3" t="str">
        <f t="shared" si="11"/>
        <v>WNW</v>
      </c>
      <c r="O226" s="12">
        <v>0</v>
      </c>
      <c r="P226" s="11">
        <v>0</v>
      </c>
      <c r="Q226" s="3">
        <v>0</v>
      </c>
      <c r="R226" s="13">
        <v>0</v>
      </c>
      <c r="S226" s="14">
        <v>0</v>
      </c>
      <c r="T226" s="15">
        <v>3.8</v>
      </c>
      <c r="U226" s="15">
        <v>4.8</v>
      </c>
    </row>
    <row r="227" spans="1:21" x14ac:dyDescent="0.25">
      <c r="A227" s="1">
        <v>45318</v>
      </c>
      <c r="B227" s="2">
        <v>0.78125</v>
      </c>
      <c r="C227" s="7">
        <v>1023</v>
      </c>
      <c r="D227" s="7">
        <v>1027</v>
      </c>
      <c r="E227" s="8">
        <v>13.1</v>
      </c>
      <c r="F227" s="9">
        <v>53</v>
      </c>
      <c r="G227" s="8">
        <v>11.2</v>
      </c>
      <c r="H227" s="8">
        <v>3.7</v>
      </c>
      <c r="I227" s="8">
        <v>26</v>
      </c>
      <c r="J227" s="8">
        <v>11.2</v>
      </c>
      <c r="K227" s="6">
        <f t="shared" si="9"/>
        <v>18.36</v>
      </c>
      <c r="L227" s="6">
        <f t="shared" si="10"/>
        <v>21.96</v>
      </c>
      <c r="M227" s="10">
        <v>354</v>
      </c>
      <c r="N227" s="3" t="str">
        <f t="shared" si="11"/>
        <v>N</v>
      </c>
      <c r="O227" s="12">
        <v>0</v>
      </c>
      <c r="P227" s="11">
        <v>0</v>
      </c>
      <c r="Q227" s="3">
        <v>0</v>
      </c>
      <c r="R227" s="13">
        <v>0</v>
      </c>
      <c r="S227" s="14">
        <v>0</v>
      </c>
      <c r="T227" s="15">
        <v>5.0999999999999996</v>
      </c>
      <c r="U227" s="15">
        <v>6.1</v>
      </c>
    </row>
    <row r="228" spans="1:21" x14ac:dyDescent="0.25">
      <c r="A228" s="1">
        <v>45318</v>
      </c>
      <c r="B228" s="2">
        <v>0.78472222222222221</v>
      </c>
      <c r="C228" s="7">
        <v>1024</v>
      </c>
      <c r="D228" s="7">
        <v>1028</v>
      </c>
      <c r="E228" s="8">
        <v>13</v>
      </c>
      <c r="F228" s="9">
        <v>53</v>
      </c>
      <c r="G228" s="8">
        <v>12</v>
      </c>
      <c r="H228" s="8">
        <v>3.6</v>
      </c>
      <c r="I228" s="8">
        <v>26</v>
      </c>
      <c r="J228" s="8">
        <v>12</v>
      </c>
      <c r="K228" s="6">
        <f t="shared" si="9"/>
        <v>10.08</v>
      </c>
      <c r="L228" s="6">
        <f t="shared" si="10"/>
        <v>11.52</v>
      </c>
      <c r="M228" s="10">
        <v>338</v>
      </c>
      <c r="N228" s="3" t="str">
        <f t="shared" si="11"/>
        <v>NNW</v>
      </c>
      <c r="O228" s="12">
        <v>0</v>
      </c>
      <c r="P228" s="11">
        <v>0</v>
      </c>
      <c r="Q228" s="3">
        <v>0</v>
      </c>
      <c r="R228" s="13">
        <v>0</v>
      </c>
      <c r="S228" s="14">
        <v>0</v>
      </c>
      <c r="T228" s="15">
        <v>2.8</v>
      </c>
      <c r="U228" s="15">
        <v>3.2</v>
      </c>
    </row>
    <row r="229" spans="1:21" x14ac:dyDescent="0.25">
      <c r="A229" s="1">
        <v>45318</v>
      </c>
      <c r="B229" s="2">
        <v>0.78819444444444453</v>
      </c>
      <c r="C229" s="7">
        <v>1024</v>
      </c>
      <c r="D229" s="7">
        <v>1028</v>
      </c>
      <c r="E229" s="8">
        <v>13.1</v>
      </c>
      <c r="F229" s="9">
        <v>51</v>
      </c>
      <c r="G229" s="8">
        <v>11.1</v>
      </c>
      <c r="H229" s="8">
        <v>3.1</v>
      </c>
      <c r="I229" s="8">
        <v>26</v>
      </c>
      <c r="J229" s="8">
        <v>11.1</v>
      </c>
      <c r="K229" s="6">
        <f t="shared" si="9"/>
        <v>19.8</v>
      </c>
      <c r="L229" s="6">
        <f t="shared" si="10"/>
        <v>23.76</v>
      </c>
      <c r="M229" s="10">
        <v>2</v>
      </c>
      <c r="N229" s="3" t="str">
        <f t="shared" si="11"/>
        <v>N</v>
      </c>
      <c r="O229" s="12">
        <v>0</v>
      </c>
      <c r="P229" s="11">
        <v>0</v>
      </c>
      <c r="Q229" s="3">
        <v>0</v>
      </c>
      <c r="R229" s="13">
        <v>0</v>
      </c>
      <c r="S229" s="14">
        <v>0</v>
      </c>
      <c r="T229" s="15">
        <v>5.5</v>
      </c>
      <c r="U229" s="15">
        <v>6.6</v>
      </c>
    </row>
    <row r="230" spans="1:21" x14ac:dyDescent="0.25">
      <c r="A230" s="1">
        <v>45318</v>
      </c>
      <c r="B230" s="2">
        <v>0.79166666666666663</v>
      </c>
      <c r="C230" s="7">
        <v>1024</v>
      </c>
      <c r="D230" s="7">
        <v>1028</v>
      </c>
      <c r="E230" s="8">
        <v>13</v>
      </c>
      <c r="F230" s="9">
        <v>53</v>
      </c>
      <c r="G230" s="8">
        <v>10.8</v>
      </c>
      <c r="H230" s="8">
        <v>3.6</v>
      </c>
      <c r="I230" s="8">
        <v>26</v>
      </c>
      <c r="J230" s="8">
        <v>10.8</v>
      </c>
      <c r="K230" s="6">
        <f t="shared" si="9"/>
        <v>21.96</v>
      </c>
      <c r="L230" s="6">
        <f t="shared" si="10"/>
        <v>25.560000000000002</v>
      </c>
      <c r="M230" s="10">
        <v>336</v>
      </c>
      <c r="N230" s="3" t="str">
        <f t="shared" si="11"/>
        <v>NNW</v>
      </c>
      <c r="O230" s="12">
        <v>0</v>
      </c>
      <c r="P230" s="11">
        <v>0</v>
      </c>
      <c r="Q230" s="3">
        <v>0</v>
      </c>
      <c r="R230" s="13">
        <v>0</v>
      </c>
      <c r="S230" s="14">
        <v>0</v>
      </c>
      <c r="T230" s="15">
        <v>6.1</v>
      </c>
      <c r="U230" s="15">
        <v>7.1</v>
      </c>
    </row>
    <row r="231" spans="1:21" x14ac:dyDescent="0.25">
      <c r="A231" s="1">
        <v>45318</v>
      </c>
      <c r="B231" s="2">
        <v>0.79513888888888884</v>
      </c>
      <c r="C231" s="7">
        <v>1024</v>
      </c>
      <c r="D231" s="7">
        <v>1028</v>
      </c>
      <c r="E231" s="8">
        <v>12.9</v>
      </c>
      <c r="F231" s="9">
        <v>54</v>
      </c>
      <c r="G231" s="8">
        <v>10.8</v>
      </c>
      <c r="H231" s="8">
        <v>3.7</v>
      </c>
      <c r="I231" s="8">
        <v>26</v>
      </c>
      <c r="J231" s="8">
        <v>10.8</v>
      </c>
      <c r="K231" s="6">
        <f t="shared" si="9"/>
        <v>20.52</v>
      </c>
      <c r="L231" s="6">
        <f t="shared" si="10"/>
        <v>21.6</v>
      </c>
      <c r="M231" s="10">
        <v>342</v>
      </c>
      <c r="N231" s="3" t="str">
        <f t="shared" si="11"/>
        <v>NNW</v>
      </c>
      <c r="O231" s="12">
        <v>0</v>
      </c>
      <c r="P231" s="11">
        <v>0</v>
      </c>
      <c r="Q231" s="3">
        <v>0</v>
      </c>
      <c r="R231" s="13">
        <v>0</v>
      </c>
      <c r="S231" s="14">
        <v>0</v>
      </c>
      <c r="T231" s="15">
        <v>5.7</v>
      </c>
      <c r="U231" s="15">
        <v>6</v>
      </c>
    </row>
    <row r="232" spans="1:21" x14ac:dyDescent="0.25">
      <c r="A232" s="1">
        <v>45318</v>
      </c>
      <c r="B232" s="2">
        <v>0.79861111111111116</v>
      </c>
      <c r="C232" s="7">
        <v>1024</v>
      </c>
      <c r="D232" s="7">
        <v>1028</v>
      </c>
      <c r="E232" s="8">
        <v>13</v>
      </c>
      <c r="F232" s="9">
        <v>52</v>
      </c>
      <c r="G232" s="8">
        <v>11.9</v>
      </c>
      <c r="H232" s="8">
        <v>3.3</v>
      </c>
      <c r="I232" s="8">
        <v>26</v>
      </c>
      <c r="J232" s="8">
        <v>11.9</v>
      </c>
      <c r="K232" s="6">
        <f t="shared" si="9"/>
        <v>11.52</v>
      </c>
      <c r="L232" s="6">
        <f t="shared" si="10"/>
        <v>11.88</v>
      </c>
      <c r="M232" s="10">
        <v>18</v>
      </c>
      <c r="N232" s="3" t="str">
        <f t="shared" si="11"/>
        <v>N</v>
      </c>
      <c r="O232" s="12">
        <v>0</v>
      </c>
      <c r="P232" s="11">
        <v>0</v>
      </c>
      <c r="Q232" s="3">
        <v>0</v>
      </c>
      <c r="R232" s="13">
        <v>0</v>
      </c>
      <c r="S232" s="14">
        <v>0</v>
      </c>
      <c r="T232" s="15">
        <v>3.2</v>
      </c>
      <c r="U232" s="15">
        <v>3.3</v>
      </c>
    </row>
    <row r="233" spans="1:21" x14ac:dyDescent="0.25">
      <c r="A233" s="1">
        <v>45318</v>
      </c>
      <c r="B233" s="2">
        <v>0.80208333333333337</v>
      </c>
      <c r="C233" s="7">
        <v>1024</v>
      </c>
      <c r="D233" s="7">
        <v>1028</v>
      </c>
      <c r="E233" s="8">
        <v>12.8</v>
      </c>
      <c r="F233" s="9">
        <v>54</v>
      </c>
      <c r="G233" s="8">
        <v>11.2</v>
      </c>
      <c r="H233" s="8">
        <v>3.6</v>
      </c>
      <c r="I233" s="8">
        <v>26</v>
      </c>
      <c r="J233" s="8">
        <v>11.2</v>
      </c>
      <c r="K233" s="6">
        <f t="shared" si="9"/>
        <v>15.120000000000001</v>
      </c>
      <c r="L233" s="6">
        <f t="shared" si="10"/>
        <v>16.559999999999999</v>
      </c>
      <c r="M233" s="10">
        <v>324</v>
      </c>
      <c r="N233" s="3" t="str">
        <f t="shared" si="11"/>
        <v>NW</v>
      </c>
      <c r="O233" s="12">
        <v>0</v>
      </c>
      <c r="P233" s="11">
        <v>0</v>
      </c>
      <c r="Q233" s="3">
        <v>0</v>
      </c>
      <c r="R233" s="13">
        <v>0</v>
      </c>
      <c r="S233" s="14">
        <v>0</v>
      </c>
      <c r="T233" s="15">
        <v>4.2</v>
      </c>
      <c r="U233" s="15">
        <v>4.5999999999999996</v>
      </c>
    </row>
    <row r="234" spans="1:21" x14ac:dyDescent="0.25">
      <c r="A234" s="1">
        <v>45318</v>
      </c>
      <c r="B234" s="2">
        <v>0.80555555555555547</v>
      </c>
      <c r="C234" s="7">
        <v>1024</v>
      </c>
      <c r="D234" s="7">
        <v>1028</v>
      </c>
      <c r="E234" s="8">
        <v>12.8</v>
      </c>
      <c r="F234" s="9">
        <v>54</v>
      </c>
      <c r="G234" s="8">
        <v>11.7</v>
      </c>
      <c r="H234" s="8">
        <v>3.6</v>
      </c>
      <c r="I234" s="8">
        <v>26</v>
      </c>
      <c r="J234" s="8">
        <v>11.7</v>
      </c>
      <c r="K234" s="6">
        <f t="shared" si="9"/>
        <v>11.88</v>
      </c>
      <c r="L234" s="6">
        <f t="shared" si="10"/>
        <v>13.32</v>
      </c>
      <c r="M234" s="10">
        <v>282</v>
      </c>
      <c r="N234" s="3" t="str">
        <f t="shared" si="11"/>
        <v>W</v>
      </c>
      <c r="O234" s="12">
        <v>0</v>
      </c>
      <c r="P234" s="11">
        <v>0</v>
      </c>
      <c r="Q234" s="3">
        <v>0</v>
      </c>
      <c r="R234" s="13">
        <v>0</v>
      </c>
      <c r="S234" s="14">
        <v>0</v>
      </c>
      <c r="T234" s="15">
        <v>3.3</v>
      </c>
      <c r="U234" s="15">
        <v>3.7</v>
      </c>
    </row>
    <row r="235" spans="1:21" x14ac:dyDescent="0.25">
      <c r="A235" s="1">
        <v>45318</v>
      </c>
      <c r="B235" s="2">
        <v>0.80902777777777779</v>
      </c>
      <c r="C235" s="7">
        <v>1024</v>
      </c>
      <c r="D235" s="7">
        <v>1028</v>
      </c>
      <c r="E235" s="8">
        <v>12.8</v>
      </c>
      <c r="F235" s="9">
        <v>52</v>
      </c>
      <c r="G235" s="8">
        <v>12</v>
      </c>
      <c r="H235" s="8">
        <v>3.1</v>
      </c>
      <c r="I235" s="8">
        <v>26</v>
      </c>
      <c r="J235" s="8">
        <v>12</v>
      </c>
      <c r="K235" s="6">
        <f t="shared" si="9"/>
        <v>9.7200000000000006</v>
      </c>
      <c r="L235" s="6">
        <f t="shared" si="10"/>
        <v>10.08</v>
      </c>
      <c r="M235" s="10">
        <v>315</v>
      </c>
      <c r="N235" s="3" t="str">
        <f t="shared" si="11"/>
        <v>NW</v>
      </c>
      <c r="O235" s="12">
        <v>0</v>
      </c>
      <c r="P235" s="11">
        <v>0</v>
      </c>
      <c r="Q235" s="3">
        <v>0</v>
      </c>
      <c r="R235" s="13">
        <v>0</v>
      </c>
      <c r="S235" s="14">
        <v>0</v>
      </c>
      <c r="T235" s="15">
        <v>2.7</v>
      </c>
      <c r="U235" s="15">
        <v>2.8</v>
      </c>
    </row>
    <row r="236" spans="1:21" x14ac:dyDescent="0.25">
      <c r="A236" s="1">
        <v>45318</v>
      </c>
      <c r="B236" s="2">
        <v>0.8125</v>
      </c>
      <c r="C236" s="7">
        <v>1024</v>
      </c>
      <c r="D236" s="7">
        <v>1028</v>
      </c>
      <c r="E236" s="8">
        <v>12.7</v>
      </c>
      <c r="F236" s="9">
        <v>51</v>
      </c>
      <c r="G236" s="8">
        <v>11.5</v>
      </c>
      <c r="H236" s="8">
        <v>2.7</v>
      </c>
      <c r="I236" s="8">
        <v>26</v>
      </c>
      <c r="J236" s="8">
        <v>11.5</v>
      </c>
      <c r="K236" s="6">
        <f t="shared" si="9"/>
        <v>11.16</v>
      </c>
      <c r="L236" s="6">
        <f t="shared" si="10"/>
        <v>12.6</v>
      </c>
      <c r="M236" s="10">
        <v>354</v>
      </c>
      <c r="N236" s="3" t="str">
        <f t="shared" si="11"/>
        <v>N</v>
      </c>
      <c r="O236" s="12">
        <v>0</v>
      </c>
      <c r="P236" s="11">
        <v>0</v>
      </c>
      <c r="Q236" s="3">
        <v>0</v>
      </c>
      <c r="R236" s="13">
        <v>0</v>
      </c>
      <c r="S236" s="14">
        <v>0</v>
      </c>
      <c r="T236" s="15">
        <v>3.1</v>
      </c>
      <c r="U236" s="15">
        <v>3.5</v>
      </c>
    </row>
    <row r="237" spans="1:21" x14ac:dyDescent="0.25">
      <c r="A237" s="1">
        <v>45318</v>
      </c>
      <c r="B237" s="2">
        <v>0.81597222222222221</v>
      </c>
      <c r="C237" s="7">
        <v>1024</v>
      </c>
      <c r="D237" s="7">
        <v>1028</v>
      </c>
      <c r="E237" s="8">
        <v>12.7</v>
      </c>
      <c r="F237" s="9">
        <v>52</v>
      </c>
      <c r="G237" s="8">
        <v>11.5</v>
      </c>
      <c r="H237" s="8">
        <v>3</v>
      </c>
      <c r="I237" s="8">
        <v>26</v>
      </c>
      <c r="J237" s="8">
        <v>11.5</v>
      </c>
      <c r="K237" s="6">
        <f t="shared" si="9"/>
        <v>11.88</v>
      </c>
      <c r="L237" s="6">
        <f t="shared" si="10"/>
        <v>12.96</v>
      </c>
      <c r="M237" s="10">
        <v>30</v>
      </c>
      <c r="N237" s="3" t="str">
        <f t="shared" si="11"/>
        <v>NNE</v>
      </c>
      <c r="O237" s="12">
        <v>0</v>
      </c>
      <c r="P237" s="11">
        <v>0</v>
      </c>
      <c r="Q237" s="3">
        <v>0</v>
      </c>
      <c r="R237" s="13">
        <v>0</v>
      </c>
      <c r="S237" s="14">
        <v>0</v>
      </c>
      <c r="T237" s="15">
        <v>3.3</v>
      </c>
      <c r="U237" s="15">
        <v>3.6</v>
      </c>
    </row>
    <row r="238" spans="1:21" x14ac:dyDescent="0.25">
      <c r="A238" s="1">
        <v>45318</v>
      </c>
      <c r="B238" s="2">
        <v>0.81944444444444453</v>
      </c>
      <c r="C238" s="7">
        <v>1024</v>
      </c>
      <c r="D238" s="7">
        <v>1028</v>
      </c>
      <c r="E238" s="8">
        <v>12.6</v>
      </c>
      <c r="F238" s="9">
        <v>53</v>
      </c>
      <c r="G238" s="8">
        <v>11.3</v>
      </c>
      <c r="H238" s="8">
        <v>3.2</v>
      </c>
      <c r="I238" s="8">
        <v>26</v>
      </c>
      <c r="J238" s="8">
        <v>11.3</v>
      </c>
      <c r="K238" s="6">
        <f t="shared" si="9"/>
        <v>12.96</v>
      </c>
      <c r="L238" s="6">
        <f t="shared" si="10"/>
        <v>14.4</v>
      </c>
      <c r="M238" s="10">
        <v>327</v>
      </c>
      <c r="N238" s="3" t="str">
        <f t="shared" si="11"/>
        <v>NW</v>
      </c>
      <c r="O238" s="12">
        <v>0</v>
      </c>
      <c r="P238" s="11">
        <v>0</v>
      </c>
      <c r="Q238" s="3">
        <v>0</v>
      </c>
      <c r="R238" s="13">
        <v>0</v>
      </c>
      <c r="S238" s="14">
        <v>0</v>
      </c>
      <c r="T238" s="15">
        <v>3.6</v>
      </c>
      <c r="U238" s="15">
        <v>4</v>
      </c>
    </row>
    <row r="239" spans="1:21" x14ac:dyDescent="0.25">
      <c r="A239" s="1">
        <v>45318</v>
      </c>
      <c r="B239" s="2">
        <v>0.82291666666666663</v>
      </c>
      <c r="C239" s="7">
        <v>1024</v>
      </c>
      <c r="D239" s="7">
        <v>1028</v>
      </c>
      <c r="E239" s="8">
        <v>12.7</v>
      </c>
      <c r="F239" s="9">
        <v>54</v>
      </c>
      <c r="G239" s="8">
        <v>11.5</v>
      </c>
      <c r="H239" s="8">
        <v>3.5</v>
      </c>
      <c r="I239" s="8">
        <v>26</v>
      </c>
      <c r="J239" s="8">
        <v>11.5</v>
      </c>
      <c r="K239" s="6">
        <f t="shared" si="9"/>
        <v>11.52</v>
      </c>
      <c r="L239" s="6">
        <f t="shared" si="10"/>
        <v>13.32</v>
      </c>
      <c r="M239" s="10">
        <v>54</v>
      </c>
      <c r="N239" s="3" t="str">
        <f t="shared" si="11"/>
        <v>NE</v>
      </c>
      <c r="O239" s="12">
        <v>0</v>
      </c>
      <c r="P239" s="11">
        <v>0</v>
      </c>
      <c r="Q239" s="3">
        <v>0</v>
      </c>
      <c r="R239" s="13">
        <v>0</v>
      </c>
      <c r="S239" s="14">
        <v>0</v>
      </c>
      <c r="T239" s="15">
        <v>3.2</v>
      </c>
      <c r="U239" s="15">
        <v>3.7</v>
      </c>
    </row>
    <row r="240" spans="1:21" x14ac:dyDescent="0.25">
      <c r="A240" s="1">
        <v>45318</v>
      </c>
      <c r="B240" s="2">
        <v>0.82638888888888884</v>
      </c>
      <c r="C240" s="7">
        <v>1024</v>
      </c>
      <c r="D240" s="7">
        <v>1028</v>
      </c>
      <c r="E240" s="8">
        <v>12.7</v>
      </c>
      <c r="F240" s="9">
        <v>54</v>
      </c>
      <c r="G240" s="8">
        <v>10.9</v>
      </c>
      <c r="H240" s="8">
        <v>3.5</v>
      </c>
      <c r="I240" s="8">
        <v>26</v>
      </c>
      <c r="J240" s="8">
        <v>10.9</v>
      </c>
      <c r="K240" s="6">
        <f t="shared" si="9"/>
        <v>16.920000000000002</v>
      </c>
      <c r="L240" s="6">
        <f t="shared" si="10"/>
        <v>18.72</v>
      </c>
      <c r="M240" s="10">
        <v>40</v>
      </c>
      <c r="N240" s="3" t="str">
        <f t="shared" si="11"/>
        <v>NE</v>
      </c>
      <c r="O240" s="12">
        <v>0</v>
      </c>
      <c r="P240" s="11">
        <v>0</v>
      </c>
      <c r="Q240" s="3">
        <v>0</v>
      </c>
      <c r="R240" s="13">
        <v>0</v>
      </c>
      <c r="S240" s="14">
        <v>0</v>
      </c>
      <c r="T240" s="15">
        <v>4.7</v>
      </c>
      <c r="U240" s="15">
        <v>5.2</v>
      </c>
    </row>
    <row r="241" spans="1:21" x14ac:dyDescent="0.25">
      <c r="A241" s="1">
        <v>45318</v>
      </c>
      <c r="B241" s="2">
        <v>0.82986111111111116</v>
      </c>
      <c r="C241" s="7">
        <v>1024</v>
      </c>
      <c r="D241" s="7">
        <v>1028</v>
      </c>
      <c r="E241" s="8">
        <v>12.6</v>
      </c>
      <c r="F241" s="9">
        <v>55</v>
      </c>
      <c r="G241" s="8">
        <v>12.6</v>
      </c>
      <c r="H241" s="8">
        <v>3.7</v>
      </c>
      <c r="I241" s="8">
        <v>26</v>
      </c>
      <c r="J241" s="8">
        <v>12.6</v>
      </c>
      <c r="K241" s="6">
        <f t="shared" si="9"/>
        <v>3.9600000000000004</v>
      </c>
      <c r="L241" s="6">
        <f t="shared" si="10"/>
        <v>3.9600000000000004</v>
      </c>
      <c r="M241" s="10">
        <v>68</v>
      </c>
      <c r="N241" s="3" t="str">
        <f t="shared" si="11"/>
        <v>ENE</v>
      </c>
      <c r="O241" s="12">
        <v>0</v>
      </c>
      <c r="P241" s="11">
        <v>0</v>
      </c>
      <c r="Q241" s="3">
        <v>0</v>
      </c>
      <c r="R241" s="13">
        <v>0</v>
      </c>
      <c r="S241" s="14">
        <v>0</v>
      </c>
      <c r="T241" s="15">
        <v>1.1000000000000001</v>
      </c>
      <c r="U241" s="15">
        <v>1.1000000000000001</v>
      </c>
    </row>
    <row r="242" spans="1:21" x14ac:dyDescent="0.25">
      <c r="A242" s="1">
        <v>45318</v>
      </c>
      <c r="B242" s="2">
        <v>0.83333333333333337</v>
      </c>
      <c r="C242" s="7">
        <v>1024</v>
      </c>
      <c r="D242" s="7">
        <v>1028</v>
      </c>
      <c r="E242" s="8">
        <v>12.5</v>
      </c>
      <c r="F242" s="9">
        <v>56</v>
      </c>
      <c r="G242" s="8">
        <v>12.5</v>
      </c>
      <c r="H242" s="8">
        <v>3.9</v>
      </c>
      <c r="I242" s="8">
        <v>26</v>
      </c>
      <c r="J242" s="8">
        <v>12.5</v>
      </c>
      <c r="K242" s="6">
        <f t="shared" si="9"/>
        <v>4.68</v>
      </c>
      <c r="L242" s="6">
        <f t="shared" si="10"/>
        <v>4.68</v>
      </c>
      <c r="M242" s="10">
        <v>204</v>
      </c>
      <c r="N242" s="3" t="str">
        <f t="shared" si="11"/>
        <v>SSW</v>
      </c>
      <c r="O242" s="12">
        <v>0</v>
      </c>
      <c r="P242" s="11">
        <v>0</v>
      </c>
      <c r="Q242" s="3">
        <v>0</v>
      </c>
      <c r="R242" s="13">
        <v>0</v>
      </c>
      <c r="S242" s="14">
        <v>0</v>
      </c>
      <c r="T242" s="15">
        <v>1.3</v>
      </c>
      <c r="U242" s="15">
        <v>1.3</v>
      </c>
    </row>
    <row r="243" spans="1:21" x14ac:dyDescent="0.25">
      <c r="A243" s="1">
        <v>45318</v>
      </c>
      <c r="B243" s="2">
        <v>0.83680555555555547</v>
      </c>
      <c r="C243" s="7">
        <v>1024</v>
      </c>
      <c r="D243" s="7">
        <v>1028</v>
      </c>
      <c r="E243" s="8">
        <v>12.5</v>
      </c>
      <c r="F243" s="9">
        <v>56</v>
      </c>
      <c r="G243" s="8">
        <v>12</v>
      </c>
      <c r="H243" s="8">
        <v>3.9</v>
      </c>
      <c r="I243" s="8">
        <v>26</v>
      </c>
      <c r="J243" s="8">
        <v>12</v>
      </c>
      <c r="K243" s="6">
        <f t="shared" si="9"/>
        <v>7.2</v>
      </c>
      <c r="L243" s="6">
        <f t="shared" si="10"/>
        <v>7.9200000000000008</v>
      </c>
      <c r="M243" s="10">
        <v>330</v>
      </c>
      <c r="N243" s="3" t="str">
        <f t="shared" si="11"/>
        <v>NNW</v>
      </c>
      <c r="O243" s="12">
        <v>0</v>
      </c>
      <c r="P243" s="11">
        <v>0</v>
      </c>
      <c r="Q243" s="3">
        <v>0</v>
      </c>
      <c r="R243" s="13">
        <v>0</v>
      </c>
      <c r="S243" s="14">
        <v>0</v>
      </c>
      <c r="T243" s="15">
        <v>2</v>
      </c>
      <c r="U243" s="15">
        <v>2.2000000000000002</v>
      </c>
    </row>
    <row r="244" spans="1:21" x14ac:dyDescent="0.25">
      <c r="A244" s="1">
        <v>45318</v>
      </c>
      <c r="B244" s="2">
        <v>0.84027777777777779</v>
      </c>
      <c r="C244" s="7">
        <v>1024</v>
      </c>
      <c r="D244" s="7">
        <v>1028</v>
      </c>
      <c r="E244" s="8">
        <v>12.4</v>
      </c>
      <c r="F244" s="9">
        <v>57</v>
      </c>
      <c r="G244" s="8">
        <v>11.9</v>
      </c>
      <c r="H244" s="8">
        <v>4</v>
      </c>
      <c r="I244" s="8">
        <v>26</v>
      </c>
      <c r="J244" s="8">
        <v>11.9</v>
      </c>
      <c r="K244" s="6">
        <f t="shared" si="9"/>
        <v>7.9200000000000008</v>
      </c>
      <c r="L244" s="6">
        <f t="shared" si="10"/>
        <v>8.2799999999999994</v>
      </c>
      <c r="M244" s="10">
        <v>14</v>
      </c>
      <c r="N244" s="3" t="str">
        <f t="shared" si="11"/>
        <v>N</v>
      </c>
      <c r="O244" s="12">
        <v>0</v>
      </c>
      <c r="P244" s="11">
        <v>0</v>
      </c>
      <c r="Q244" s="3">
        <v>0</v>
      </c>
      <c r="R244" s="13">
        <v>0</v>
      </c>
      <c r="S244" s="14">
        <v>0</v>
      </c>
      <c r="T244" s="15">
        <v>2.2000000000000002</v>
      </c>
      <c r="U244" s="15">
        <v>2.2999999999999998</v>
      </c>
    </row>
    <row r="245" spans="1:21" x14ac:dyDescent="0.25">
      <c r="A245" s="1">
        <v>45318</v>
      </c>
      <c r="B245" s="2">
        <v>0.84375</v>
      </c>
      <c r="C245" s="7">
        <v>1024</v>
      </c>
      <c r="D245" s="7">
        <v>1028</v>
      </c>
      <c r="E245" s="8">
        <v>12.4</v>
      </c>
      <c r="F245" s="9">
        <v>58</v>
      </c>
      <c r="G245" s="8">
        <v>12.4</v>
      </c>
      <c r="H245" s="8">
        <v>4.3</v>
      </c>
      <c r="I245" s="8">
        <v>26</v>
      </c>
      <c r="J245" s="8">
        <v>12.4</v>
      </c>
      <c r="K245" s="6">
        <f t="shared" si="9"/>
        <v>3.6</v>
      </c>
      <c r="L245" s="6">
        <f t="shared" si="10"/>
        <v>3.6</v>
      </c>
      <c r="M245" s="10">
        <v>68</v>
      </c>
      <c r="N245" s="3" t="str">
        <f t="shared" si="11"/>
        <v>ENE</v>
      </c>
      <c r="O245" s="12">
        <v>0</v>
      </c>
      <c r="P245" s="11">
        <v>0</v>
      </c>
      <c r="Q245" s="3">
        <v>0</v>
      </c>
      <c r="R245" s="13">
        <v>0</v>
      </c>
      <c r="S245" s="14">
        <v>0</v>
      </c>
      <c r="T245" s="15">
        <v>1</v>
      </c>
      <c r="U245" s="15">
        <v>1</v>
      </c>
    </row>
    <row r="246" spans="1:21" x14ac:dyDescent="0.25">
      <c r="A246" s="1">
        <v>45318</v>
      </c>
      <c r="B246" s="2">
        <v>0.84722222222222221</v>
      </c>
      <c r="C246" s="7">
        <v>1024</v>
      </c>
      <c r="D246" s="7">
        <v>1028</v>
      </c>
      <c r="E246" s="8">
        <v>12.3</v>
      </c>
      <c r="F246" s="9">
        <v>59</v>
      </c>
      <c r="G246" s="8">
        <v>11.8</v>
      </c>
      <c r="H246" s="8">
        <v>4.4000000000000004</v>
      </c>
      <c r="I246" s="8">
        <v>26</v>
      </c>
      <c r="J246" s="8">
        <v>11.8</v>
      </c>
      <c r="K246" s="6">
        <f t="shared" si="9"/>
        <v>7.9200000000000008</v>
      </c>
      <c r="L246" s="6">
        <f t="shared" si="10"/>
        <v>8.2799999999999994</v>
      </c>
      <c r="M246" s="10">
        <v>106</v>
      </c>
      <c r="N246" s="3" t="str">
        <f t="shared" si="11"/>
        <v>E</v>
      </c>
      <c r="O246" s="12">
        <v>0</v>
      </c>
      <c r="P246" s="11">
        <v>0</v>
      </c>
      <c r="Q246" s="3">
        <v>0</v>
      </c>
      <c r="R246" s="13">
        <v>0</v>
      </c>
      <c r="S246" s="14">
        <v>0</v>
      </c>
      <c r="T246" s="15">
        <v>2.2000000000000002</v>
      </c>
      <c r="U246" s="15">
        <v>2.2999999999999998</v>
      </c>
    </row>
    <row r="247" spans="1:21" x14ac:dyDescent="0.25">
      <c r="A247" s="1">
        <v>45318</v>
      </c>
      <c r="B247" s="2">
        <v>0.85069444444444453</v>
      </c>
      <c r="C247" s="7">
        <v>1024</v>
      </c>
      <c r="D247" s="7">
        <v>1028</v>
      </c>
      <c r="E247" s="8">
        <v>12.4</v>
      </c>
      <c r="F247" s="9">
        <v>58</v>
      </c>
      <c r="G247" s="8">
        <v>12.1</v>
      </c>
      <c r="H247" s="8">
        <v>4.3</v>
      </c>
      <c r="I247" s="8">
        <v>26</v>
      </c>
      <c r="J247" s="8">
        <v>12.1</v>
      </c>
      <c r="K247" s="6">
        <f t="shared" si="9"/>
        <v>6.12</v>
      </c>
      <c r="L247" s="6">
        <f t="shared" si="10"/>
        <v>6.48</v>
      </c>
      <c r="M247" s="10">
        <v>287</v>
      </c>
      <c r="N247" s="3" t="str">
        <f t="shared" si="11"/>
        <v>W</v>
      </c>
      <c r="O247" s="12">
        <v>0</v>
      </c>
      <c r="P247" s="11">
        <v>0</v>
      </c>
      <c r="Q247" s="3">
        <v>0</v>
      </c>
      <c r="R247" s="13">
        <v>0</v>
      </c>
      <c r="S247" s="14">
        <v>0</v>
      </c>
      <c r="T247" s="15">
        <v>1.7</v>
      </c>
      <c r="U247" s="15">
        <v>1.8</v>
      </c>
    </row>
    <row r="248" spans="1:21" x14ac:dyDescent="0.25">
      <c r="A248" s="1">
        <v>45318</v>
      </c>
      <c r="B248" s="2">
        <v>0.85416666666666663</v>
      </c>
      <c r="C248" s="7">
        <v>1025</v>
      </c>
      <c r="D248" s="7">
        <v>1029</v>
      </c>
      <c r="E248" s="8">
        <v>12.3</v>
      </c>
      <c r="F248" s="9">
        <v>57</v>
      </c>
      <c r="G248" s="8">
        <v>12.3</v>
      </c>
      <c r="H248" s="8">
        <v>3.9</v>
      </c>
      <c r="I248" s="8">
        <v>26</v>
      </c>
      <c r="J248" s="8">
        <v>12.3</v>
      </c>
      <c r="K248" s="6">
        <f t="shared" si="9"/>
        <v>3.6</v>
      </c>
      <c r="L248" s="6">
        <f t="shared" si="10"/>
        <v>3.6</v>
      </c>
      <c r="M248" s="10">
        <v>108</v>
      </c>
      <c r="N248" s="3" t="str">
        <f t="shared" si="11"/>
        <v>E</v>
      </c>
      <c r="O248" s="12">
        <v>0</v>
      </c>
      <c r="P248" s="11">
        <v>0</v>
      </c>
      <c r="Q248" s="3">
        <v>0</v>
      </c>
      <c r="R248" s="13">
        <v>0</v>
      </c>
      <c r="S248" s="14">
        <v>0</v>
      </c>
      <c r="T248" s="15">
        <v>1</v>
      </c>
      <c r="U248" s="15">
        <v>1</v>
      </c>
    </row>
    <row r="249" spans="1:21" x14ac:dyDescent="0.25">
      <c r="A249" s="1">
        <v>45318</v>
      </c>
      <c r="B249" s="2">
        <v>0.85763888888888884</v>
      </c>
      <c r="C249" s="7">
        <v>1024</v>
      </c>
      <c r="D249" s="7">
        <v>1028</v>
      </c>
      <c r="E249" s="8">
        <v>12.4</v>
      </c>
      <c r="F249" s="9">
        <v>57</v>
      </c>
      <c r="G249" s="8">
        <v>10.8</v>
      </c>
      <c r="H249" s="8">
        <v>4</v>
      </c>
      <c r="I249" s="8">
        <v>26</v>
      </c>
      <c r="J249" s="8">
        <v>10.8</v>
      </c>
      <c r="K249" s="6">
        <f t="shared" si="9"/>
        <v>14.759999999999998</v>
      </c>
      <c r="L249" s="6">
        <f t="shared" si="10"/>
        <v>17.28</v>
      </c>
      <c r="M249" s="10">
        <v>12</v>
      </c>
      <c r="N249" s="3" t="str">
        <f t="shared" si="11"/>
        <v>N</v>
      </c>
      <c r="O249" s="12">
        <v>0</v>
      </c>
      <c r="P249" s="11">
        <v>0</v>
      </c>
      <c r="Q249" s="3">
        <v>0</v>
      </c>
      <c r="R249" s="13">
        <v>0</v>
      </c>
      <c r="S249" s="14">
        <v>0</v>
      </c>
      <c r="T249" s="15">
        <v>4.0999999999999996</v>
      </c>
      <c r="U249" s="15">
        <v>4.8</v>
      </c>
    </row>
    <row r="250" spans="1:21" x14ac:dyDescent="0.25">
      <c r="A250" s="1">
        <v>45318</v>
      </c>
      <c r="B250" s="2">
        <v>0.86111111111111116</v>
      </c>
      <c r="C250" s="7">
        <v>1024</v>
      </c>
      <c r="D250" s="7">
        <v>1028</v>
      </c>
      <c r="E250" s="8">
        <v>12.6</v>
      </c>
      <c r="F250" s="9">
        <v>55</v>
      </c>
      <c r="G250" s="8">
        <v>12.1</v>
      </c>
      <c r="H250" s="8">
        <v>3.7</v>
      </c>
      <c r="I250" s="8">
        <v>26</v>
      </c>
      <c r="J250" s="8">
        <v>12.1</v>
      </c>
      <c r="K250" s="6">
        <f t="shared" si="9"/>
        <v>7.2</v>
      </c>
      <c r="L250" s="6">
        <f t="shared" si="10"/>
        <v>7.9200000000000008</v>
      </c>
      <c r="M250" s="10">
        <v>108</v>
      </c>
      <c r="N250" s="3" t="str">
        <f t="shared" si="11"/>
        <v>E</v>
      </c>
      <c r="O250" s="12">
        <v>0</v>
      </c>
      <c r="P250" s="11">
        <v>0</v>
      </c>
      <c r="Q250" s="3">
        <v>0</v>
      </c>
      <c r="R250" s="13">
        <v>0</v>
      </c>
      <c r="S250" s="14">
        <v>0</v>
      </c>
      <c r="T250" s="15">
        <v>2</v>
      </c>
      <c r="U250" s="15">
        <v>2.2000000000000002</v>
      </c>
    </row>
    <row r="251" spans="1:21" x14ac:dyDescent="0.25">
      <c r="A251" s="1">
        <v>45318</v>
      </c>
      <c r="B251" s="2">
        <v>0.86458333333333337</v>
      </c>
      <c r="C251" s="7">
        <v>1025</v>
      </c>
      <c r="D251" s="7">
        <v>1029</v>
      </c>
      <c r="E251" s="8">
        <v>12.6</v>
      </c>
      <c r="F251" s="9">
        <v>58</v>
      </c>
      <c r="G251" s="8">
        <v>12.6</v>
      </c>
      <c r="H251" s="8">
        <v>4.5</v>
      </c>
      <c r="I251" s="8">
        <v>26</v>
      </c>
      <c r="J251" s="8">
        <v>12.6</v>
      </c>
      <c r="K251" s="6">
        <f t="shared" si="9"/>
        <v>5.4</v>
      </c>
      <c r="L251" s="6">
        <f t="shared" si="10"/>
        <v>5.4</v>
      </c>
      <c r="M251" s="10">
        <v>340</v>
      </c>
      <c r="N251" s="3" t="str">
        <f t="shared" si="11"/>
        <v>NNW</v>
      </c>
      <c r="O251" s="12">
        <v>0</v>
      </c>
      <c r="P251" s="11">
        <v>0</v>
      </c>
      <c r="Q251" s="3">
        <v>0</v>
      </c>
      <c r="R251" s="13">
        <v>0</v>
      </c>
      <c r="S251" s="14">
        <v>0</v>
      </c>
      <c r="T251" s="15">
        <v>1.5</v>
      </c>
      <c r="U251" s="15">
        <v>1.5</v>
      </c>
    </row>
    <row r="252" spans="1:21" x14ac:dyDescent="0.25">
      <c r="A252" s="1">
        <v>45318</v>
      </c>
      <c r="B252" s="2">
        <v>0.86805555555555547</v>
      </c>
      <c r="C252" s="7">
        <v>1025</v>
      </c>
      <c r="D252" s="7">
        <v>1029</v>
      </c>
      <c r="E252" s="8">
        <v>12.4</v>
      </c>
      <c r="F252" s="9">
        <v>60</v>
      </c>
      <c r="G252" s="8">
        <v>12.4</v>
      </c>
      <c r="H252" s="8">
        <v>4.8</v>
      </c>
      <c r="I252" s="8">
        <v>26</v>
      </c>
      <c r="J252" s="8">
        <v>12.4</v>
      </c>
      <c r="K252" s="6">
        <f t="shared" si="9"/>
        <v>2.88</v>
      </c>
      <c r="L252" s="6">
        <f t="shared" si="10"/>
        <v>2.88</v>
      </c>
      <c r="M252" s="10">
        <v>278</v>
      </c>
      <c r="N252" s="3" t="str">
        <f t="shared" si="11"/>
        <v>W</v>
      </c>
      <c r="O252" s="12">
        <v>0</v>
      </c>
      <c r="P252" s="11">
        <v>0</v>
      </c>
      <c r="Q252" s="3">
        <v>0</v>
      </c>
      <c r="R252" s="13">
        <v>0</v>
      </c>
      <c r="S252" s="14">
        <v>0</v>
      </c>
      <c r="T252" s="15">
        <v>0.8</v>
      </c>
      <c r="U252" s="15">
        <v>0.8</v>
      </c>
    </row>
    <row r="253" spans="1:21" x14ac:dyDescent="0.25">
      <c r="A253" s="1">
        <v>45318</v>
      </c>
      <c r="B253" s="2">
        <v>0.87152777777777779</v>
      </c>
      <c r="C253" s="7">
        <v>1025</v>
      </c>
      <c r="D253" s="7">
        <v>1029</v>
      </c>
      <c r="E253" s="8">
        <v>12.4</v>
      </c>
      <c r="F253" s="9">
        <v>62</v>
      </c>
      <c r="G253" s="8">
        <v>12.4</v>
      </c>
      <c r="H253" s="8">
        <v>5.3</v>
      </c>
      <c r="I253" s="8">
        <v>26</v>
      </c>
      <c r="J253" s="8">
        <v>12.4</v>
      </c>
      <c r="K253" s="6">
        <f t="shared" si="9"/>
        <v>4.32</v>
      </c>
      <c r="L253" s="6">
        <f t="shared" si="10"/>
        <v>4.32</v>
      </c>
      <c r="M253" s="10">
        <v>239</v>
      </c>
      <c r="N253" s="3" t="str">
        <f t="shared" si="11"/>
        <v>SW</v>
      </c>
      <c r="O253" s="12">
        <v>0</v>
      </c>
      <c r="P253" s="11">
        <v>0</v>
      </c>
      <c r="Q253" s="3">
        <v>0</v>
      </c>
      <c r="R253" s="13">
        <v>0</v>
      </c>
      <c r="S253" s="14">
        <v>0</v>
      </c>
      <c r="T253" s="15">
        <v>1.2</v>
      </c>
      <c r="U253" s="15">
        <v>1.2</v>
      </c>
    </row>
    <row r="254" spans="1:21" x14ac:dyDescent="0.25">
      <c r="A254" s="1">
        <v>45318</v>
      </c>
      <c r="B254" s="2">
        <v>0.875</v>
      </c>
      <c r="C254" s="7">
        <v>1025</v>
      </c>
      <c r="D254" s="7">
        <v>1029</v>
      </c>
      <c r="E254" s="8">
        <v>12.4</v>
      </c>
      <c r="F254" s="9">
        <v>63</v>
      </c>
      <c r="G254" s="8">
        <v>12.4</v>
      </c>
      <c r="H254" s="8">
        <v>5.5</v>
      </c>
      <c r="I254" s="8">
        <v>26</v>
      </c>
      <c r="J254" s="8">
        <v>12.4</v>
      </c>
      <c r="K254" s="6">
        <f t="shared" si="9"/>
        <v>3.9600000000000004</v>
      </c>
      <c r="L254" s="6">
        <f t="shared" si="10"/>
        <v>3.9600000000000004</v>
      </c>
      <c r="M254" s="10">
        <v>351</v>
      </c>
      <c r="N254" s="3" t="str">
        <f t="shared" si="11"/>
        <v>N</v>
      </c>
      <c r="O254" s="12">
        <v>0</v>
      </c>
      <c r="P254" s="11">
        <v>0</v>
      </c>
      <c r="Q254" s="3">
        <v>0</v>
      </c>
      <c r="R254" s="13">
        <v>0</v>
      </c>
      <c r="S254" s="14">
        <v>0</v>
      </c>
      <c r="T254" s="15">
        <v>1.1000000000000001</v>
      </c>
      <c r="U254" s="15">
        <v>1.1000000000000001</v>
      </c>
    </row>
    <row r="255" spans="1:21" x14ac:dyDescent="0.25">
      <c r="A255" s="1">
        <v>45318</v>
      </c>
      <c r="B255" s="2">
        <v>0.87847222222222221</v>
      </c>
      <c r="C255" s="7">
        <v>1025</v>
      </c>
      <c r="D255" s="7">
        <v>1029</v>
      </c>
      <c r="E255" s="8">
        <v>12.4</v>
      </c>
      <c r="F255" s="9">
        <v>63</v>
      </c>
      <c r="G255" s="8">
        <v>12.4</v>
      </c>
      <c r="H255" s="8">
        <v>5.5</v>
      </c>
      <c r="I255" s="8">
        <v>26</v>
      </c>
      <c r="J255" s="8">
        <v>12.4</v>
      </c>
      <c r="K255" s="6">
        <f t="shared" si="9"/>
        <v>3.6</v>
      </c>
      <c r="L255" s="6">
        <f t="shared" si="10"/>
        <v>3.6</v>
      </c>
      <c r="M255" s="10">
        <v>252</v>
      </c>
      <c r="N255" s="3" t="str">
        <f t="shared" si="11"/>
        <v>WSW</v>
      </c>
      <c r="O255" s="12">
        <v>0</v>
      </c>
      <c r="P255" s="11">
        <v>0</v>
      </c>
      <c r="Q255" s="3">
        <v>0</v>
      </c>
      <c r="R255" s="13">
        <v>0</v>
      </c>
      <c r="S255" s="14">
        <v>0</v>
      </c>
      <c r="T255" s="15">
        <v>1</v>
      </c>
      <c r="U255" s="15">
        <v>1</v>
      </c>
    </row>
    <row r="256" spans="1:21" x14ac:dyDescent="0.25">
      <c r="A256" s="1">
        <v>45318</v>
      </c>
      <c r="B256" s="2">
        <v>0.88194444444444453</v>
      </c>
      <c r="C256" s="7">
        <v>1025</v>
      </c>
      <c r="D256" s="7">
        <v>1029</v>
      </c>
      <c r="E256" s="8">
        <v>12.3</v>
      </c>
      <c r="F256" s="9">
        <v>63</v>
      </c>
      <c r="G256" s="8">
        <v>11.8</v>
      </c>
      <c r="H256" s="8">
        <v>5.4</v>
      </c>
      <c r="I256" s="8">
        <v>26</v>
      </c>
      <c r="J256" s="8">
        <v>11.8</v>
      </c>
      <c r="K256" s="6">
        <f t="shared" si="9"/>
        <v>7.2</v>
      </c>
      <c r="L256" s="6">
        <f t="shared" si="10"/>
        <v>7.5600000000000005</v>
      </c>
      <c r="M256" s="10">
        <v>144</v>
      </c>
      <c r="N256" s="3" t="str">
        <f t="shared" si="11"/>
        <v>SE</v>
      </c>
      <c r="O256" s="12">
        <v>0</v>
      </c>
      <c r="P256" s="11">
        <v>0</v>
      </c>
      <c r="Q256" s="3">
        <v>0</v>
      </c>
      <c r="R256" s="13">
        <v>0</v>
      </c>
      <c r="S256" s="14">
        <v>0</v>
      </c>
      <c r="T256" s="15">
        <v>2</v>
      </c>
      <c r="U256" s="15">
        <v>2.1</v>
      </c>
    </row>
    <row r="257" spans="1:21" x14ac:dyDescent="0.25">
      <c r="A257" s="1">
        <v>45318</v>
      </c>
      <c r="B257" s="2">
        <v>0.88541666666666663</v>
      </c>
      <c r="C257" s="7">
        <v>1025</v>
      </c>
      <c r="D257" s="7">
        <v>1029</v>
      </c>
      <c r="E257" s="8">
        <v>12.3</v>
      </c>
      <c r="F257" s="9">
        <v>63</v>
      </c>
      <c r="G257" s="8">
        <v>12.3</v>
      </c>
      <c r="H257" s="8">
        <v>5.4</v>
      </c>
      <c r="I257" s="8">
        <v>26</v>
      </c>
      <c r="J257" s="8">
        <v>12.3</v>
      </c>
      <c r="K257" s="6">
        <f t="shared" si="9"/>
        <v>3.9600000000000004</v>
      </c>
      <c r="L257" s="6">
        <f t="shared" si="10"/>
        <v>3.9600000000000004</v>
      </c>
      <c r="M257" s="10">
        <v>348</v>
      </c>
      <c r="N257" s="3" t="str">
        <f t="shared" si="11"/>
        <v>NNW</v>
      </c>
      <c r="O257" s="12">
        <v>0</v>
      </c>
      <c r="P257" s="11">
        <v>0</v>
      </c>
      <c r="Q257" s="3">
        <v>0</v>
      </c>
      <c r="R257" s="13">
        <v>0</v>
      </c>
      <c r="S257" s="14">
        <v>0</v>
      </c>
      <c r="T257" s="15">
        <v>1.1000000000000001</v>
      </c>
      <c r="U257" s="15">
        <v>1.1000000000000001</v>
      </c>
    </row>
    <row r="258" spans="1:21" x14ac:dyDescent="0.25">
      <c r="A258" s="1">
        <v>45318</v>
      </c>
      <c r="B258" s="2">
        <v>0.88888888888888884</v>
      </c>
      <c r="C258" s="7">
        <v>1025</v>
      </c>
      <c r="D258" s="7">
        <v>1029</v>
      </c>
      <c r="E258" s="8">
        <v>12.4</v>
      </c>
      <c r="F258" s="9">
        <v>64</v>
      </c>
      <c r="G258" s="8">
        <v>11.9</v>
      </c>
      <c r="H258" s="8">
        <v>5.7</v>
      </c>
      <c r="I258" s="8">
        <v>26</v>
      </c>
      <c r="J258" s="8">
        <v>11.9</v>
      </c>
      <c r="K258" s="6">
        <f t="shared" si="9"/>
        <v>7.5600000000000005</v>
      </c>
      <c r="L258" s="6">
        <f t="shared" si="10"/>
        <v>7.9200000000000008</v>
      </c>
      <c r="M258" s="10">
        <v>336</v>
      </c>
      <c r="N258" s="3" t="str">
        <f t="shared" si="11"/>
        <v>NNW</v>
      </c>
      <c r="O258" s="12">
        <v>0</v>
      </c>
      <c r="P258" s="11">
        <v>0</v>
      </c>
      <c r="Q258" s="3">
        <v>0</v>
      </c>
      <c r="R258" s="13">
        <v>0</v>
      </c>
      <c r="S258" s="14">
        <v>0</v>
      </c>
      <c r="T258" s="15">
        <v>2.1</v>
      </c>
      <c r="U258" s="15">
        <v>2.2000000000000002</v>
      </c>
    </row>
    <row r="259" spans="1:21" x14ac:dyDescent="0.25">
      <c r="A259" s="1">
        <v>45318</v>
      </c>
      <c r="B259" s="2">
        <v>0.89236111111111116</v>
      </c>
      <c r="C259" s="7">
        <v>1025</v>
      </c>
      <c r="D259" s="7">
        <v>1029</v>
      </c>
      <c r="E259" s="8">
        <v>12.5</v>
      </c>
      <c r="F259" s="9">
        <v>60</v>
      </c>
      <c r="G259" s="8">
        <v>11.6</v>
      </c>
      <c r="H259" s="8">
        <v>4.9000000000000004</v>
      </c>
      <c r="I259" s="8">
        <v>26</v>
      </c>
      <c r="J259" s="8">
        <v>11.6</v>
      </c>
      <c r="K259" s="6">
        <f t="shared" ref="K259:K289" si="12">CONVERT(T259,"m/s","km/h")</f>
        <v>9</v>
      </c>
      <c r="L259" s="6">
        <f t="shared" ref="L259:L289" si="13">CONVERT(U259,"m/s","km/h")</f>
        <v>9.36</v>
      </c>
      <c r="M259" s="10">
        <v>14</v>
      </c>
      <c r="N259" s="3" t="str">
        <f t="shared" ref="N259:N289" si="14">LOOKUP(M259,$V$4:$V$40,$W$4:$W$40)</f>
        <v>N</v>
      </c>
      <c r="O259" s="12">
        <v>0</v>
      </c>
      <c r="P259" s="11">
        <v>0</v>
      </c>
      <c r="Q259" s="3">
        <v>0</v>
      </c>
      <c r="R259" s="13">
        <v>0</v>
      </c>
      <c r="S259" s="14">
        <v>0</v>
      </c>
      <c r="T259" s="15">
        <v>2.5</v>
      </c>
      <c r="U259" s="15">
        <v>2.6</v>
      </c>
    </row>
    <row r="260" spans="1:21" x14ac:dyDescent="0.25">
      <c r="A260" s="1">
        <v>45318</v>
      </c>
      <c r="B260" s="2">
        <v>0.89583333333333337</v>
      </c>
      <c r="C260" s="7">
        <v>1025</v>
      </c>
      <c r="D260" s="7">
        <v>1029</v>
      </c>
      <c r="E260" s="8">
        <v>12.6</v>
      </c>
      <c r="F260" s="9">
        <v>52</v>
      </c>
      <c r="G260" s="8">
        <v>11.7</v>
      </c>
      <c r="H260" s="8">
        <v>2.9</v>
      </c>
      <c r="I260" s="8">
        <v>26</v>
      </c>
      <c r="J260" s="8">
        <v>11.7</v>
      </c>
      <c r="K260" s="6">
        <f t="shared" si="12"/>
        <v>9.7200000000000006</v>
      </c>
      <c r="L260" s="6">
        <f t="shared" si="13"/>
        <v>9.7200000000000006</v>
      </c>
      <c r="M260" s="10">
        <v>30</v>
      </c>
      <c r="N260" s="3" t="str">
        <f t="shared" si="14"/>
        <v>NNE</v>
      </c>
      <c r="O260" s="12">
        <v>0</v>
      </c>
      <c r="P260" s="11">
        <v>0</v>
      </c>
      <c r="Q260" s="3">
        <v>0</v>
      </c>
      <c r="R260" s="13">
        <v>0</v>
      </c>
      <c r="S260" s="14">
        <v>0</v>
      </c>
      <c r="T260" s="15">
        <v>2.7</v>
      </c>
      <c r="U260" s="15">
        <v>2.7</v>
      </c>
    </row>
    <row r="261" spans="1:21" x14ac:dyDescent="0.25">
      <c r="A261" s="1">
        <v>45318</v>
      </c>
      <c r="B261" s="2">
        <v>0.89930555555555547</v>
      </c>
      <c r="C261" s="7">
        <v>1025</v>
      </c>
      <c r="D261" s="7">
        <v>1029</v>
      </c>
      <c r="E261" s="8">
        <v>12.8</v>
      </c>
      <c r="F261" s="9">
        <v>44</v>
      </c>
      <c r="G261" s="8">
        <v>11.7</v>
      </c>
      <c r="H261" s="8">
        <v>0.8</v>
      </c>
      <c r="I261" s="8">
        <v>26</v>
      </c>
      <c r="J261" s="8">
        <v>11.7</v>
      </c>
      <c r="K261" s="6">
        <f t="shared" si="12"/>
        <v>11.16</v>
      </c>
      <c r="L261" s="6">
        <f t="shared" si="13"/>
        <v>11.88</v>
      </c>
      <c r="M261" s="10">
        <v>96</v>
      </c>
      <c r="N261" s="3" t="str">
        <f t="shared" si="14"/>
        <v>E</v>
      </c>
      <c r="O261" s="12">
        <v>0</v>
      </c>
      <c r="P261" s="11">
        <v>0</v>
      </c>
      <c r="Q261" s="3">
        <v>0</v>
      </c>
      <c r="R261" s="13">
        <v>0</v>
      </c>
      <c r="S261" s="14">
        <v>0</v>
      </c>
      <c r="T261" s="15">
        <v>3.1</v>
      </c>
      <c r="U261" s="15">
        <v>3.3</v>
      </c>
    </row>
    <row r="262" spans="1:21" x14ac:dyDescent="0.25">
      <c r="A262" s="1">
        <v>45318</v>
      </c>
      <c r="B262" s="2">
        <v>0.90277777777777779</v>
      </c>
      <c r="C262" s="7">
        <v>1025</v>
      </c>
      <c r="D262" s="7">
        <v>1029</v>
      </c>
      <c r="E262" s="8">
        <v>13</v>
      </c>
      <c r="F262" s="9">
        <v>37</v>
      </c>
      <c r="G262" s="8">
        <v>12</v>
      </c>
      <c r="H262" s="8">
        <v>-1.4</v>
      </c>
      <c r="I262" s="8">
        <v>26</v>
      </c>
      <c r="J262" s="8">
        <v>12</v>
      </c>
      <c r="K262" s="6">
        <f t="shared" si="12"/>
        <v>10.08</v>
      </c>
      <c r="L262" s="6">
        <f t="shared" si="13"/>
        <v>11.16</v>
      </c>
      <c r="M262" s="10">
        <v>354</v>
      </c>
      <c r="N262" s="3" t="str">
        <f t="shared" si="14"/>
        <v>N</v>
      </c>
      <c r="O262" s="12">
        <v>0</v>
      </c>
      <c r="P262" s="11">
        <v>0</v>
      </c>
      <c r="Q262" s="3">
        <v>0</v>
      </c>
      <c r="R262" s="13">
        <v>0</v>
      </c>
      <c r="S262" s="14">
        <v>0</v>
      </c>
      <c r="T262" s="15">
        <v>2.8</v>
      </c>
      <c r="U262" s="15">
        <v>3.1</v>
      </c>
    </row>
    <row r="263" spans="1:21" x14ac:dyDescent="0.25">
      <c r="A263" s="1">
        <v>45318</v>
      </c>
      <c r="B263" s="2">
        <v>0.90625</v>
      </c>
      <c r="C263" s="7">
        <v>1025</v>
      </c>
      <c r="D263" s="7">
        <v>1029</v>
      </c>
      <c r="E263" s="8">
        <v>13.1</v>
      </c>
      <c r="F263" s="9">
        <v>38</v>
      </c>
      <c r="G263" s="8">
        <v>13.1</v>
      </c>
      <c r="H263" s="8">
        <v>-1</v>
      </c>
      <c r="I263" s="8">
        <v>26</v>
      </c>
      <c r="J263" s="8">
        <v>13.1</v>
      </c>
      <c r="K263" s="6">
        <f t="shared" si="12"/>
        <v>4.32</v>
      </c>
      <c r="L263" s="6">
        <f t="shared" si="13"/>
        <v>4.32</v>
      </c>
      <c r="M263" s="10">
        <v>210</v>
      </c>
      <c r="N263" s="3" t="str">
        <f t="shared" si="14"/>
        <v>SSW</v>
      </c>
      <c r="O263" s="12">
        <v>0</v>
      </c>
      <c r="P263" s="11">
        <v>0</v>
      </c>
      <c r="Q263" s="3">
        <v>0</v>
      </c>
      <c r="R263" s="13">
        <v>0</v>
      </c>
      <c r="S263" s="14">
        <v>0</v>
      </c>
      <c r="T263" s="15">
        <v>1.2</v>
      </c>
      <c r="U263" s="15">
        <v>1.2</v>
      </c>
    </row>
    <row r="264" spans="1:21" x14ac:dyDescent="0.25">
      <c r="A264" s="1">
        <v>45318</v>
      </c>
      <c r="B264" s="2">
        <v>0.90972222222222221</v>
      </c>
      <c r="C264" s="7">
        <v>1025</v>
      </c>
      <c r="D264" s="7">
        <v>1029</v>
      </c>
      <c r="E264" s="8">
        <v>13.1</v>
      </c>
      <c r="F264" s="9">
        <v>43</v>
      </c>
      <c r="G264" s="8">
        <v>11.2</v>
      </c>
      <c r="H264" s="8">
        <v>0.7</v>
      </c>
      <c r="I264" s="8">
        <v>26</v>
      </c>
      <c r="J264" s="8">
        <v>11.2</v>
      </c>
      <c r="K264" s="6">
        <f t="shared" si="12"/>
        <v>18</v>
      </c>
      <c r="L264" s="6">
        <f t="shared" si="13"/>
        <v>21.96</v>
      </c>
      <c r="M264" s="10">
        <v>342</v>
      </c>
      <c r="N264" s="3" t="str">
        <f t="shared" si="14"/>
        <v>NNW</v>
      </c>
      <c r="O264" s="12">
        <v>0</v>
      </c>
      <c r="P264" s="11">
        <v>0</v>
      </c>
      <c r="Q264" s="3">
        <v>0</v>
      </c>
      <c r="R264" s="13">
        <v>0</v>
      </c>
      <c r="S264" s="14">
        <v>0</v>
      </c>
      <c r="T264" s="15">
        <v>5</v>
      </c>
      <c r="U264" s="15">
        <v>6.1</v>
      </c>
    </row>
    <row r="265" spans="1:21" x14ac:dyDescent="0.25">
      <c r="A265" s="1">
        <v>45318</v>
      </c>
      <c r="B265" s="2">
        <v>0.91319444444444453</v>
      </c>
      <c r="C265" s="7">
        <v>1025</v>
      </c>
      <c r="D265" s="7">
        <v>1029</v>
      </c>
      <c r="E265" s="8">
        <v>13</v>
      </c>
      <c r="F265" s="9">
        <v>42</v>
      </c>
      <c r="G265" s="8">
        <v>11.8</v>
      </c>
      <c r="H265" s="8">
        <v>0.3</v>
      </c>
      <c r="I265" s="8">
        <v>26</v>
      </c>
      <c r="J265" s="8">
        <v>11.8</v>
      </c>
      <c r="K265" s="6">
        <f t="shared" si="12"/>
        <v>12.96</v>
      </c>
      <c r="L265" s="6">
        <f t="shared" si="13"/>
        <v>14.4</v>
      </c>
      <c r="M265" s="10">
        <v>328</v>
      </c>
      <c r="N265" s="3" t="str">
        <f t="shared" si="14"/>
        <v>NW</v>
      </c>
      <c r="O265" s="12">
        <v>0</v>
      </c>
      <c r="P265" s="11">
        <v>0</v>
      </c>
      <c r="Q265" s="3">
        <v>0</v>
      </c>
      <c r="R265" s="13">
        <v>0</v>
      </c>
      <c r="S265" s="14">
        <v>0</v>
      </c>
      <c r="T265" s="15">
        <v>3.6</v>
      </c>
      <c r="U265" s="15">
        <v>4</v>
      </c>
    </row>
    <row r="266" spans="1:21" x14ac:dyDescent="0.25">
      <c r="A266" s="1">
        <v>45318</v>
      </c>
      <c r="B266" s="2">
        <v>0.91666666666666663</v>
      </c>
      <c r="C266" s="7">
        <v>1025</v>
      </c>
      <c r="D266" s="7">
        <v>1029</v>
      </c>
      <c r="E266" s="8">
        <v>12.8</v>
      </c>
      <c r="F266" s="9">
        <v>42</v>
      </c>
      <c r="G266" s="8">
        <v>12</v>
      </c>
      <c r="H266" s="8">
        <v>0.1</v>
      </c>
      <c r="I266" s="8">
        <v>26</v>
      </c>
      <c r="J266" s="8">
        <v>12</v>
      </c>
      <c r="K266" s="6">
        <f t="shared" si="12"/>
        <v>9.36</v>
      </c>
      <c r="L266" s="6">
        <f t="shared" si="13"/>
        <v>9.7200000000000006</v>
      </c>
      <c r="M266" s="10">
        <v>108</v>
      </c>
      <c r="N266" s="3" t="str">
        <f t="shared" si="14"/>
        <v>E</v>
      </c>
      <c r="O266" s="12">
        <v>0</v>
      </c>
      <c r="P266" s="11">
        <v>0</v>
      </c>
      <c r="Q266" s="3">
        <v>0</v>
      </c>
      <c r="R266" s="13">
        <v>0</v>
      </c>
      <c r="S266" s="14">
        <v>0</v>
      </c>
      <c r="T266" s="15">
        <v>2.6</v>
      </c>
      <c r="U266" s="15">
        <v>2.7</v>
      </c>
    </row>
    <row r="267" spans="1:21" x14ac:dyDescent="0.25">
      <c r="A267" s="1">
        <v>45318</v>
      </c>
      <c r="B267" s="2">
        <v>0.92013888888888884</v>
      </c>
      <c r="C267" s="7">
        <v>1025</v>
      </c>
      <c r="D267" s="7">
        <v>1029</v>
      </c>
      <c r="E267" s="8">
        <v>12.9</v>
      </c>
      <c r="F267" s="9">
        <v>39</v>
      </c>
      <c r="G267" s="8">
        <v>11.6</v>
      </c>
      <c r="H267" s="8">
        <v>-0.8</v>
      </c>
      <c r="I267" s="8">
        <v>26</v>
      </c>
      <c r="J267" s="8">
        <v>11.6</v>
      </c>
      <c r="K267" s="6">
        <f t="shared" si="12"/>
        <v>12.96</v>
      </c>
      <c r="L267" s="6">
        <f t="shared" si="13"/>
        <v>13.68</v>
      </c>
      <c r="M267" s="10">
        <v>60</v>
      </c>
      <c r="N267" s="3" t="str">
        <f t="shared" si="14"/>
        <v>ENE</v>
      </c>
      <c r="O267" s="12">
        <v>0</v>
      </c>
      <c r="P267" s="11">
        <v>0</v>
      </c>
      <c r="Q267" s="3">
        <v>0</v>
      </c>
      <c r="R267" s="13">
        <v>0</v>
      </c>
      <c r="S267" s="14">
        <v>0</v>
      </c>
      <c r="T267" s="15">
        <v>3.6</v>
      </c>
      <c r="U267" s="15">
        <v>3.8</v>
      </c>
    </row>
    <row r="268" spans="1:21" x14ac:dyDescent="0.25">
      <c r="A268" s="1">
        <v>45318</v>
      </c>
      <c r="B268" s="2">
        <v>0.92361111111111116</v>
      </c>
      <c r="C268" s="7">
        <v>1025</v>
      </c>
      <c r="D268" s="7">
        <v>1029</v>
      </c>
      <c r="E268" s="8">
        <v>12.9</v>
      </c>
      <c r="F268" s="9">
        <v>37</v>
      </c>
      <c r="G268" s="8">
        <v>12.1</v>
      </c>
      <c r="H268" s="8">
        <v>-1.5</v>
      </c>
      <c r="I268" s="8">
        <v>26</v>
      </c>
      <c r="J268" s="8">
        <v>12.1</v>
      </c>
      <c r="K268" s="6">
        <f t="shared" si="12"/>
        <v>9.7200000000000006</v>
      </c>
      <c r="L268" s="6">
        <f t="shared" si="13"/>
        <v>9.7200000000000006</v>
      </c>
      <c r="M268" s="10">
        <v>356</v>
      </c>
      <c r="N268" s="3" t="str">
        <f t="shared" si="14"/>
        <v>N</v>
      </c>
      <c r="O268" s="12">
        <v>0</v>
      </c>
      <c r="P268" s="11">
        <v>0</v>
      </c>
      <c r="Q268" s="3">
        <v>0</v>
      </c>
      <c r="R268" s="13">
        <v>0</v>
      </c>
      <c r="S268" s="14">
        <v>0</v>
      </c>
      <c r="T268" s="15">
        <v>2.7</v>
      </c>
      <c r="U268" s="15">
        <v>2.7</v>
      </c>
    </row>
    <row r="269" spans="1:21" x14ac:dyDescent="0.25">
      <c r="A269" s="1">
        <v>45318</v>
      </c>
      <c r="B269" s="2">
        <v>0.92708333333333337</v>
      </c>
      <c r="C269" s="7">
        <v>1025</v>
      </c>
      <c r="D269" s="7">
        <v>1029</v>
      </c>
      <c r="E269" s="8">
        <v>12.9</v>
      </c>
      <c r="F269" s="9">
        <v>39</v>
      </c>
      <c r="G269" s="8">
        <v>11.5</v>
      </c>
      <c r="H269" s="8">
        <v>-0.8</v>
      </c>
      <c r="I269" s="8">
        <v>26</v>
      </c>
      <c r="J269" s="8">
        <v>11.5</v>
      </c>
      <c r="K269" s="6">
        <f t="shared" si="12"/>
        <v>13.32</v>
      </c>
      <c r="L269" s="6">
        <f t="shared" si="13"/>
        <v>14.4</v>
      </c>
      <c r="M269" s="10">
        <v>40</v>
      </c>
      <c r="N269" s="3" t="str">
        <f t="shared" si="14"/>
        <v>NE</v>
      </c>
      <c r="O269" s="12">
        <v>0</v>
      </c>
      <c r="P269" s="11">
        <v>0</v>
      </c>
      <c r="Q269" s="3">
        <v>0</v>
      </c>
      <c r="R269" s="13">
        <v>0</v>
      </c>
      <c r="S269" s="14">
        <v>0</v>
      </c>
      <c r="T269" s="15">
        <v>3.7</v>
      </c>
      <c r="U269" s="15">
        <v>4</v>
      </c>
    </row>
    <row r="270" spans="1:21" x14ac:dyDescent="0.25">
      <c r="A270" s="1">
        <v>45318</v>
      </c>
      <c r="B270" s="2">
        <v>0.93055555555555547</v>
      </c>
      <c r="C270" s="7">
        <v>1025</v>
      </c>
      <c r="D270" s="7">
        <v>1029</v>
      </c>
      <c r="E270" s="8">
        <v>12.8</v>
      </c>
      <c r="F270" s="9">
        <v>40</v>
      </c>
      <c r="G270" s="8">
        <v>10.6</v>
      </c>
      <c r="H270" s="8">
        <v>-0.5</v>
      </c>
      <c r="I270" s="8">
        <v>26</v>
      </c>
      <c r="J270" s="8">
        <v>10.6</v>
      </c>
      <c r="K270" s="6">
        <f t="shared" si="12"/>
        <v>21.6</v>
      </c>
      <c r="L270" s="6">
        <f t="shared" si="13"/>
        <v>23.76</v>
      </c>
      <c r="M270" s="10">
        <v>336</v>
      </c>
      <c r="N270" s="3" t="str">
        <f t="shared" si="14"/>
        <v>NNW</v>
      </c>
      <c r="O270" s="12">
        <v>0</v>
      </c>
      <c r="P270" s="11">
        <v>0</v>
      </c>
      <c r="Q270" s="3">
        <v>0</v>
      </c>
      <c r="R270" s="13">
        <v>0</v>
      </c>
      <c r="S270" s="14">
        <v>0</v>
      </c>
      <c r="T270" s="15">
        <v>6</v>
      </c>
      <c r="U270" s="15">
        <v>6.6</v>
      </c>
    </row>
    <row r="271" spans="1:21" x14ac:dyDescent="0.25">
      <c r="A271" s="1">
        <v>45318</v>
      </c>
      <c r="B271" s="2">
        <v>0.93402777777777779</v>
      </c>
      <c r="C271" s="7">
        <v>1025</v>
      </c>
      <c r="D271" s="7">
        <v>1029</v>
      </c>
      <c r="E271" s="8">
        <v>12.7</v>
      </c>
      <c r="F271" s="9">
        <v>40</v>
      </c>
      <c r="G271" s="8">
        <v>11.2</v>
      </c>
      <c r="H271" s="8">
        <v>-0.6</v>
      </c>
      <c r="I271" s="8">
        <v>26</v>
      </c>
      <c r="J271" s="8">
        <v>11.2</v>
      </c>
      <c r="K271" s="6">
        <f t="shared" si="12"/>
        <v>14.759999999999998</v>
      </c>
      <c r="L271" s="6">
        <f t="shared" si="13"/>
        <v>19.080000000000002</v>
      </c>
      <c r="M271" s="10">
        <v>336</v>
      </c>
      <c r="N271" s="3" t="str">
        <f t="shared" si="14"/>
        <v>NNW</v>
      </c>
      <c r="O271" s="12">
        <v>0</v>
      </c>
      <c r="P271" s="11">
        <v>0</v>
      </c>
      <c r="Q271" s="3">
        <v>0</v>
      </c>
      <c r="R271" s="13">
        <v>0</v>
      </c>
      <c r="S271" s="14">
        <v>0</v>
      </c>
      <c r="T271" s="15">
        <v>4.0999999999999996</v>
      </c>
      <c r="U271" s="15">
        <v>5.3</v>
      </c>
    </row>
    <row r="272" spans="1:21" x14ac:dyDescent="0.25">
      <c r="A272" s="1">
        <v>45318</v>
      </c>
      <c r="B272" s="2">
        <v>0.9375</v>
      </c>
      <c r="C272" s="7">
        <v>1025</v>
      </c>
      <c r="D272" s="7">
        <v>1029</v>
      </c>
      <c r="E272" s="8">
        <v>12.7</v>
      </c>
      <c r="F272" s="9">
        <v>40</v>
      </c>
      <c r="G272" s="8">
        <v>10.6</v>
      </c>
      <c r="H272" s="8">
        <v>-0.6</v>
      </c>
      <c r="I272" s="8">
        <v>26</v>
      </c>
      <c r="J272" s="8">
        <v>10.6</v>
      </c>
      <c r="K272" s="6">
        <f t="shared" si="12"/>
        <v>19.080000000000002</v>
      </c>
      <c r="L272" s="6">
        <f t="shared" si="13"/>
        <v>21.6</v>
      </c>
      <c r="M272" s="10">
        <v>72</v>
      </c>
      <c r="N272" s="3" t="str">
        <f t="shared" si="14"/>
        <v>ENE</v>
      </c>
      <c r="O272" s="12">
        <v>0</v>
      </c>
      <c r="P272" s="11">
        <v>0</v>
      </c>
      <c r="Q272" s="3">
        <v>0</v>
      </c>
      <c r="R272" s="13">
        <v>0</v>
      </c>
      <c r="S272" s="14">
        <v>0</v>
      </c>
      <c r="T272" s="15">
        <v>5.3</v>
      </c>
      <c r="U272" s="15">
        <v>6</v>
      </c>
    </row>
    <row r="273" spans="1:21" x14ac:dyDescent="0.25">
      <c r="A273" s="1">
        <v>45318</v>
      </c>
      <c r="B273" s="2">
        <v>0.94097222222222221</v>
      </c>
      <c r="C273" s="7">
        <v>1025</v>
      </c>
      <c r="D273" s="7">
        <v>1029</v>
      </c>
      <c r="E273" s="8">
        <v>12.8</v>
      </c>
      <c r="F273" s="9">
        <v>41</v>
      </c>
      <c r="G273" s="8">
        <v>12.8</v>
      </c>
      <c r="H273" s="8">
        <v>-0.2</v>
      </c>
      <c r="I273" s="8">
        <v>26</v>
      </c>
      <c r="J273" s="8">
        <v>12.8</v>
      </c>
      <c r="K273" s="6">
        <f t="shared" si="12"/>
        <v>4.68</v>
      </c>
      <c r="L273" s="6">
        <f t="shared" si="13"/>
        <v>4.68</v>
      </c>
      <c r="M273" s="10">
        <v>2</v>
      </c>
      <c r="N273" s="3" t="str">
        <f t="shared" si="14"/>
        <v>N</v>
      </c>
      <c r="O273" s="12">
        <v>0</v>
      </c>
      <c r="P273" s="11">
        <v>0</v>
      </c>
      <c r="Q273" s="3">
        <v>0</v>
      </c>
      <c r="R273" s="13">
        <v>0</v>
      </c>
      <c r="S273" s="14">
        <v>0</v>
      </c>
      <c r="T273" s="15">
        <v>1.3</v>
      </c>
      <c r="U273" s="15">
        <v>1.3</v>
      </c>
    </row>
    <row r="274" spans="1:21" x14ac:dyDescent="0.25">
      <c r="A274" s="1">
        <v>45318</v>
      </c>
      <c r="B274" s="2">
        <v>0.94444444444444453</v>
      </c>
      <c r="C274" s="7">
        <v>1025</v>
      </c>
      <c r="D274" s="7">
        <v>1029</v>
      </c>
      <c r="E274" s="8">
        <v>12.8</v>
      </c>
      <c r="F274" s="9">
        <v>38</v>
      </c>
      <c r="G274" s="8">
        <v>11.7</v>
      </c>
      <c r="H274" s="8">
        <v>-1.2</v>
      </c>
      <c r="I274" s="8">
        <v>26</v>
      </c>
      <c r="J274" s="8">
        <v>11.7</v>
      </c>
      <c r="K274" s="6">
        <f t="shared" si="12"/>
        <v>11.16</v>
      </c>
      <c r="L274" s="6">
        <f t="shared" si="13"/>
        <v>11.88</v>
      </c>
      <c r="M274" s="10">
        <v>12</v>
      </c>
      <c r="N274" s="3" t="str">
        <f t="shared" si="14"/>
        <v>N</v>
      </c>
      <c r="O274" s="12">
        <v>0</v>
      </c>
      <c r="P274" s="11">
        <v>0</v>
      </c>
      <c r="Q274" s="3">
        <v>0</v>
      </c>
      <c r="R274" s="13">
        <v>0</v>
      </c>
      <c r="S274" s="14">
        <v>0</v>
      </c>
      <c r="T274" s="15">
        <v>3.1</v>
      </c>
      <c r="U274" s="15">
        <v>3.3</v>
      </c>
    </row>
    <row r="275" spans="1:21" x14ac:dyDescent="0.25">
      <c r="A275" s="1">
        <v>45318</v>
      </c>
      <c r="B275" s="2">
        <v>0.94791666666666663</v>
      </c>
      <c r="C275" s="7">
        <v>1025</v>
      </c>
      <c r="D275" s="7">
        <v>1029</v>
      </c>
      <c r="E275" s="8">
        <v>12.8</v>
      </c>
      <c r="F275" s="9">
        <v>40</v>
      </c>
      <c r="G275" s="8">
        <v>11.5</v>
      </c>
      <c r="H275" s="8">
        <v>-0.5</v>
      </c>
      <c r="I275" s="8">
        <v>26</v>
      </c>
      <c r="J275" s="8">
        <v>11.5</v>
      </c>
      <c r="K275" s="6">
        <f t="shared" si="12"/>
        <v>12.6</v>
      </c>
      <c r="L275" s="6">
        <f t="shared" si="13"/>
        <v>13.68</v>
      </c>
      <c r="M275" s="10">
        <v>34</v>
      </c>
      <c r="N275" s="3" t="str">
        <f t="shared" si="14"/>
        <v>NNE</v>
      </c>
      <c r="O275" s="12">
        <v>0</v>
      </c>
      <c r="P275" s="11">
        <v>0</v>
      </c>
      <c r="Q275" s="3">
        <v>0</v>
      </c>
      <c r="R275" s="13">
        <v>0</v>
      </c>
      <c r="S275" s="14">
        <v>0</v>
      </c>
      <c r="T275" s="15">
        <v>3.5</v>
      </c>
      <c r="U275" s="15">
        <v>3.8</v>
      </c>
    </row>
    <row r="276" spans="1:21" x14ac:dyDescent="0.25">
      <c r="A276" s="1">
        <v>45318</v>
      </c>
      <c r="B276" s="2">
        <v>0.95138888888888884</v>
      </c>
      <c r="C276" s="7">
        <v>1025</v>
      </c>
      <c r="D276" s="7">
        <v>1029</v>
      </c>
      <c r="E276" s="8">
        <v>12.6</v>
      </c>
      <c r="F276" s="9">
        <v>42</v>
      </c>
      <c r="G276" s="8">
        <v>12.3</v>
      </c>
      <c r="H276" s="8">
        <v>0</v>
      </c>
      <c r="I276" s="8">
        <v>26</v>
      </c>
      <c r="J276" s="8">
        <v>12.3</v>
      </c>
      <c r="K276" s="6">
        <f t="shared" si="12"/>
        <v>6.48</v>
      </c>
      <c r="L276" s="6">
        <f t="shared" si="13"/>
        <v>7.5600000000000005</v>
      </c>
      <c r="M276" s="10">
        <v>328</v>
      </c>
      <c r="N276" s="3" t="str">
        <f t="shared" si="14"/>
        <v>NW</v>
      </c>
      <c r="O276" s="12">
        <v>0</v>
      </c>
      <c r="P276" s="11">
        <v>0</v>
      </c>
      <c r="Q276" s="3">
        <v>0</v>
      </c>
      <c r="R276" s="13">
        <v>0</v>
      </c>
      <c r="S276" s="14">
        <v>0</v>
      </c>
      <c r="T276" s="15">
        <v>1.8</v>
      </c>
      <c r="U276" s="15">
        <v>2.1</v>
      </c>
    </row>
    <row r="277" spans="1:21" x14ac:dyDescent="0.25">
      <c r="A277" s="1">
        <v>45318</v>
      </c>
      <c r="B277" s="2">
        <v>0.95486111111111116</v>
      </c>
      <c r="C277" s="7">
        <v>1025</v>
      </c>
      <c r="D277" s="7">
        <v>1029</v>
      </c>
      <c r="E277" s="8">
        <v>12.6</v>
      </c>
      <c r="F277" s="9">
        <v>42</v>
      </c>
      <c r="G277" s="8">
        <v>12.3</v>
      </c>
      <c r="H277" s="8">
        <v>0</v>
      </c>
      <c r="I277" s="8">
        <v>26</v>
      </c>
      <c r="J277" s="8">
        <v>12.3</v>
      </c>
      <c r="K277" s="6">
        <f t="shared" si="12"/>
        <v>6.48</v>
      </c>
      <c r="L277" s="6">
        <f t="shared" si="13"/>
        <v>7.2</v>
      </c>
      <c r="M277" s="10">
        <v>218</v>
      </c>
      <c r="N277" s="3" t="str">
        <f t="shared" si="14"/>
        <v>SSW</v>
      </c>
      <c r="O277" s="12">
        <v>0</v>
      </c>
      <c r="P277" s="11">
        <v>0</v>
      </c>
      <c r="Q277" s="3">
        <v>0</v>
      </c>
      <c r="R277" s="13">
        <v>0</v>
      </c>
      <c r="S277" s="14">
        <v>0</v>
      </c>
      <c r="T277" s="15">
        <v>1.8</v>
      </c>
      <c r="U277" s="15">
        <v>2</v>
      </c>
    </row>
    <row r="278" spans="1:21" x14ac:dyDescent="0.25">
      <c r="A278" s="1">
        <v>45318</v>
      </c>
      <c r="B278" s="2">
        <v>0.95833333333333337</v>
      </c>
      <c r="C278" s="7">
        <v>1025</v>
      </c>
      <c r="D278" s="7">
        <v>1029</v>
      </c>
      <c r="E278" s="8">
        <v>12.5</v>
      </c>
      <c r="F278" s="9">
        <v>39</v>
      </c>
      <c r="G278" s="8">
        <v>11.2</v>
      </c>
      <c r="H278" s="8">
        <v>-1.1000000000000001</v>
      </c>
      <c r="I278" s="8">
        <v>26</v>
      </c>
      <c r="J278" s="8">
        <v>11.2</v>
      </c>
      <c r="K278" s="6">
        <f t="shared" si="12"/>
        <v>12.96</v>
      </c>
      <c r="L278" s="6">
        <f t="shared" si="13"/>
        <v>13.68</v>
      </c>
      <c r="M278" s="10">
        <v>330</v>
      </c>
      <c r="N278" s="3" t="str">
        <f t="shared" si="14"/>
        <v>NNW</v>
      </c>
      <c r="O278" s="12">
        <v>0</v>
      </c>
      <c r="P278" s="11">
        <v>0</v>
      </c>
      <c r="Q278" s="3">
        <v>0</v>
      </c>
      <c r="R278" s="13">
        <v>0</v>
      </c>
      <c r="S278" s="14">
        <v>0</v>
      </c>
      <c r="T278" s="15">
        <v>3.6</v>
      </c>
      <c r="U278" s="15">
        <v>3.8</v>
      </c>
    </row>
    <row r="279" spans="1:21" x14ac:dyDescent="0.25">
      <c r="A279" s="1">
        <v>45318</v>
      </c>
      <c r="B279" s="2">
        <v>0.96180555555555547</v>
      </c>
      <c r="C279" s="7">
        <v>1025</v>
      </c>
      <c r="D279" s="7">
        <v>1029</v>
      </c>
      <c r="E279" s="8">
        <v>12.7</v>
      </c>
      <c r="F279" s="9">
        <v>36</v>
      </c>
      <c r="G279" s="8">
        <v>10.9</v>
      </c>
      <c r="H279" s="8">
        <v>-2</v>
      </c>
      <c r="I279" s="8">
        <v>26</v>
      </c>
      <c r="J279" s="8">
        <v>10.9</v>
      </c>
      <c r="K279" s="6">
        <f t="shared" si="12"/>
        <v>16.2</v>
      </c>
      <c r="L279" s="6">
        <f t="shared" si="13"/>
        <v>19.8</v>
      </c>
      <c r="M279" s="10">
        <v>78</v>
      </c>
      <c r="N279" s="3" t="str">
        <f t="shared" si="14"/>
        <v>ENE</v>
      </c>
      <c r="O279" s="12">
        <v>0</v>
      </c>
      <c r="P279" s="11">
        <v>0</v>
      </c>
      <c r="Q279" s="3">
        <v>0</v>
      </c>
      <c r="R279" s="13">
        <v>0</v>
      </c>
      <c r="S279" s="14">
        <v>0</v>
      </c>
      <c r="T279" s="15">
        <v>4.5</v>
      </c>
      <c r="U279" s="15">
        <v>5.5</v>
      </c>
    </row>
    <row r="280" spans="1:21" x14ac:dyDescent="0.25">
      <c r="A280" s="1">
        <v>45318</v>
      </c>
      <c r="B280" s="2">
        <v>0.96527777777777779</v>
      </c>
      <c r="C280" s="7">
        <v>1025</v>
      </c>
      <c r="D280" s="7">
        <v>1029</v>
      </c>
      <c r="E280" s="8">
        <v>12.7</v>
      </c>
      <c r="F280" s="9">
        <v>38</v>
      </c>
      <c r="G280" s="8">
        <v>11.5</v>
      </c>
      <c r="H280" s="8">
        <v>-1.3</v>
      </c>
      <c r="I280" s="8">
        <v>26</v>
      </c>
      <c r="J280" s="8">
        <v>11.5</v>
      </c>
      <c r="K280" s="6">
        <f t="shared" si="12"/>
        <v>11.88</v>
      </c>
      <c r="L280" s="6">
        <f t="shared" si="13"/>
        <v>12.6</v>
      </c>
      <c r="M280" s="10">
        <v>48</v>
      </c>
      <c r="N280" s="3" t="str">
        <f t="shared" si="14"/>
        <v>NE</v>
      </c>
      <c r="O280" s="12">
        <v>0</v>
      </c>
      <c r="P280" s="11">
        <v>0</v>
      </c>
      <c r="Q280" s="3">
        <v>0</v>
      </c>
      <c r="R280" s="13">
        <v>0</v>
      </c>
      <c r="S280" s="14">
        <v>0</v>
      </c>
      <c r="T280" s="15">
        <v>3.3</v>
      </c>
      <c r="U280" s="15">
        <v>3.5</v>
      </c>
    </row>
    <row r="281" spans="1:21" x14ac:dyDescent="0.25">
      <c r="A281" s="1">
        <v>45318</v>
      </c>
      <c r="B281" s="2">
        <v>0.96875</v>
      </c>
      <c r="C281" s="7">
        <v>1025</v>
      </c>
      <c r="D281" s="7">
        <v>1029</v>
      </c>
      <c r="E281" s="8">
        <v>12.4</v>
      </c>
      <c r="F281" s="9">
        <v>40</v>
      </c>
      <c r="G281" s="8">
        <v>11.2</v>
      </c>
      <c r="H281" s="8">
        <v>-0.9</v>
      </c>
      <c r="I281" s="8">
        <v>26</v>
      </c>
      <c r="J281" s="8">
        <v>11.2</v>
      </c>
      <c r="K281" s="6">
        <f t="shared" si="12"/>
        <v>11.52</v>
      </c>
      <c r="L281" s="6">
        <f t="shared" si="13"/>
        <v>12.96</v>
      </c>
      <c r="M281" s="10">
        <v>222</v>
      </c>
      <c r="N281" s="3" t="str">
        <f t="shared" si="14"/>
        <v>SW</v>
      </c>
      <c r="O281" s="12">
        <v>0</v>
      </c>
      <c r="P281" s="11">
        <v>0</v>
      </c>
      <c r="Q281" s="3">
        <v>0</v>
      </c>
      <c r="R281" s="13">
        <v>0</v>
      </c>
      <c r="S281" s="14">
        <v>0</v>
      </c>
      <c r="T281" s="15">
        <v>3.2</v>
      </c>
      <c r="U281" s="15">
        <v>3.6</v>
      </c>
    </row>
    <row r="282" spans="1:21" x14ac:dyDescent="0.25">
      <c r="A282" s="1">
        <v>45318</v>
      </c>
      <c r="B282" s="2">
        <v>0.97222222222222221</v>
      </c>
      <c r="C282" s="7">
        <v>1025</v>
      </c>
      <c r="D282" s="7">
        <v>1029</v>
      </c>
      <c r="E282" s="8">
        <v>12.5</v>
      </c>
      <c r="F282" s="9">
        <v>43</v>
      </c>
      <c r="G282" s="8">
        <v>11.6</v>
      </c>
      <c r="H282" s="8">
        <v>0.2</v>
      </c>
      <c r="I282" s="8">
        <v>26</v>
      </c>
      <c r="J282" s="8">
        <v>11.6</v>
      </c>
      <c r="K282" s="6">
        <f t="shared" si="12"/>
        <v>9.7200000000000006</v>
      </c>
      <c r="L282" s="6">
        <f t="shared" si="13"/>
        <v>10.08</v>
      </c>
      <c r="M282" s="10">
        <v>54</v>
      </c>
      <c r="N282" s="3" t="str">
        <f t="shared" si="14"/>
        <v>NE</v>
      </c>
      <c r="O282" s="12">
        <v>0</v>
      </c>
      <c r="P282" s="11">
        <v>0</v>
      </c>
      <c r="Q282" s="3">
        <v>0</v>
      </c>
      <c r="R282" s="13">
        <v>0</v>
      </c>
      <c r="S282" s="14">
        <v>0</v>
      </c>
      <c r="T282" s="15">
        <v>2.7</v>
      </c>
      <c r="U282" s="15">
        <v>2.8</v>
      </c>
    </row>
    <row r="283" spans="1:21" x14ac:dyDescent="0.25">
      <c r="A283" s="1">
        <v>45318</v>
      </c>
      <c r="B283" s="2">
        <v>0.97569444444444453</v>
      </c>
      <c r="C283" s="7">
        <v>1025</v>
      </c>
      <c r="D283" s="7">
        <v>1029</v>
      </c>
      <c r="E283" s="8">
        <v>12.5</v>
      </c>
      <c r="F283" s="9">
        <v>43</v>
      </c>
      <c r="G283" s="8">
        <v>12</v>
      </c>
      <c r="H283" s="8">
        <v>0.2</v>
      </c>
      <c r="I283" s="8">
        <v>26</v>
      </c>
      <c r="J283" s="8">
        <v>12</v>
      </c>
      <c r="K283" s="6">
        <f t="shared" si="12"/>
        <v>7.5600000000000005</v>
      </c>
      <c r="L283" s="6">
        <f t="shared" si="13"/>
        <v>8.2799999999999994</v>
      </c>
      <c r="M283" s="10">
        <v>241</v>
      </c>
      <c r="N283" s="3" t="str">
        <f t="shared" si="14"/>
        <v>WSW</v>
      </c>
      <c r="O283" s="12">
        <v>0</v>
      </c>
      <c r="P283" s="11">
        <v>0</v>
      </c>
      <c r="Q283" s="3">
        <v>0</v>
      </c>
      <c r="R283" s="13">
        <v>0</v>
      </c>
      <c r="S283" s="14">
        <v>0</v>
      </c>
      <c r="T283" s="15">
        <v>2.1</v>
      </c>
      <c r="U283" s="15">
        <v>2.2999999999999998</v>
      </c>
    </row>
    <row r="284" spans="1:21" x14ac:dyDescent="0.25">
      <c r="A284" s="1">
        <v>45318</v>
      </c>
      <c r="B284" s="2">
        <v>0.97916666666666663</v>
      </c>
      <c r="C284" s="7">
        <v>1025</v>
      </c>
      <c r="D284" s="7">
        <v>1029</v>
      </c>
      <c r="E284" s="8">
        <v>12.6</v>
      </c>
      <c r="F284" s="9">
        <v>40</v>
      </c>
      <c r="G284" s="8">
        <v>11.7</v>
      </c>
      <c r="H284" s="8">
        <v>-0.7</v>
      </c>
      <c r="I284" s="8">
        <v>26</v>
      </c>
      <c r="J284" s="8">
        <v>11.7</v>
      </c>
      <c r="K284" s="6">
        <f t="shared" si="12"/>
        <v>9.7200000000000006</v>
      </c>
      <c r="L284" s="6">
        <f t="shared" si="13"/>
        <v>10.08</v>
      </c>
      <c r="M284" s="10">
        <v>342</v>
      </c>
      <c r="N284" s="3" t="str">
        <f t="shared" si="14"/>
        <v>NNW</v>
      </c>
      <c r="O284" s="12">
        <v>0</v>
      </c>
      <c r="P284" s="11">
        <v>0</v>
      </c>
      <c r="Q284" s="3">
        <v>0</v>
      </c>
      <c r="R284" s="13">
        <v>0</v>
      </c>
      <c r="S284" s="14">
        <v>0</v>
      </c>
      <c r="T284" s="15">
        <v>2.7</v>
      </c>
      <c r="U284" s="15">
        <v>2.8</v>
      </c>
    </row>
    <row r="285" spans="1:21" x14ac:dyDescent="0.25">
      <c r="A285" s="1">
        <v>45318</v>
      </c>
      <c r="B285" s="2">
        <v>0.98263888888888884</v>
      </c>
      <c r="C285" s="7">
        <v>1025</v>
      </c>
      <c r="D285" s="7">
        <v>1029</v>
      </c>
      <c r="E285" s="8">
        <v>12.4</v>
      </c>
      <c r="F285" s="9">
        <v>40</v>
      </c>
      <c r="G285" s="8">
        <v>11.7</v>
      </c>
      <c r="H285" s="8">
        <v>-0.9</v>
      </c>
      <c r="I285" s="8">
        <v>26</v>
      </c>
      <c r="J285" s="8">
        <v>11.7</v>
      </c>
      <c r="K285" s="6">
        <f t="shared" si="12"/>
        <v>8.2799999999999994</v>
      </c>
      <c r="L285" s="6">
        <f t="shared" si="13"/>
        <v>9</v>
      </c>
      <c r="M285" s="10">
        <v>36</v>
      </c>
      <c r="N285" s="3" t="str">
        <f t="shared" si="14"/>
        <v>NNE</v>
      </c>
      <c r="O285" s="12">
        <v>0</v>
      </c>
      <c r="P285" s="11">
        <v>0</v>
      </c>
      <c r="Q285" s="3">
        <v>0</v>
      </c>
      <c r="R285" s="13">
        <v>0</v>
      </c>
      <c r="S285" s="14">
        <v>0</v>
      </c>
      <c r="T285" s="15">
        <v>2.2999999999999998</v>
      </c>
      <c r="U285" s="15">
        <v>2.5</v>
      </c>
    </row>
    <row r="286" spans="1:21" x14ac:dyDescent="0.25">
      <c r="A286" s="1">
        <v>45318</v>
      </c>
      <c r="B286" s="2">
        <v>0.98611111111111116</v>
      </c>
      <c r="C286" s="7">
        <v>1026</v>
      </c>
      <c r="D286" s="7">
        <v>1030</v>
      </c>
      <c r="E286" s="8">
        <v>12.5</v>
      </c>
      <c r="F286" s="9">
        <v>38</v>
      </c>
      <c r="G286" s="8">
        <v>12.5</v>
      </c>
      <c r="H286" s="8">
        <v>-1.5</v>
      </c>
      <c r="I286" s="8">
        <v>26</v>
      </c>
      <c r="J286" s="8">
        <v>12.5</v>
      </c>
      <c r="K286" s="6">
        <f t="shared" si="12"/>
        <v>4.32</v>
      </c>
      <c r="L286" s="6">
        <f t="shared" si="13"/>
        <v>4.32</v>
      </c>
      <c r="M286" s="10">
        <v>312</v>
      </c>
      <c r="N286" s="3" t="str">
        <f t="shared" si="14"/>
        <v>NW</v>
      </c>
      <c r="O286" s="12">
        <v>0</v>
      </c>
      <c r="P286" s="11">
        <v>0</v>
      </c>
      <c r="Q286" s="3">
        <v>0</v>
      </c>
      <c r="R286" s="13">
        <v>0</v>
      </c>
      <c r="S286" s="14">
        <v>0</v>
      </c>
      <c r="T286" s="15">
        <v>1.2</v>
      </c>
      <c r="U286" s="15">
        <v>1.2</v>
      </c>
    </row>
    <row r="287" spans="1:21" x14ac:dyDescent="0.25">
      <c r="A287" s="1">
        <v>45318</v>
      </c>
      <c r="B287" s="2">
        <v>0.98958333333333337</v>
      </c>
      <c r="C287" s="7">
        <v>1025</v>
      </c>
      <c r="D287" s="7">
        <v>1029</v>
      </c>
      <c r="E287" s="8">
        <v>12.3</v>
      </c>
      <c r="F287" s="9">
        <v>40</v>
      </c>
      <c r="G287" s="8">
        <v>11.8</v>
      </c>
      <c r="H287" s="8">
        <v>-1</v>
      </c>
      <c r="I287" s="8">
        <v>26</v>
      </c>
      <c r="J287" s="8">
        <v>11.8</v>
      </c>
      <c r="K287" s="6">
        <f t="shared" si="12"/>
        <v>7.5600000000000005</v>
      </c>
      <c r="L287" s="6">
        <f t="shared" si="13"/>
        <v>7.9200000000000008</v>
      </c>
      <c r="M287" s="10">
        <v>12</v>
      </c>
      <c r="N287" s="3" t="str">
        <f t="shared" si="14"/>
        <v>N</v>
      </c>
      <c r="O287" s="12">
        <v>0</v>
      </c>
      <c r="P287" s="11">
        <v>0</v>
      </c>
      <c r="Q287" s="3">
        <v>0</v>
      </c>
      <c r="R287" s="13">
        <v>0</v>
      </c>
      <c r="S287" s="14">
        <v>0</v>
      </c>
      <c r="T287" s="15">
        <v>2.1</v>
      </c>
      <c r="U287" s="15">
        <v>2.2000000000000002</v>
      </c>
    </row>
    <row r="288" spans="1:21" x14ac:dyDescent="0.25">
      <c r="A288" s="1">
        <v>45318</v>
      </c>
      <c r="B288" s="2">
        <v>0.99305555555555547</v>
      </c>
      <c r="C288" s="7">
        <v>1025</v>
      </c>
      <c r="D288" s="7">
        <v>1029</v>
      </c>
      <c r="E288" s="8">
        <v>12.3</v>
      </c>
      <c r="F288" s="9">
        <v>35</v>
      </c>
      <c r="G288" s="8">
        <v>11.8</v>
      </c>
      <c r="H288" s="8">
        <v>-2.8</v>
      </c>
      <c r="I288" s="8">
        <v>26</v>
      </c>
      <c r="J288" s="8">
        <v>11.8</v>
      </c>
      <c r="K288" s="6">
        <f t="shared" si="12"/>
        <v>7.5600000000000005</v>
      </c>
      <c r="L288" s="6">
        <f t="shared" si="13"/>
        <v>7.5600000000000005</v>
      </c>
      <c r="M288" s="10">
        <v>42</v>
      </c>
      <c r="N288" s="3" t="str">
        <f t="shared" si="14"/>
        <v>NE</v>
      </c>
      <c r="O288" s="12">
        <v>0</v>
      </c>
      <c r="P288" s="11">
        <v>0</v>
      </c>
      <c r="Q288" s="3">
        <v>0</v>
      </c>
      <c r="R288" s="13">
        <v>0</v>
      </c>
      <c r="S288" s="14">
        <v>0</v>
      </c>
      <c r="T288" s="15">
        <v>2.1</v>
      </c>
      <c r="U288" s="15">
        <v>2.1</v>
      </c>
    </row>
    <row r="289" spans="1:21" x14ac:dyDescent="0.25">
      <c r="A289" s="1">
        <v>45318</v>
      </c>
      <c r="B289" s="75">
        <v>0.99652777777777779</v>
      </c>
      <c r="C289" s="7">
        <v>1025</v>
      </c>
      <c r="D289" s="7">
        <v>1029</v>
      </c>
      <c r="E289" s="8">
        <v>12.5</v>
      </c>
      <c r="F289" s="9">
        <v>35</v>
      </c>
      <c r="G289" s="8">
        <v>12</v>
      </c>
      <c r="H289" s="8">
        <v>-2.6</v>
      </c>
      <c r="I289" s="8">
        <v>26</v>
      </c>
      <c r="J289" s="8">
        <v>12</v>
      </c>
      <c r="K289" s="6">
        <f t="shared" si="12"/>
        <v>7.2</v>
      </c>
      <c r="L289" s="6">
        <f t="shared" si="13"/>
        <v>7.9200000000000008</v>
      </c>
      <c r="M289" s="10">
        <v>312</v>
      </c>
      <c r="N289" s="3" t="str">
        <f t="shared" si="14"/>
        <v>NW</v>
      </c>
      <c r="O289" s="12">
        <v>0</v>
      </c>
      <c r="P289" s="11">
        <v>0</v>
      </c>
      <c r="Q289" s="3">
        <v>0</v>
      </c>
      <c r="R289" s="13">
        <v>0</v>
      </c>
      <c r="S289" s="14">
        <v>0</v>
      </c>
      <c r="T289" s="15">
        <v>2</v>
      </c>
      <c r="U289" s="15">
        <v>2.2000000000000002</v>
      </c>
    </row>
    <row r="290" spans="1:21" x14ac:dyDescent="0.25">
      <c r="A290" s="1"/>
      <c r="B290" s="75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2"/>
      <c r="P290" s="11"/>
      <c r="Q290" s="3"/>
      <c r="R290" s="13"/>
      <c r="S290" s="14"/>
      <c r="T290" s="15"/>
      <c r="U290" s="15"/>
    </row>
    <row r="291" spans="1:21" x14ac:dyDescent="0.25">
      <c r="A291" s="3"/>
      <c r="B291" s="3"/>
      <c r="C291" s="7"/>
      <c r="D291" s="7"/>
      <c r="E291" s="8"/>
      <c r="F291" s="9"/>
      <c r="G291" s="8"/>
      <c r="H291" s="8"/>
      <c r="I291" s="8"/>
      <c r="J291" s="8"/>
      <c r="K291" s="6"/>
      <c r="L291" s="6"/>
      <c r="M291" s="10"/>
      <c r="O291" s="12"/>
      <c r="P291" s="11"/>
      <c r="Q291" s="3"/>
      <c r="R291" s="13"/>
      <c r="T291" s="15"/>
      <c r="U291" s="15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J292" s="8"/>
      <c r="K292" s="6"/>
      <c r="L292" s="6"/>
      <c r="M292" s="10"/>
      <c r="O292" s="12"/>
      <c r="P292" s="11"/>
      <c r="Q292" s="3"/>
      <c r="R292" s="13"/>
      <c r="T292" s="15"/>
      <c r="U292" s="15"/>
    </row>
    <row r="293" spans="1:21" x14ac:dyDescent="0.25">
      <c r="A293" s="31">
        <f>AVERAGE(E2:E289)</f>
        <v>11.713888888888905</v>
      </c>
      <c r="B293" s="27">
        <f>AVERAGE(F2:F289)</f>
        <v>73.236111111111114</v>
      </c>
      <c r="C293" s="28">
        <f>AVERAGE(C2:C289)</f>
        <v>1022.6423611111111</v>
      </c>
      <c r="D293" s="29">
        <f>AVERAGE(S67:S246)</f>
        <v>106.95459670111109</v>
      </c>
      <c r="E293" s="30">
        <f>AVERAGE(K2:K288)</f>
        <v>6.7634843205574935</v>
      </c>
      <c r="F293" s="31">
        <f>AVERAGE(H2:H289)</f>
        <v>6.6375000000000002</v>
      </c>
      <c r="G293" s="45" t="str" cm="1">
        <f t="array" ref="G293">INDEX(N2:N288,MIN(IF(MAX(COUNTIF(N2:N288,N2:N288))=COUNTIF(N2:N288,N2:N288),ROW(N2:N288),"")))</f>
        <v>NE</v>
      </c>
      <c r="H293" s="47"/>
      <c r="I293" s="26"/>
      <c r="J293" s="8"/>
      <c r="K293" s="6"/>
      <c r="L293" s="6"/>
      <c r="M293" s="10"/>
      <c r="O293" s="12"/>
      <c r="P293" s="11"/>
      <c r="Q293" s="3"/>
      <c r="R293" s="13"/>
      <c r="T293" s="15"/>
      <c r="U293" s="15"/>
    </row>
    <row r="294" spans="1:21" x14ac:dyDescent="0.25">
      <c r="C294"/>
      <c r="D294"/>
      <c r="E294" s="26"/>
      <c r="G294" s="26"/>
      <c r="H294" s="26"/>
      <c r="I294" s="26"/>
      <c r="J294" s="8"/>
      <c r="K294" s="6"/>
      <c r="L294" s="6"/>
      <c r="M294" s="10"/>
      <c r="O294" s="12"/>
      <c r="P294" s="11"/>
      <c r="Q294" s="3"/>
      <c r="R294" s="13"/>
      <c r="T294" s="15"/>
      <c r="U294" s="15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6.9</v>
      </c>
      <c r="B296" s="33">
        <f>MAX(E2:E289)</f>
        <v>14.4</v>
      </c>
      <c r="C296" s="34">
        <f>MIN(F2:F289)</f>
        <v>35</v>
      </c>
      <c r="D296" s="35">
        <f>MAX(F2:F289)</f>
        <v>94</v>
      </c>
      <c r="E296" s="36">
        <f>MAX(S2:S288)</f>
        <v>410.80000000000007</v>
      </c>
      <c r="F296" s="37">
        <f>MAX(L2:L288)</f>
        <v>25.560000000000002</v>
      </c>
      <c r="G296" s="38">
        <f>MIN(H2:H289)</f>
        <v>-2.8</v>
      </c>
      <c r="H296" s="33">
        <f>MAX(H2:H289)</f>
        <v>11.4</v>
      </c>
      <c r="I296" s="40">
        <v>0</v>
      </c>
    </row>
    <row r="297" spans="1:21" x14ac:dyDescent="0.25">
      <c r="I297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3C19F-A44F-45E9-8A12-56F9FADF9F02}">
  <dimension ref="A1:W295"/>
  <sheetViews>
    <sheetView topLeftCell="A270" workbookViewId="0">
      <selection activeCell="N288" sqref="N2:N288"/>
    </sheetView>
  </sheetViews>
  <sheetFormatPr defaultRowHeight="15" x14ac:dyDescent="0.25"/>
  <cols>
    <col min="1" max="1" width="16.5703125" customWidth="1"/>
    <col min="2" max="2" width="16.140625" customWidth="1"/>
    <col min="3" max="3" width="18.5703125" style="16" customWidth="1"/>
    <col min="4" max="4" width="17.7109375" style="16" customWidth="1"/>
    <col min="5" max="5" width="17.7109375" style="5" customWidth="1"/>
    <col min="6" max="6" width="18" style="17" customWidth="1"/>
    <col min="7" max="10" width="18.42578125" style="5" customWidth="1"/>
    <col min="11" max="11" width="16.28515625" style="39" customWidth="1"/>
    <col min="12" max="12" width="15.28515625" style="39" customWidth="1"/>
    <col min="13" max="13" width="18.42578125" style="4" customWidth="1"/>
    <col min="14" max="14" width="18.140625" customWidth="1"/>
    <col min="15" max="15" width="18.42578125" style="18" customWidth="1"/>
    <col min="16" max="16" width="18.42578125" style="19" customWidth="1"/>
    <col min="17" max="17" width="18.42578125" customWidth="1"/>
    <col min="18" max="18" width="18.42578125" style="20" customWidth="1"/>
    <col min="19" max="19" width="18.85546875" style="21" customWidth="1"/>
    <col min="20" max="21" width="18.42578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45319</v>
      </c>
      <c r="B2" s="2">
        <v>0</v>
      </c>
      <c r="C2" s="7">
        <v>1026</v>
      </c>
      <c r="D2" s="7">
        <v>1030</v>
      </c>
      <c r="E2" s="8">
        <v>12.4</v>
      </c>
      <c r="F2" s="9">
        <v>34</v>
      </c>
      <c r="G2" s="8">
        <v>11.9</v>
      </c>
      <c r="H2" s="8">
        <v>-3.1</v>
      </c>
      <c r="I2" s="8">
        <v>26</v>
      </c>
      <c r="J2" s="8">
        <v>11.9</v>
      </c>
      <c r="K2" s="6">
        <f>CONVERT(T2,"m/s","km/h")</f>
        <v>7.2</v>
      </c>
      <c r="L2" s="6">
        <f>CONVERT(U2,"m/s","km/h")</f>
        <v>7.9200000000000008</v>
      </c>
      <c r="M2" s="10">
        <v>90</v>
      </c>
      <c r="N2" s="3" t="str">
        <f>LOOKUP(M2,$V$4:$V$40,$W$4:$W$40)</f>
        <v>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2</v>
      </c>
      <c r="U2" s="15">
        <v>2.2000000000000002</v>
      </c>
    </row>
    <row r="3" spans="1:23" x14ac:dyDescent="0.25">
      <c r="A3" s="1">
        <v>45319</v>
      </c>
      <c r="B3" s="2">
        <v>6.9444444444444441E-3</v>
      </c>
      <c r="C3" s="7">
        <v>1025</v>
      </c>
      <c r="D3" s="7">
        <v>1029</v>
      </c>
      <c r="E3" s="8">
        <v>12.4</v>
      </c>
      <c r="F3" s="9">
        <v>39</v>
      </c>
      <c r="G3" s="8">
        <v>11.5</v>
      </c>
      <c r="H3" s="8">
        <v>-1.2</v>
      </c>
      <c r="I3" s="8">
        <v>26</v>
      </c>
      <c r="J3" s="8">
        <v>11.5</v>
      </c>
      <c r="K3" s="6">
        <f t="shared" ref="K3:K66" si="0">CONVERT(T3,"m/s","km/h")</f>
        <v>9.7200000000000006</v>
      </c>
      <c r="L3" s="6">
        <f t="shared" ref="L3:L66" si="1">CONVERT(U3,"m/s","km/h")</f>
        <v>11.16</v>
      </c>
      <c r="M3" s="10">
        <v>126</v>
      </c>
      <c r="N3" s="3" t="str">
        <f t="shared" ref="N3:N66" si="2">LOOKUP(M3,$V$4:$V$40,$W$4:$W$40)</f>
        <v>ESE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2.7</v>
      </c>
      <c r="U3" s="15">
        <v>3.1</v>
      </c>
    </row>
    <row r="4" spans="1:23" x14ac:dyDescent="0.25">
      <c r="A4" s="1">
        <v>45319</v>
      </c>
      <c r="B4" s="2">
        <v>1.0416666666666666E-2</v>
      </c>
      <c r="C4" s="7">
        <v>1025</v>
      </c>
      <c r="D4" s="7">
        <v>1029</v>
      </c>
      <c r="E4" s="8">
        <v>12.3</v>
      </c>
      <c r="F4" s="9">
        <v>38</v>
      </c>
      <c r="G4" s="8">
        <v>12.3</v>
      </c>
      <c r="H4" s="8">
        <v>-1.7</v>
      </c>
      <c r="I4" s="8">
        <v>26</v>
      </c>
      <c r="J4" s="8">
        <v>12.3</v>
      </c>
      <c r="K4" s="6">
        <f t="shared" si="0"/>
        <v>4.32</v>
      </c>
      <c r="L4" s="6">
        <f t="shared" si="1"/>
        <v>4.32</v>
      </c>
      <c r="M4" s="10">
        <v>285</v>
      </c>
      <c r="N4" s="3" t="str">
        <f t="shared" si="2"/>
        <v>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1.2</v>
      </c>
      <c r="U4" s="15">
        <v>1.2</v>
      </c>
      <c r="V4" s="43">
        <v>0</v>
      </c>
      <c r="W4" s="5" t="s">
        <v>0</v>
      </c>
    </row>
    <row r="5" spans="1:23" x14ac:dyDescent="0.25">
      <c r="A5" s="1">
        <v>45319</v>
      </c>
      <c r="B5" s="2">
        <v>1.3888888888888888E-2</v>
      </c>
      <c r="C5" s="7">
        <v>1026</v>
      </c>
      <c r="D5" s="7">
        <v>1030</v>
      </c>
      <c r="E5" s="8">
        <v>12.2</v>
      </c>
      <c r="F5" s="9">
        <v>39</v>
      </c>
      <c r="G5" s="8">
        <v>12.2</v>
      </c>
      <c r="H5" s="8">
        <v>-1.4</v>
      </c>
      <c r="I5" s="8">
        <v>26</v>
      </c>
      <c r="J5" s="8">
        <v>12.2</v>
      </c>
      <c r="K5" s="6">
        <f t="shared" si="0"/>
        <v>3.6</v>
      </c>
      <c r="L5" s="6">
        <f t="shared" si="1"/>
        <v>3.6</v>
      </c>
      <c r="M5" s="10">
        <v>84</v>
      </c>
      <c r="N5" s="3" t="str">
        <f t="shared" si="2"/>
        <v>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</v>
      </c>
      <c r="U5" s="15">
        <v>1</v>
      </c>
      <c r="V5" s="43">
        <v>10</v>
      </c>
      <c r="W5" s="5" t="s">
        <v>0</v>
      </c>
    </row>
    <row r="6" spans="1:23" x14ac:dyDescent="0.25">
      <c r="A6" s="1">
        <v>45319</v>
      </c>
      <c r="B6" s="2">
        <v>1.7361111111111112E-2</v>
      </c>
      <c r="C6" s="7">
        <v>1025</v>
      </c>
      <c r="D6" s="7">
        <v>1029</v>
      </c>
      <c r="E6" s="8">
        <v>12.3</v>
      </c>
      <c r="F6" s="9">
        <v>40</v>
      </c>
      <c r="G6" s="8">
        <v>12</v>
      </c>
      <c r="H6" s="8">
        <v>-1</v>
      </c>
      <c r="I6" s="8">
        <v>26</v>
      </c>
      <c r="J6" s="8">
        <v>12</v>
      </c>
      <c r="K6" s="6">
        <f t="shared" si="0"/>
        <v>6.12</v>
      </c>
      <c r="L6" s="6">
        <f t="shared" si="1"/>
        <v>6.48</v>
      </c>
      <c r="M6" s="10">
        <v>102</v>
      </c>
      <c r="N6" s="3" t="str">
        <f t="shared" si="2"/>
        <v>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1.7</v>
      </c>
      <c r="U6" s="15">
        <v>1.8</v>
      </c>
      <c r="V6" s="43">
        <v>20</v>
      </c>
      <c r="W6" s="5" t="s">
        <v>1</v>
      </c>
    </row>
    <row r="7" spans="1:23" x14ac:dyDescent="0.25">
      <c r="A7" s="1">
        <v>45319</v>
      </c>
      <c r="B7" s="2">
        <v>2.0833333333333332E-2</v>
      </c>
      <c r="C7" s="7">
        <v>1026</v>
      </c>
      <c r="D7" s="7">
        <v>1030</v>
      </c>
      <c r="E7" s="8">
        <v>12.1</v>
      </c>
      <c r="F7" s="9">
        <v>40</v>
      </c>
      <c r="G7" s="8">
        <v>10.7</v>
      </c>
      <c r="H7" s="8">
        <v>-1.1000000000000001</v>
      </c>
      <c r="I7" s="8">
        <v>26</v>
      </c>
      <c r="J7" s="8">
        <v>10.7</v>
      </c>
      <c r="K7" s="6">
        <f t="shared" si="0"/>
        <v>12.6</v>
      </c>
      <c r="L7" s="6">
        <f t="shared" si="1"/>
        <v>13.32</v>
      </c>
      <c r="M7" s="10">
        <v>36</v>
      </c>
      <c r="N7" s="3" t="str">
        <f t="shared" si="2"/>
        <v>NNE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3.5</v>
      </c>
      <c r="U7" s="15">
        <v>3.7</v>
      </c>
      <c r="V7" s="43">
        <v>30</v>
      </c>
      <c r="W7" s="5" t="s">
        <v>1</v>
      </c>
    </row>
    <row r="8" spans="1:23" x14ac:dyDescent="0.25">
      <c r="A8" s="1">
        <v>45319</v>
      </c>
      <c r="B8" s="2">
        <v>2.4305555555555556E-2</v>
      </c>
      <c r="C8" s="7">
        <v>1025</v>
      </c>
      <c r="D8" s="7">
        <v>1029</v>
      </c>
      <c r="E8" s="8">
        <v>12.1</v>
      </c>
      <c r="F8" s="9">
        <v>41</v>
      </c>
      <c r="G8" s="8">
        <v>12.1</v>
      </c>
      <c r="H8" s="8">
        <v>-0.8</v>
      </c>
      <c r="I8" s="8">
        <v>26</v>
      </c>
      <c r="J8" s="8">
        <v>12.1</v>
      </c>
      <c r="K8" s="6">
        <f t="shared" si="0"/>
        <v>3.9600000000000004</v>
      </c>
      <c r="L8" s="6">
        <f t="shared" si="1"/>
        <v>3.9600000000000004</v>
      </c>
      <c r="M8" s="10">
        <v>182</v>
      </c>
      <c r="N8" s="3" t="str">
        <f t="shared" si="2"/>
        <v>S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1.1000000000000001</v>
      </c>
      <c r="U8" s="15">
        <v>1.1000000000000001</v>
      </c>
      <c r="V8" s="43">
        <v>40</v>
      </c>
      <c r="W8" s="5" t="s">
        <v>2</v>
      </c>
    </row>
    <row r="9" spans="1:23" x14ac:dyDescent="0.25">
      <c r="A9" s="1">
        <v>45319</v>
      </c>
      <c r="B9" s="2">
        <v>2.7777777777777776E-2</v>
      </c>
      <c r="C9" s="7">
        <v>1025</v>
      </c>
      <c r="D9" s="7">
        <v>1029</v>
      </c>
      <c r="E9" s="8">
        <v>12.1</v>
      </c>
      <c r="F9" s="9">
        <v>42</v>
      </c>
      <c r="G9" s="8">
        <v>11.2</v>
      </c>
      <c r="H9" s="8">
        <v>-0.5</v>
      </c>
      <c r="I9" s="8">
        <v>26</v>
      </c>
      <c r="J9" s="8">
        <v>11.2</v>
      </c>
      <c r="K9" s="6">
        <f t="shared" si="0"/>
        <v>9</v>
      </c>
      <c r="L9" s="6">
        <f t="shared" si="1"/>
        <v>9.36</v>
      </c>
      <c r="M9" s="10">
        <v>1</v>
      </c>
      <c r="N9" s="3" t="str">
        <f t="shared" si="2"/>
        <v>N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2.5</v>
      </c>
      <c r="U9" s="15">
        <v>2.6</v>
      </c>
      <c r="V9" s="43">
        <v>50</v>
      </c>
      <c r="W9" s="5" t="s">
        <v>2</v>
      </c>
    </row>
    <row r="10" spans="1:23" x14ac:dyDescent="0.25">
      <c r="A10" s="1">
        <v>45319</v>
      </c>
      <c r="B10" s="2">
        <v>3.125E-2</v>
      </c>
      <c r="C10" s="7">
        <v>1025</v>
      </c>
      <c r="D10" s="7">
        <v>1029</v>
      </c>
      <c r="E10" s="8">
        <v>12</v>
      </c>
      <c r="F10" s="9">
        <v>43</v>
      </c>
      <c r="G10" s="8">
        <v>10.7</v>
      </c>
      <c r="H10" s="8">
        <v>-0.2</v>
      </c>
      <c r="I10" s="8">
        <v>26</v>
      </c>
      <c r="J10" s="8">
        <v>10.7</v>
      </c>
      <c r="K10" s="6">
        <f t="shared" si="0"/>
        <v>11.52</v>
      </c>
      <c r="L10" s="6">
        <f t="shared" si="1"/>
        <v>12.6</v>
      </c>
      <c r="M10" s="10">
        <v>351</v>
      </c>
      <c r="N10" s="3" t="str">
        <f t="shared" si="2"/>
        <v>N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3.2</v>
      </c>
      <c r="U10" s="15">
        <v>3.5</v>
      </c>
      <c r="V10" s="43">
        <v>60</v>
      </c>
      <c r="W10" s="5" t="s">
        <v>3</v>
      </c>
    </row>
    <row r="11" spans="1:23" x14ac:dyDescent="0.25">
      <c r="A11" s="1">
        <v>45319</v>
      </c>
      <c r="B11" s="2">
        <v>3.4722222222222224E-2</v>
      </c>
      <c r="C11" s="7">
        <v>1026</v>
      </c>
      <c r="D11" s="7">
        <v>1030</v>
      </c>
      <c r="E11" s="8">
        <v>11.9</v>
      </c>
      <c r="F11" s="9">
        <v>42</v>
      </c>
      <c r="G11" s="8">
        <v>10.6</v>
      </c>
      <c r="H11" s="8">
        <v>-0.7</v>
      </c>
      <c r="I11" s="8">
        <v>26</v>
      </c>
      <c r="J11" s="8">
        <v>10.6</v>
      </c>
      <c r="K11" s="6">
        <f t="shared" si="0"/>
        <v>11.52</v>
      </c>
      <c r="L11" s="6">
        <f t="shared" si="1"/>
        <v>12.6</v>
      </c>
      <c r="M11" s="10">
        <v>332</v>
      </c>
      <c r="N11" s="3" t="str">
        <f t="shared" si="2"/>
        <v>NNW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3.2</v>
      </c>
      <c r="U11" s="15">
        <v>3.5</v>
      </c>
      <c r="V11" s="43">
        <v>70</v>
      </c>
      <c r="W11" s="5" t="s">
        <v>3</v>
      </c>
    </row>
    <row r="12" spans="1:23" x14ac:dyDescent="0.25">
      <c r="A12" s="1">
        <v>45319</v>
      </c>
      <c r="B12" s="2">
        <v>3.8194444444444441E-2</v>
      </c>
      <c r="C12" s="7">
        <v>1026</v>
      </c>
      <c r="D12" s="7">
        <v>1030</v>
      </c>
      <c r="E12" s="8">
        <v>11.9</v>
      </c>
      <c r="F12" s="9">
        <v>41</v>
      </c>
      <c r="G12" s="8">
        <v>11.3</v>
      </c>
      <c r="H12" s="8">
        <v>-1</v>
      </c>
      <c r="I12" s="8">
        <v>26</v>
      </c>
      <c r="J12" s="8">
        <v>11.3</v>
      </c>
      <c r="K12" s="6">
        <f t="shared" si="0"/>
        <v>7.5600000000000005</v>
      </c>
      <c r="L12" s="6">
        <f t="shared" si="1"/>
        <v>7.5600000000000005</v>
      </c>
      <c r="M12" s="10">
        <v>28</v>
      </c>
      <c r="N12" s="3" t="str">
        <f t="shared" si="2"/>
        <v>NNE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2.1</v>
      </c>
      <c r="U12" s="15">
        <v>2.1</v>
      </c>
      <c r="V12" s="43">
        <v>80</v>
      </c>
      <c r="W12" s="5" t="s">
        <v>4</v>
      </c>
    </row>
    <row r="13" spans="1:23" x14ac:dyDescent="0.25">
      <c r="A13" s="1">
        <v>45319</v>
      </c>
      <c r="B13" s="2">
        <v>4.1666666666666664E-2</v>
      </c>
      <c r="C13" s="7">
        <v>1026</v>
      </c>
      <c r="D13" s="7">
        <v>1030</v>
      </c>
      <c r="E13" s="8">
        <v>11.8</v>
      </c>
      <c r="F13" s="9">
        <v>42</v>
      </c>
      <c r="G13" s="8">
        <v>10.3</v>
      </c>
      <c r="H13" s="8">
        <v>-0.8</v>
      </c>
      <c r="I13" s="8">
        <v>26</v>
      </c>
      <c r="J13" s="8">
        <v>10.3</v>
      </c>
      <c r="K13" s="6">
        <f t="shared" si="0"/>
        <v>12.6</v>
      </c>
      <c r="L13" s="6">
        <f t="shared" si="1"/>
        <v>13.32</v>
      </c>
      <c r="M13" s="10">
        <v>345</v>
      </c>
      <c r="N13" s="3" t="str">
        <f t="shared" si="2"/>
        <v>NNW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3.5</v>
      </c>
      <c r="U13" s="15">
        <v>3.7</v>
      </c>
      <c r="V13" s="43">
        <v>90</v>
      </c>
      <c r="W13" s="5" t="s">
        <v>4</v>
      </c>
    </row>
    <row r="14" spans="1:23" x14ac:dyDescent="0.25">
      <c r="A14" s="1">
        <v>45319</v>
      </c>
      <c r="B14" s="2">
        <v>4.5138888888888888E-2</v>
      </c>
      <c r="C14" s="7">
        <v>1026</v>
      </c>
      <c r="D14" s="7">
        <v>1030</v>
      </c>
      <c r="E14" s="8">
        <v>11.6</v>
      </c>
      <c r="F14" s="9">
        <v>42</v>
      </c>
      <c r="G14" s="8">
        <v>11.2</v>
      </c>
      <c r="H14" s="8">
        <v>-0.9</v>
      </c>
      <c r="I14" s="8">
        <v>26</v>
      </c>
      <c r="J14" s="8">
        <v>11.2</v>
      </c>
      <c r="K14" s="6">
        <f t="shared" si="0"/>
        <v>6.12</v>
      </c>
      <c r="L14" s="6">
        <f t="shared" si="1"/>
        <v>6.48</v>
      </c>
      <c r="M14" s="10">
        <v>316</v>
      </c>
      <c r="N14" s="3" t="str">
        <f t="shared" si="2"/>
        <v>NW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1.7</v>
      </c>
      <c r="U14" s="15">
        <v>1.8</v>
      </c>
      <c r="V14" s="43">
        <v>100</v>
      </c>
      <c r="W14" s="5" t="s">
        <v>4</v>
      </c>
    </row>
    <row r="15" spans="1:23" x14ac:dyDescent="0.25">
      <c r="A15" s="1">
        <v>45319</v>
      </c>
      <c r="B15" s="2">
        <v>4.8611111111111112E-2</v>
      </c>
      <c r="C15" s="7">
        <v>1026</v>
      </c>
      <c r="D15" s="7">
        <v>1030</v>
      </c>
      <c r="E15" s="8">
        <v>11.7</v>
      </c>
      <c r="F15" s="9">
        <v>42</v>
      </c>
      <c r="G15" s="8">
        <v>10.7</v>
      </c>
      <c r="H15" s="8">
        <v>-0.8</v>
      </c>
      <c r="I15" s="8">
        <v>26</v>
      </c>
      <c r="J15" s="8">
        <v>10.7</v>
      </c>
      <c r="K15" s="6">
        <f t="shared" si="0"/>
        <v>9.7200000000000006</v>
      </c>
      <c r="L15" s="6">
        <f t="shared" si="1"/>
        <v>10.08</v>
      </c>
      <c r="M15" s="10">
        <v>330</v>
      </c>
      <c r="N15" s="3" t="str">
        <f t="shared" si="2"/>
        <v>NNW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2.7</v>
      </c>
      <c r="U15" s="15">
        <v>2.8</v>
      </c>
      <c r="V15" s="43">
        <v>110</v>
      </c>
      <c r="W15" s="5" t="s">
        <v>5</v>
      </c>
    </row>
    <row r="16" spans="1:23" x14ac:dyDescent="0.25">
      <c r="A16" s="1">
        <v>45319</v>
      </c>
      <c r="B16" s="2">
        <v>5.2083333333333336E-2</v>
      </c>
      <c r="C16" s="7">
        <v>1026</v>
      </c>
      <c r="D16" s="7">
        <v>1030</v>
      </c>
      <c r="E16" s="8">
        <v>11.7</v>
      </c>
      <c r="F16" s="9">
        <v>45</v>
      </c>
      <c r="G16" s="8">
        <v>11.3</v>
      </c>
      <c r="H16" s="8">
        <v>0.1</v>
      </c>
      <c r="I16" s="8">
        <v>26</v>
      </c>
      <c r="J16" s="8">
        <v>11.3</v>
      </c>
      <c r="K16" s="6">
        <f t="shared" si="0"/>
        <v>6.12</v>
      </c>
      <c r="L16" s="6">
        <f t="shared" si="1"/>
        <v>7.2</v>
      </c>
      <c r="M16" s="10">
        <v>7</v>
      </c>
      <c r="N16" s="3" t="str">
        <f t="shared" si="2"/>
        <v>N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1.7</v>
      </c>
      <c r="U16" s="15">
        <v>2</v>
      </c>
      <c r="V16" s="43">
        <v>120</v>
      </c>
      <c r="W16" s="5" t="s">
        <v>5</v>
      </c>
    </row>
    <row r="17" spans="1:23" x14ac:dyDescent="0.25">
      <c r="A17" s="1">
        <v>45319</v>
      </c>
      <c r="B17" s="2">
        <v>5.5555555555555552E-2</v>
      </c>
      <c r="C17" s="7">
        <v>1026</v>
      </c>
      <c r="D17" s="7">
        <v>1030</v>
      </c>
      <c r="E17" s="8">
        <v>11.7</v>
      </c>
      <c r="F17" s="9">
        <v>46</v>
      </c>
      <c r="G17" s="8">
        <v>10.4</v>
      </c>
      <c r="H17" s="8">
        <v>0.4</v>
      </c>
      <c r="I17" s="8">
        <v>26</v>
      </c>
      <c r="J17" s="8">
        <v>10.4</v>
      </c>
      <c r="K17" s="6">
        <f t="shared" si="0"/>
        <v>11.52</v>
      </c>
      <c r="L17" s="6">
        <f t="shared" si="1"/>
        <v>12.6</v>
      </c>
      <c r="M17" s="10">
        <v>270</v>
      </c>
      <c r="N17" s="3" t="str">
        <f t="shared" si="2"/>
        <v>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3.2</v>
      </c>
      <c r="U17" s="15">
        <v>3.5</v>
      </c>
      <c r="V17" s="43">
        <v>130</v>
      </c>
      <c r="W17" s="5" t="s">
        <v>6</v>
      </c>
    </row>
    <row r="18" spans="1:23" x14ac:dyDescent="0.25">
      <c r="A18" s="1">
        <v>45319</v>
      </c>
      <c r="B18" s="2">
        <v>5.9027777777777783E-2</v>
      </c>
      <c r="C18" s="7">
        <v>1026</v>
      </c>
      <c r="D18" s="7">
        <v>1030</v>
      </c>
      <c r="E18" s="8">
        <v>11.6</v>
      </c>
      <c r="F18" s="9">
        <v>47</v>
      </c>
      <c r="G18" s="8">
        <v>11.2</v>
      </c>
      <c r="H18" s="8">
        <v>0.6</v>
      </c>
      <c r="I18" s="8">
        <v>26</v>
      </c>
      <c r="J18" s="8">
        <v>11.2</v>
      </c>
      <c r="K18" s="6">
        <f t="shared" si="0"/>
        <v>6.48</v>
      </c>
      <c r="L18" s="6">
        <f t="shared" si="1"/>
        <v>7.5600000000000005</v>
      </c>
      <c r="M18" s="10">
        <v>12</v>
      </c>
      <c r="N18" s="3" t="str">
        <f t="shared" si="2"/>
        <v>N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1.8</v>
      </c>
      <c r="U18" s="15">
        <v>2.1</v>
      </c>
      <c r="V18" s="43">
        <v>140</v>
      </c>
      <c r="W18" s="5" t="s">
        <v>6</v>
      </c>
    </row>
    <row r="19" spans="1:23" x14ac:dyDescent="0.25">
      <c r="A19" s="1">
        <v>45319</v>
      </c>
      <c r="B19" s="2">
        <v>6.25E-2</v>
      </c>
      <c r="C19" s="7">
        <v>1026</v>
      </c>
      <c r="D19" s="7">
        <v>1030</v>
      </c>
      <c r="E19" s="8">
        <v>11.7</v>
      </c>
      <c r="F19" s="9">
        <v>47</v>
      </c>
      <c r="G19" s="8">
        <v>9.6999999999999993</v>
      </c>
      <c r="H19" s="8">
        <v>0.7</v>
      </c>
      <c r="I19" s="8">
        <v>26</v>
      </c>
      <c r="J19" s="8">
        <v>9.6999999999999993</v>
      </c>
      <c r="K19" s="6">
        <f t="shared" si="0"/>
        <v>16.920000000000002</v>
      </c>
      <c r="L19" s="6">
        <f t="shared" si="1"/>
        <v>20.16</v>
      </c>
      <c r="M19" s="10">
        <v>356</v>
      </c>
      <c r="N19" s="3" t="str">
        <f t="shared" si="2"/>
        <v>N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4.7</v>
      </c>
      <c r="U19" s="15">
        <v>5.6</v>
      </c>
      <c r="V19" s="43">
        <v>150</v>
      </c>
      <c r="W19" s="5" t="s">
        <v>7</v>
      </c>
    </row>
    <row r="20" spans="1:23" x14ac:dyDescent="0.25">
      <c r="A20" s="1">
        <v>45319</v>
      </c>
      <c r="B20" s="2">
        <v>6.5972222222222224E-2</v>
      </c>
      <c r="C20" s="7">
        <v>1026</v>
      </c>
      <c r="D20" s="7">
        <v>1030</v>
      </c>
      <c r="E20" s="8">
        <v>11.6</v>
      </c>
      <c r="F20" s="9">
        <v>41</v>
      </c>
      <c r="G20" s="8">
        <v>10.4</v>
      </c>
      <c r="H20" s="8">
        <v>-1.3</v>
      </c>
      <c r="I20" s="8">
        <v>26</v>
      </c>
      <c r="J20" s="8">
        <v>10.4</v>
      </c>
      <c r="K20" s="6">
        <f t="shared" si="0"/>
        <v>10.08</v>
      </c>
      <c r="L20" s="6">
        <f t="shared" si="1"/>
        <v>10.8</v>
      </c>
      <c r="M20" s="10">
        <v>306</v>
      </c>
      <c r="N20" s="3" t="str">
        <f t="shared" si="2"/>
        <v>WNW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2.8</v>
      </c>
      <c r="U20" s="15">
        <v>3</v>
      </c>
      <c r="V20" s="43">
        <v>160</v>
      </c>
      <c r="W20" s="5" t="s">
        <v>7</v>
      </c>
    </row>
    <row r="21" spans="1:23" x14ac:dyDescent="0.25">
      <c r="A21" s="1">
        <v>45319</v>
      </c>
      <c r="B21" s="2">
        <v>6.9444444444444434E-2</v>
      </c>
      <c r="C21" s="7">
        <v>1026</v>
      </c>
      <c r="D21" s="7">
        <v>1030</v>
      </c>
      <c r="E21" s="8">
        <v>11.6</v>
      </c>
      <c r="F21" s="9">
        <v>41</v>
      </c>
      <c r="G21" s="8">
        <v>11</v>
      </c>
      <c r="H21" s="8">
        <v>-1.3</v>
      </c>
      <c r="I21" s="8">
        <v>26</v>
      </c>
      <c r="J21" s="8">
        <v>11</v>
      </c>
      <c r="K21" s="6">
        <f t="shared" si="0"/>
        <v>7.9200000000000008</v>
      </c>
      <c r="L21" s="6">
        <f t="shared" si="1"/>
        <v>8.2799999999999994</v>
      </c>
      <c r="M21" s="10">
        <v>300</v>
      </c>
      <c r="N21" s="3" t="str">
        <f t="shared" si="2"/>
        <v>WNW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2.2000000000000002</v>
      </c>
      <c r="U21" s="15">
        <v>2.2999999999999998</v>
      </c>
      <c r="V21" s="43">
        <v>170</v>
      </c>
      <c r="W21" s="5" t="s">
        <v>8</v>
      </c>
    </row>
    <row r="22" spans="1:23" x14ac:dyDescent="0.25">
      <c r="A22" s="1">
        <v>45319</v>
      </c>
      <c r="B22" s="2">
        <v>7.2916666666666671E-2</v>
      </c>
      <c r="C22" s="7">
        <v>1026</v>
      </c>
      <c r="D22" s="7">
        <v>1030</v>
      </c>
      <c r="E22" s="8">
        <v>11.6</v>
      </c>
      <c r="F22" s="9">
        <v>41</v>
      </c>
      <c r="G22" s="8">
        <v>11.6</v>
      </c>
      <c r="H22" s="8">
        <v>-1.3</v>
      </c>
      <c r="I22" s="8">
        <v>26</v>
      </c>
      <c r="J22" s="8">
        <v>11.6</v>
      </c>
      <c r="K22" s="6">
        <f t="shared" si="0"/>
        <v>4.68</v>
      </c>
      <c r="L22" s="6">
        <f t="shared" si="1"/>
        <v>4.68</v>
      </c>
      <c r="M22" s="10">
        <v>60</v>
      </c>
      <c r="N22" s="3" t="str">
        <f t="shared" si="2"/>
        <v>ENE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1.3</v>
      </c>
      <c r="U22" s="15">
        <v>1.3</v>
      </c>
      <c r="V22" s="43">
        <v>180</v>
      </c>
      <c r="W22" s="5" t="s">
        <v>8</v>
      </c>
    </row>
    <row r="23" spans="1:23" x14ac:dyDescent="0.25">
      <c r="A23" s="1">
        <v>45319</v>
      </c>
      <c r="B23" s="2">
        <v>7.6388888888888895E-2</v>
      </c>
      <c r="C23" s="7">
        <v>1026</v>
      </c>
      <c r="D23" s="7">
        <v>1030</v>
      </c>
      <c r="E23" s="8">
        <v>11.5</v>
      </c>
      <c r="F23" s="9">
        <v>43</v>
      </c>
      <c r="G23" s="8">
        <v>11.5</v>
      </c>
      <c r="H23" s="8">
        <v>-0.7</v>
      </c>
      <c r="I23" s="8">
        <v>26</v>
      </c>
      <c r="J23" s="8">
        <v>11.5</v>
      </c>
      <c r="K23" s="6">
        <f t="shared" si="0"/>
        <v>4.68</v>
      </c>
      <c r="L23" s="6">
        <f t="shared" si="1"/>
        <v>4.68</v>
      </c>
      <c r="M23" s="10">
        <v>238</v>
      </c>
      <c r="N23" s="3" t="str">
        <f t="shared" si="2"/>
        <v>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1.3</v>
      </c>
      <c r="U23" s="15">
        <v>1.3</v>
      </c>
      <c r="V23" s="43">
        <v>190</v>
      </c>
      <c r="W23" s="5" t="s">
        <v>8</v>
      </c>
    </row>
    <row r="24" spans="1:23" x14ac:dyDescent="0.25">
      <c r="A24" s="1">
        <v>45319</v>
      </c>
      <c r="B24" s="2">
        <v>7.9861111111111105E-2</v>
      </c>
      <c r="C24" s="7">
        <v>1026</v>
      </c>
      <c r="D24" s="7">
        <v>1030</v>
      </c>
      <c r="E24" s="8">
        <v>11.6</v>
      </c>
      <c r="F24" s="9">
        <v>42</v>
      </c>
      <c r="G24" s="8">
        <v>10.4</v>
      </c>
      <c r="H24" s="8">
        <v>-0.9</v>
      </c>
      <c r="I24" s="8">
        <v>26</v>
      </c>
      <c r="J24" s="8">
        <v>10.4</v>
      </c>
      <c r="K24" s="6">
        <f t="shared" si="0"/>
        <v>10.08</v>
      </c>
      <c r="L24" s="6">
        <f t="shared" si="1"/>
        <v>11.16</v>
      </c>
      <c r="M24" s="10">
        <v>12</v>
      </c>
      <c r="N24" s="3" t="str">
        <f t="shared" si="2"/>
        <v>N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2.8</v>
      </c>
      <c r="U24" s="15">
        <v>3.1</v>
      </c>
      <c r="V24" s="43">
        <v>200</v>
      </c>
      <c r="W24" s="5" t="s">
        <v>9</v>
      </c>
    </row>
    <row r="25" spans="1:23" x14ac:dyDescent="0.25">
      <c r="A25" s="1">
        <v>45319</v>
      </c>
      <c r="B25" s="2">
        <v>8.3333333333333329E-2</v>
      </c>
      <c r="C25" s="7">
        <v>1026</v>
      </c>
      <c r="D25" s="7">
        <v>1030</v>
      </c>
      <c r="E25" s="8">
        <v>11.5</v>
      </c>
      <c r="F25" s="9">
        <v>42</v>
      </c>
      <c r="G25" s="8">
        <v>10.3</v>
      </c>
      <c r="H25" s="8">
        <v>-1</v>
      </c>
      <c r="I25" s="8">
        <v>26</v>
      </c>
      <c r="J25" s="8">
        <v>10.3</v>
      </c>
      <c r="K25" s="6">
        <f t="shared" si="0"/>
        <v>10.08</v>
      </c>
      <c r="L25" s="6">
        <f t="shared" si="1"/>
        <v>10.8</v>
      </c>
      <c r="M25" s="10">
        <v>330</v>
      </c>
      <c r="N25" s="3" t="str">
        <f t="shared" si="2"/>
        <v>NNW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2.8</v>
      </c>
      <c r="U25" s="15">
        <v>3</v>
      </c>
      <c r="V25" s="43">
        <v>210</v>
      </c>
      <c r="W25" s="5" t="s">
        <v>9</v>
      </c>
    </row>
    <row r="26" spans="1:23" x14ac:dyDescent="0.25">
      <c r="A26" s="1">
        <v>45319</v>
      </c>
      <c r="B26" s="2">
        <v>8.6805555555555566E-2</v>
      </c>
      <c r="C26" s="7">
        <v>1026</v>
      </c>
      <c r="D26" s="7">
        <v>1030</v>
      </c>
      <c r="E26" s="8">
        <v>11.5</v>
      </c>
      <c r="F26" s="9">
        <v>41</v>
      </c>
      <c r="G26" s="8">
        <v>11.1</v>
      </c>
      <c r="H26" s="8">
        <v>-1.4</v>
      </c>
      <c r="I26" s="8">
        <v>26</v>
      </c>
      <c r="J26" s="8">
        <v>11.1</v>
      </c>
      <c r="K26" s="6">
        <f t="shared" si="0"/>
        <v>6.12</v>
      </c>
      <c r="L26" s="6">
        <f t="shared" si="1"/>
        <v>6.48</v>
      </c>
      <c r="M26" s="10">
        <v>14</v>
      </c>
      <c r="N26" s="3" t="str">
        <f t="shared" si="2"/>
        <v>N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1.7</v>
      </c>
      <c r="U26" s="15">
        <v>1.8</v>
      </c>
      <c r="V26" s="43">
        <v>220</v>
      </c>
      <c r="W26" s="5" t="s">
        <v>10</v>
      </c>
    </row>
    <row r="27" spans="1:23" x14ac:dyDescent="0.25">
      <c r="A27" s="1">
        <v>45319</v>
      </c>
      <c r="B27" s="2">
        <v>9.0277777777777776E-2</v>
      </c>
      <c r="C27" s="7">
        <v>1026</v>
      </c>
      <c r="D27" s="7">
        <v>1030</v>
      </c>
      <c r="E27" s="8">
        <v>11.5</v>
      </c>
      <c r="F27" s="9">
        <v>41</v>
      </c>
      <c r="G27" s="8">
        <v>10.3</v>
      </c>
      <c r="H27" s="8">
        <v>-1.4</v>
      </c>
      <c r="I27" s="8">
        <v>26</v>
      </c>
      <c r="J27" s="8">
        <v>10.3</v>
      </c>
      <c r="K27" s="6">
        <f t="shared" si="0"/>
        <v>10.08</v>
      </c>
      <c r="L27" s="6">
        <f t="shared" si="1"/>
        <v>10.8</v>
      </c>
      <c r="M27" s="10">
        <v>118</v>
      </c>
      <c r="N27" s="3" t="str">
        <f t="shared" si="2"/>
        <v>ESE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2.8</v>
      </c>
      <c r="U27" s="15">
        <v>3</v>
      </c>
      <c r="V27" s="43">
        <v>230</v>
      </c>
      <c r="W27" s="5" t="s">
        <v>10</v>
      </c>
    </row>
    <row r="28" spans="1:23" x14ac:dyDescent="0.25">
      <c r="A28" s="1">
        <v>45319</v>
      </c>
      <c r="B28" s="2">
        <v>9.375E-2</v>
      </c>
      <c r="C28" s="7">
        <v>1026</v>
      </c>
      <c r="D28" s="7">
        <v>1030</v>
      </c>
      <c r="E28" s="8">
        <v>11.6</v>
      </c>
      <c r="F28" s="9">
        <v>40</v>
      </c>
      <c r="G28" s="8">
        <v>10.1</v>
      </c>
      <c r="H28" s="8">
        <v>-1.6</v>
      </c>
      <c r="I28" s="8">
        <v>26</v>
      </c>
      <c r="J28" s="8">
        <v>10.1</v>
      </c>
      <c r="K28" s="6">
        <f t="shared" si="0"/>
        <v>12.96</v>
      </c>
      <c r="L28" s="6">
        <f t="shared" si="1"/>
        <v>14.759999999999998</v>
      </c>
      <c r="M28" s="10">
        <v>7</v>
      </c>
      <c r="N28" s="3" t="str">
        <f t="shared" si="2"/>
        <v>N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3.6</v>
      </c>
      <c r="U28" s="15">
        <v>4.0999999999999996</v>
      </c>
      <c r="V28" s="43">
        <v>240</v>
      </c>
      <c r="W28" s="5" t="s">
        <v>11</v>
      </c>
    </row>
    <row r="29" spans="1:23" x14ac:dyDescent="0.25">
      <c r="A29" s="1">
        <v>45319</v>
      </c>
      <c r="B29" s="2">
        <v>9.7222222222222224E-2</v>
      </c>
      <c r="C29" s="7">
        <v>1026</v>
      </c>
      <c r="D29" s="7">
        <v>1030</v>
      </c>
      <c r="E29" s="8">
        <v>11.6</v>
      </c>
      <c r="F29" s="9">
        <v>40</v>
      </c>
      <c r="G29" s="8">
        <v>10.199999999999999</v>
      </c>
      <c r="H29" s="8">
        <v>-1.6</v>
      </c>
      <c r="I29" s="8">
        <v>26</v>
      </c>
      <c r="J29" s="8">
        <v>10.199999999999999</v>
      </c>
      <c r="K29" s="6">
        <f t="shared" si="0"/>
        <v>11.16</v>
      </c>
      <c r="L29" s="6">
        <f t="shared" si="1"/>
        <v>11.16</v>
      </c>
      <c r="M29" s="10">
        <v>354</v>
      </c>
      <c r="N29" s="3" t="str">
        <f t="shared" si="2"/>
        <v>N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3.1</v>
      </c>
      <c r="U29" s="15">
        <v>3.1</v>
      </c>
      <c r="V29" s="43">
        <v>250</v>
      </c>
      <c r="W29" s="5" t="s">
        <v>11</v>
      </c>
    </row>
    <row r="30" spans="1:23" x14ac:dyDescent="0.25">
      <c r="A30" s="1">
        <v>45319</v>
      </c>
      <c r="B30" s="2">
        <v>0.10069444444444443</v>
      </c>
      <c r="C30" s="7">
        <v>1026</v>
      </c>
      <c r="D30" s="7">
        <v>1030</v>
      </c>
      <c r="E30" s="8">
        <v>11.6</v>
      </c>
      <c r="F30" s="9">
        <v>41</v>
      </c>
      <c r="G30" s="8">
        <v>11</v>
      </c>
      <c r="H30" s="8">
        <v>-1.3</v>
      </c>
      <c r="I30" s="8">
        <v>26</v>
      </c>
      <c r="J30" s="8">
        <v>11</v>
      </c>
      <c r="K30" s="6">
        <f t="shared" si="0"/>
        <v>7.9200000000000008</v>
      </c>
      <c r="L30" s="6">
        <f t="shared" si="1"/>
        <v>8.2799999999999994</v>
      </c>
      <c r="M30" s="10">
        <v>79</v>
      </c>
      <c r="N30" s="3" t="str">
        <f t="shared" si="2"/>
        <v>ENE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2.2000000000000002</v>
      </c>
      <c r="U30" s="15">
        <v>2.2999999999999998</v>
      </c>
      <c r="V30" s="43">
        <v>260</v>
      </c>
      <c r="W30" s="5" t="s">
        <v>12</v>
      </c>
    </row>
    <row r="31" spans="1:23" x14ac:dyDescent="0.25">
      <c r="A31" s="1">
        <v>45319</v>
      </c>
      <c r="B31" s="2">
        <v>0.10416666666666667</v>
      </c>
      <c r="C31" s="7">
        <v>1026</v>
      </c>
      <c r="D31" s="7">
        <v>1030</v>
      </c>
      <c r="E31" s="8">
        <v>11.5</v>
      </c>
      <c r="F31" s="9">
        <v>43</v>
      </c>
      <c r="G31" s="8">
        <v>10.1</v>
      </c>
      <c r="H31" s="8">
        <v>-0.7</v>
      </c>
      <c r="I31" s="8">
        <v>26</v>
      </c>
      <c r="J31" s="8">
        <v>10.1</v>
      </c>
      <c r="K31" s="6">
        <f t="shared" si="0"/>
        <v>11.52</v>
      </c>
      <c r="L31" s="6">
        <f t="shared" si="1"/>
        <v>12.6</v>
      </c>
      <c r="M31" s="10">
        <v>318</v>
      </c>
      <c r="N31" s="3" t="str">
        <f t="shared" si="2"/>
        <v>NW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3.2</v>
      </c>
      <c r="U31" s="15">
        <v>3.5</v>
      </c>
      <c r="V31" s="43">
        <v>270</v>
      </c>
      <c r="W31" s="5" t="s">
        <v>12</v>
      </c>
    </row>
    <row r="32" spans="1:23" x14ac:dyDescent="0.25">
      <c r="A32" s="1">
        <v>45319</v>
      </c>
      <c r="B32" s="2">
        <v>0.1076388888888889</v>
      </c>
      <c r="C32" s="7">
        <v>1026</v>
      </c>
      <c r="D32" s="7">
        <v>1030</v>
      </c>
      <c r="E32" s="8">
        <v>11.4</v>
      </c>
      <c r="F32" s="9">
        <v>41</v>
      </c>
      <c r="G32" s="8">
        <v>10</v>
      </c>
      <c r="H32" s="8">
        <v>-1.4</v>
      </c>
      <c r="I32" s="8">
        <v>26</v>
      </c>
      <c r="J32" s="8">
        <v>10</v>
      </c>
      <c r="K32" s="6">
        <f t="shared" si="0"/>
        <v>11.88</v>
      </c>
      <c r="L32" s="6">
        <f t="shared" si="1"/>
        <v>12.6</v>
      </c>
      <c r="M32" s="10">
        <v>28</v>
      </c>
      <c r="N32" s="3" t="str">
        <f t="shared" si="2"/>
        <v>NNE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3.3</v>
      </c>
      <c r="U32" s="15">
        <v>3.5</v>
      </c>
      <c r="V32" s="43">
        <v>280</v>
      </c>
      <c r="W32" s="5" t="s">
        <v>12</v>
      </c>
    </row>
    <row r="33" spans="1:23" x14ac:dyDescent="0.25">
      <c r="A33" s="1">
        <v>45319</v>
      </c>
      <c r="B33" s="2">
        <v>0.1111111111111111</v>
      </c>
      <c r="C33" s="7">
        <v>1026</v>
      </c>
      <c r="D33" s="7">
        <v>1030</v>
      </c>
      <c r="E33" s="8">
        <v>11.4</v>
      </c>
      <c r="F33" s="9">
        <v>41</v>
      </c>
      <c r="G33" s="8">
        <v>9.8000000000000007</v>
      </c>
      <c r="H33" s="8">
        <v>-1.4</v>
      </c>
      <c r="I33" s="8">
        <v>26</v>
      </c>
      <c r="J33" s="8">
        <v>9.8000000000000007</v>
      </c>
      <c r="K33" s="6">
        <f t="shared" si="0"/>
        <v>12.6</v>
      </c>
      <c r="L33" s="6">
        <f t="shared" si="1"/>
        <v>13.32</v>
      </c>
      <c r="M33" s="10">
        <v>9</v>
      </c>
      <c r="N33" s="3" t="str">
        <f t="shared" si="2"/>
        <v>N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3.5</v>
      </c>
      <c r="U33" s="15">
        <v>3.7</v>
      </c>
      <c r="V33" s="43">
        <v>290</v>
      </c>
      <c r="W33" s="5" t="s">
        <v>13</v>
      </c>
    </row>
    <row r="34" spans="1:23" x14ac:dyDescent="0.25">
      <c r="A34" s="1">
        <v>45319</v>
      </c>
      <c r="B34" s="2">
        <v>0.11458333333333333</v>
      </c>
      <c r="C34" s="7">
        <v>1026</v>
      </c>
      <c r="D34" s="7">
        <v>1030</v>
      </c>
      <c r="E34" s="8">
        <v>11.4</v>
      </c>
      <c r="F34" s="9">
        <v>40</v>
      </c>
      <c r="G34" s="8">
        <v>9.6</v>
      </c>
      <c r="H34" s="8">
        <v>-1.8</v>
      </c>
      <c r="I34" s="8">
        <v>26</v>
      </c>
      <c r="J34" s="8">
        <v>9.6</v>
      </c>
      <c r="K34" s="6">
        <f t="shared" si="0"/>
        <v>14.759999999999998</v>
      </c>
      <c r="L34" s="6">
        <f t="shared" si="1"/>
        <v>19.080000000000002</v>
      </c>
      <c r="M34" s="10">
        <v>23</v>
      </c>
      <c r="N34" s="3" t="str">
        <f t="shared" si="2"/>
        <v>NNE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4.0999999999999996</v>
      </c>
      <c r="U34" s="15">
        <v>5.3</v>
      </c>
      <c r="V34" s="43">
        <v>300</v>
      </c>
      <c r="W34" s="5" t="s">
        <v>13</v>
      </c>
    </row>
    <row r="35" spans="1:23" x14ac:dyDescent="0.25">
      <c r="A35" s="1">
        <v>45319</v>
      </c>
      <c r="B35" s="2">
        <v>0.11805555555555557</v>
      </c>
      <c r="C35" s="7">
        <v>1026</v>
      </c>
      <c r="D35" s="7">
        <v>1030</v>
      </c>
      <c r="E35" s="8">
        <v>11.3</v>
      </c>
      <c r="F35" s="9">
        <v>41</v>
      </c>
      <c r="G35" s="8">
        <v>11.3</v>
      </c>
      <c r="H35" s="8">
        <v>-1.5</v>
      </c>
      <c r="I35" s="8">
        <v>26</v>
      </c>
      <c r="J35" s="8">
        <v>11.3</v>
      </c>
      <c r="K35" s="6">
        <f t="shared" si="0"/>
        <v>3.9600000000000004</v>
      </c>
      <c r="L35" s="6">
        <f t="shared" si="1"/>
        <v>3.9600000000000004</v>
      </c>
      <c r="M35" s="10">
        <v>22</v>
      </c>
      <c r="N35" s="3" t="str">
        <f t="shared" si="2"/>
        <v>NNE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1.1000000000000001</v>
      </c>
      <c r="U35" s="15">
        <v>1.1000000000000001</v>
      </c>
      <c r="V35" s="43">
        <v>310</v>
      </c>
      <c r="W35" s="5" t="s">
        <v>14</v>
      </c>
    </row>
    <row r="36" spans="1:23" x14ac:dyDescent="0.25">
      <c r="A36" s="1">
        <v>45319</v>
      </c>
      <c r="B36" s="2">
        <v>0.12152777777777778</v>
      </c>
      <c r="C36" s="7">
        <v>1026</v>
      </c>
      <c r="D36" s="7">
        <v>1030</v>
      </c>
      <c r="E36" s="8">
        <v>11.2</v>
      </c>
      <c r="F36" s="9">
        <v>40</v>
      </c>
      <c r="G36" s="8">
        <v>10.5</v>
      </c>
      <c r="H36" s="8">
        <v>-2</v>
      </c>
      <c r="I36" s="8">
        <v>26</v>
      </c>
      <c r="J36" s="8">
        <v>10.5</v>
      </c>
      <c r="K36" s="6">
        <f t="shared" si="0"/>
        <v>7.9200000000000008</v>
      </c>
      <c r="L36" s="6">
        <f t="shared" si="1"/>
        <v>9</v>
      </c>
      <c r="M36" s="10">
        <v>126</v>
      </c>
      <c r="N36" s="3" t="str">
        <f t="shared" si="2"/>
        <v>ESE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2.2000000000000002</v>
      </c>
      <c r="U36" s="15">
        <v>2.5</v>
      </c>
      <c r="V36" s="43">
        <v>320</v>
      </c>
      <c r="W36" s="5" t="s">
        <v>14</v>
      </c>
    </row>
    <row r="37" spans="1:23" x14ac:dyDescent="0.25">
      <c r="A37" s="1">
        <v>45319</v>
      </c>
      <c r="B37" s="2">
        <v>0.125</v>
      </c>
      <c r="C37" s="7">
        <v>1026</v>
      </c>
      <c r="D37" s="7">
        <v>1030</v>
      </c>
      <c r="E37" s="8">
        <v>11.2</v>
      </c>
      <c r="F37" s="9">
        <v>41</v>
      </c>
      <c r="G37" s="8">
        <v>11.2</v>
      </c>
      <c r="H37" s="8">
        <v>-1.6</v>
      </c>
      <c r="I37" s="8">
        <v>26</v>
      </c>
      <c r="J37" s="8">
        <v>11.2</v>
      </c>
      <c r="K37" s="6">
        <f t="shared" si="0"/>
        <v>4.68</v>
      </c>
      <c r="L37" s="6">
        <f t="shared" si="1"/>
        <v>4.68</v>
      </c>
      <c r="M37" s="10">
        <v>124</v>
      </c>
      <c r="N37" s="3" t="str">
        <f t="shared" si="2"/>
        <v>ESE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1.3</v>
      </c>
      <c r="U37" s="15">
        <v>1.3</v>
      </c>
      <c r="V37" s="43">
        <v>330</v>
      </c>
      <c r="W37" s="5" t="s">
        <v>15</v>
      </c>
    </row>
    <row r="38" spans="1:23" x14ac:dyDescent="0.25">
      <c r="A38" s="1">
        <v>45319</v>
      </c>
      <c r="B38" s="2">
        <v>0.12847222222222224</v>
      </c>
      <c r="C38" s="7">
        <v>1026</v>
      </c>
      <c r="D38" s="7">
        <v>1030</v>
      </c>
      <c r="E38" s="8">
        <v>11.1</v>
      </c>
      <c r="F38" s="9">
        <v>39</v>
      </c>
      <c r="G38" s="8">
        <v>8.8000000000000007</v>
      </c>
      <c r="H38" s="8">
        <v>-2.4</v>
      </c>
      <c r="I38" s="8">
        <v>26</v>
      </c>
      <c r="J38" s="8">
        <v>8.8000000000000007</v>
      </c>
      <c r="K38" s="6">
        <f t="shared" si="0"/>
        <v>18</v>
      </c>
      <c r="L38" s="6">
        <f t="shared" si="1"/>
        <v>21.96</v>
      </c>
      <c r="M38" s="10">
        <v>216</v>
      </c>
      <c r="N38" s="3" t="str">
        <f t="shared" si="2"/>
        <v>SSW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5</v>
      </c>
      <c r="U38" s="15">
        <v>6.1</v>
      </c>
      <c r="V38" s="43">
        <v>340</v>
      </c>
      <c r="W38" s="5" t="s">
        <v>15</v>
      </c>
    </row>
    <row r="39" spans="1:23" x14ac:dyDescent="0.25">
      <c r="A39" s="1">
        <v>45319</v>
      </c>
      <c r="B39" s="2">
        <v>0.13194444444444445</v>
      </c>
      <c r="C39" s="7">
        <v>1026</v>
      </c>
      <c r="D39" s="7">
        <v>1030</v>
      </c>
      <c r="E39" s="8">
        <v>11.2</v>
      </c>
      <c r="F39" s="9">
        <v>38</v>
      </c>
      <c r="G39" s="8">
        <v>9</v>
      </c>
      <c r="H39" s="8">
        <v>-2.7</v>
      </c>
      <c r="I39" s="8">
        <v>26</v>
      </c>
      <c r="J39" s="8">
        <v>9</v>
      </c>
      <c r="K39" s="6">
        <f t="shared" si="0"/>
        <v>17.28</v>
      </c>
      <c r="L39" s="6">
        <f t="shared" si="1"/>
        <v>21.6</v>
      </c>
      <c r="M39" s="10">
        <v>28</v>
      </c>
      <c r="N39" s="3" t="str">
        <f t="shared" si="2"/>
        <v>NNE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4.8</v>
      </c>
      <c r="U39" s="15">
        <v>6</v>
      </c>
      <c r="V39" s="43">
        <v>350</v>
      </c>
      <c r="W39" s="5" t="s">
        <v>0</v>
      </c>
    </row>
    <row r="40" spans="1:23" x14ac:dyDescent="0.25">
      <c r="A40" s="1">
        <v>45319</v>
      </c>
      <c r="B40" s="2">
        <v>0.13541666666666666</v>
      </c>
      <c r="C40" s="7">
        <v>1026</v>
      </c>
      <c r="D40" s="7">
        <v>1030</v>
      </c>
      <c r="E40" s="8">
        <v>11.2</v>
      </c>
      <c r="F40" s="9">
        <v>40</v>
      </c>
      <c r="G40" s="8">
        <v>10.7</v>
      </c>
      <c r="H40" s="8">
        <v>-2</v>
      </c>
      <c r="I40" s="8">
        <v>26</v>
      </c>
      <c r="J40" s="8">
        <v>10.7</v>
      </c>
      <c r="K40" s="6">
        <f t="shared" si="0"/>
        <v>6.12</v>
      </c>
      <c r="L40" s="6">
        <f t="shared" si="1"/>
        <v>6.48</v>
      </c>
      <c r="M40" s="10">
        <v>318</v>
      </c>
      <c r="N40" s="3" t="str">
        <f t="shared" si="2"/>
        <v>NW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1.7</v>
      </c>
      <c r="U40" s="15">
        <v>1.8</v>
      </c>
      <c r="V40" s="43">
        <v>360</v>
      </c>
      <c r="W40" s="5" t="s">
        <v>0</v>
      </c>
    </row>
    <row r="41" spans="1:23" x14ac:dyDescent="0.25">
      <c r="A41" s="1">
        <v>45319</v>
      </c>
      <c r="B41" s="2">
        <v>0.1388888888888889</v>
      </c>
      <c r="C41" s="7">
        <v>1026</v>
      </c>
      <c r="D41" s="7">
        <v>1030</v>
      </c>
      <c r="E41" s="8">
        <v>11.2</v>
      </c>
      <c r="F41" s="9">
        <v>41</v>
      </c>
      <c r="G41" s="8">
        <v>9.9</v>
      </c>
      <c r="H41" s="8">
        <v>-1.6</v>
      </c>
      <c r="I41" s="8">
        <v>26</v>
      </c>
      <c r="J41" s="8">
        <v>9.9</v>
      </c>
      <c r="K41" s="6">
        <f t="shared" si="0"/>
        <v>10.08</v>
      </c>
      <c r="L41" s="6">
        <f t="shared" si="1"/>
        <v>10.08</v>
      </c>
      <c r="M41" s="10">
        <v>96</v>
      </c>
      <c r="N41" s="3" t="str">
        <f t="shared" si="2"/>
        <v>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2.8</v>
      </c>
      <c r="U41" s="15">
        <v>2.8</v>
      </c>
    </row>
    <row r="42" spans="1:23" x14ac:dyDescent="0.25">
      <c r="A42" s="1">
        <v>45319</v>
      </c>
      <c r="B42" s="2">
        <v>0.1423611111111111</v>
      </c>
      <c r="C42" s="7">
        <v>1026</v>
      </c>
      <c r="D42" s="7">
        <v>1030</v>
      </c>
      <c r="E42" s="8">
        <v>11</v>
      </c>
      <c r="F42" s="9">
        <v>40</v>
      </c>
      <c r="G42" s="8">
        <v>9.9</v>
      </c>
      <c r="H42" s="8">
        <v>-2.1</v>
      </c>
      <c r="I42" s="8">
        <v>26</v>
      </c>
      <c r="J42" s="8">
        <v>9.9</v>
      </c>
      <c r="K42" s="6">
        <f t="shared" si="0"/>
        <v>9</v>
      </c>
      <c r="L42" s="6">
        <f t="shared" si="1"/>
        <v>9.36</v>
      </c>
      <c r="M42" s="10">
        <v>12</v>
      </c>
      <c r="N42" s="3" t="str">
        <f t="shared" si="2"/>
        <v>N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2.5</v>
      </c>
      <c r="U42" s="15">
        <v>2.6</v>
      </c>
    </row>
    <row r="43" spans="1:23" x14ac:dyDescent="0.25">
      <c r="A43" s="1">
        <v>45319</v>
      </c>
      <c r="B43" s="2">
        <v>0.14583333333333334</v>
      </c>
      <c r="C43" s="7">
        <v>1026</v>
      </c>
      <c r="D43" s="7">
        <v>1030</v>
      </c>
      <c r="E43" s="8">
        <v>11.1</v>
      </c>
      <c r="F43" s="9">
        <v>39</v>
      </c>
      <c r="G43" s="8">
        <v>10</v>
      </c>
      <c r="H43" s="8">
        <v>-2.4</v>
      </c>
      <c r="I43" s="8">
        <v>26</v>
      </c>
      <c r="J43" s="8">
        <v>10</v>
      </c>
      <c r="K43" s="6">
        <f t="shared" si="0"/>
        <v>9</v>
      </c>
      <c r="L43" s="6">
        <f t="shared" si="1"/>
        <v>9.36</v>
      </c>
      <c r="M43" s="10">
        <v>342</v>
      </c>
      <c r="N43" s="3" t="str">
        <f t="shared" si="2"/>
        <v>NNW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2.5</v>
      </c>
      <c r="U43" s="15">
        <v>2.6</v>
      </c>
    </row>
    <row r="44" spans="1:23" x14ac:dyDescent="0.25">
      <c r="A44" s="1">
        <v>45319</v>
      </c>
      <c r="B44" s="2">
        <v>0.14930555555555555</v>
      </c>
      <c r="C44" s="7">
        <v>1026</v>
      </c>
      <c r="D44" s="7">
        <v>1030</v>
      </c>
      <c r="E44" s="8">
        <v>11.1</v>
      </c>
      <c r="F44" s="9">
        <v>39</v>
      </c>
      <c r="G44" s="8">
        <v>9.8000000000000007</v>
      </c>
      <c r="H44" s="8">
        <v>-2.4</v>
      </c>
      <c r="I44" s="8">
        <v>26</v>
      </c>
      <c r="J44" s="8">
        <v>9.8000000000000007</v>
      </c>
      <c r="K44" s="6">
        <f t="shared" si="0"/>
        <v>10.8</v>
      </c>
      <c r="L44" s="6">
        <f t="shared" si="1"/>
        <v>11.52</v>
      </c>
      <c r="M44" s="10">
        <v>348</v>
      </c>
      <c r="N44" s="3" t="str">
        <f t="shared" si="2"/>
        <v>NNW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3</v>
      </c>
      <c r="U44" s="15">
        <v>3.2</v>
      </c>
    </row>
    <row r="45" spans="1:23" x14ac:dyDescent="0.25">
      <c r="A45" s="1">
        <v>45319</v>
      </c>
      <c r="B45" s="2">
        <v>0.15277777777777776</v>
      </c>
      <c r="C45" s="7">
        <v>1026</v>
      </c>
      <c r="D45" s="7">
        <v>1030</v>
      </c>
      <c r="E45" s="8">
        <v>11.1</v>
      </c>
      <c r="F45" s="9">
        <v>40</v>
      </c>
      <c r="G45" s="8">
        <v>10.4</v>
      </c>
      <c r="H45" s="8">
        <v>-2.1</v>
      </c>
      <c r="I45" s="8">
        <v>26</v>
      </c>
      <c r="J45" s="8">
        <v>10.4</v>
      </c>
      <c r="K45" s="6">
        <f t="shared" si="0"/>
        <v>7.9200000000000008</v>
      </c>
      <c r="L45" s="6">
        <f t="shared" si="1"/>
        <v>9</v>
      </c>
      <c r="M45" s="10">
        <v>96</v>
      </c>
      <c r="N45" s="3" t="str">
        <f t="shared" si="2"/>
        <v>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2.2000000000000002</v>
      </c>
      <c r="U45" s="15">
        <v>2.5</v>
      </c>
    </row>
    <row r="46" spans="1:23" x14ac:dyDescent="0.25">
      <c r="A46" s="1">
        <v>45319</v>
      </c>
      <c r="B46" s="2">
        <v>0.15625</v>
      </c>
      <c r="C46" s="7">
        <v>1026</v>
      </c>
      <c r="D46" s="7">
        <v>1030</v>
      </c>
      <c r="E46" s="8">
        <v>11.1</v>
      </c>
      <c r="F46" s="9">
        <v>40</v>
      </c>
      <c r="G46" s="8">
        <v>10</v>
      </c>
      <c r="H46" s="8">
        <v>-2.1</v>
      </c>
      <c r="I46" s="8">
        <v>26</v>
      </c>
      <c r="J46" s="8">
        <v>10</v>
      </c>
      <c r="K46" s="6">
        <f t="shared" si="0"/>
        <v>9.36</v>
      </c>
      <c r="L46" s="6">
        <f t="shared" si="1"/>
        <v>9.7200000000000006</v>
      </c>
      <c r="M46" s="10">
        <v>107</v>
      </c>
      <c r="N46" s="3" t="str">
        <f t="shared" si="2"/>
        <v>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2.6</v>
      </c>
      <c r="U46" s="15">
        <v>2.7</v>
      </c>
    </row>
    <row r="47" spans="1:23" x14ac:dyDescent="0.25">
      <c r="A47" s="1">
        <v>45319</v>
      </c>
      <c r="B47" s="2">
        <v>0.15972222222222224</v>
      </c>
      <c r="C47" s="7">
        <v>1026</v>
      </c>
      <c r="D47" s="7">
        <v>1030</v>
      </c>
      <c r="E47" s="8">
        <v>11.2</v>
      </c>
      <c r="F47" s="9">
        <v>39</v>
      </c>
      <c r="G47" s="8">
        <v>11</v>
      </c>
      <c r="H47" s="8">
        <v>-2.2999999999999998</v>
      </c>
      <c r="I47" s="8">
        <v>26</v>
      </c>
      <c r="J47" s="8">
        <v>11</v>
      </c>
      <c r="K47" s="6">
        <f t="shared" si="0"/>
        <v>5.4</v>
      </c>
      <c r="L47" s="6">
        <f t="shared" si="1"/>
        <v>5.4</v>
      </c>
      <c r="M47" s="10">
        <v>186</v>
      </c>
      <c r="N47" s="3" t="str">
        <f t="shared" si="2"/>
        <v>S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1.5</v>
      </c>
      <c r="U47" s="15">
        <v>1.5</v>
      </c>
    </row>
    <row r="48" spans="1:23" x14ac:dyDescent="0.25">
      <c r="A48" s="1">
        <v>45319</v>
      </c>
      <c r="B48" s="2">
        <v>0.16319444444444445</v>
      </c>
      <c r="C48" s="7">
        <v>1026</v>
      </c>
      <c r="D48" s="7">
        <v>1030</v>
      </c>
      <c r="E48" s="8">
        <v>11.1</v>
      </c>
      <c r="F48" s="9">
        <v>40</v>
      </c>
      <c r="G48" s="8">
        <v>9.6</v>
      </c>
      <c r="H48" s="8">
        <v>-2.1</v>
      </c>
      <c r="I48" s="8">
        <v>26</v>
      </c>
      <c r="J48" s="8">
        <v>9.6</v>
      </c>
      <c r="K48" s="6">
        <f t="shared" si="0"/>
        <v>11.52</v>
      </c>
      <c r="L48" s="6">
        <f t="shared" si="1"/>
        <v>11.88</v>
      </c>
      <c r="M48" s="10">
        <v>86</v>
      </c>
      <c r="N48" s="3" t="str">
        <f t="shared" si="2"/>
        <v>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3.2</v>
      </c>
      <c r="U48" s="15">
        <v>3.3</v>
      </c>
    </row>
    <row r="49" spans="1:21" x14ac:dyDescent="0.25">
      <c r="A49" s="1">
        <v>45319</v>
      </c>
      <c r="B49" s="2">
        <v>0.16666666666666666</v>
      </c>
      <c r="C49" s="7">
        <v>1026</v>
      </c>
      <c r="D49" s="7">
        <v>1030</v>
      </c>
      <c r="E49" s="8">
        <v>11</v>
      </c>
      <c r="F49" s="9">
        <v>42</v>
      </c>
      <c r="G49" s="8">
        <v>9.5</v>
      </c>
      <c r="H49" s="8">
        <v>-1.5</v>
      </c>
      <c r="I49" s="8">
        <v>26</v>
      </c>
      <c r="J49" s="8">
        <v>9.5</v>
      </c>
      <c r="K49" s="6">
        <f t="shared" si="0"/>
        <v>11.52</v>
      </c>
      <c r="L49" s="6">
        <f t="shared" si="1"/>
        <v>13.68</v>
      </c>
      <c r="M49" s="10">
        <v>24</v>
      </c>
      <c r="N49" s="3" t="str">
        <f t="shared" si="2"/>
        <v>NNE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3.2</v>
      </c>
      <c r="U49" s="15">
        <v>3.8</v>
      </c>
    </row>
    <row r="50" spans="1:21" x14ac:dyDescent="0.25">
      <c r="A50" s="1">
        <v>45319</v>
      </c>
      <c r="B50" s="2">
        <v>0.17013888888888887</v>
      </c>
      <c r="C50" s="7">
        <v>1026</v>
      </c>
      <c r="D50" s="7">
        <v>1030</v>
      </c>
      <c r="E50" s="8">
        <v>11</v>
      </c>
      <c r="F50" s="9">
        <v>41</v>
      </c>
      <c r="G50" s="8">
        <v>9.4</v>
      </c>
      <c r="H50" s="8">
        <v>-1.8</v>
      </c>
      <c r="I50" s="8">
        <v>26</v>
      </c>
      <c r="J50" s="8">
        <v>9.4</v>
      </c>
      <c r="K50" s="6">
        <f t="shared" si="0"/>
        <v>12.6</v>
      </c>
      <c r="L50" s="6">
        <f t="shared" si="1"/>
        <v>13.32</v>
      </c>
      <c r="M50" s="10">
        <v>6</v>
      </c>
      <c r="N50" s="3" t="str">
        <f t="shared" si="2"/>
        <v>N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3.5</v>
      </c>
      <c r="U50" s="15">
        <v>3.7</v>
      </c>
    </row>
    <row r="51" spans="1:21" x14ac:dyDescent="0.25">
      <c r="A51" s="1">
        <v>45319</v>
      </c>
      <c r="B51" s="2">
        <v>0.17361111111111113</v>
      </c>
      <c r="C51" s="7">
        <v>1026</v>
      </c>
      <c r="D51" s="7">
        <v>1030</v>
      </c>
      <c r="E51" s="8">
        <v>11</v>
      </c>
      <c r="F51" s="9">
        <v>41</v>
      </c>
      <c r="G51" s="8">
        <v>10.3</v>
      </c>
      <c r="H51" s="8">
        <v>-1.8</v>
      </c>
      <c r="I51" s="8">
        <v>26</v>
      </c>
      <c r="J51" s="8">
        <v>10.3</v>
      </c>
      <c r="K51" s="6">
        <f t="shared" si="0"/>
        <v>7.2</v>
      </c>
      <c r="L51" s="6">
        <f t="shared" si="1"/>
        <v>7.9200000000000008</v>
      </c>
      <c r="M51" s="10">
        <v>326</v>
      </c>
      <c r="N51" s="3" t="str">
        <f t="shared" si="2"/>
        <v>NW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2</v>
      </c>
      <c r="U51" s="15">
        <v>2.2000000000000002</v>
      </c>
    </row>
    <row r="52" spans="1:21" x14ac:dyDescent="0.25">
      <c r="A52" s="1">
        <v>45319</v>
      </c>
      <c r="B52" s="2">
        <v>0.17708333333333334</v>
      </c>
      <c r="C52" s="7">
        <v>1026</v>
      </c>
      <c r="D52" s="7">
        <v>1030</v>
      </c>
      <c r="E52" s="8">
        <v>11</v>
      </c>
      <c r="F52" s="9">
        <v>42</v>
      </c>
      <c r="G52" s="8">
        <v>9.6999999999999993</v>
      </c>
      <c r="H52" s="8">
        <v>-1.5</v>
      </c>
      <c r="I52" s="8">
        <v>26</v>
      </c>
      <c r="J52" s="8">
        <v>9.6999999999999993</v>
      </c>
      <c r="K52" s="6">
        <f t="shared" si="0"/>
        <v>10.08</v>
      </c>
      <c r="L52" s="6">
        <f t="shared" si="1"/>
        <v>10.8</v>
      </c>
      <c r="M52" s="10">
        <v>102</v>
      </c>
      <c r="N52" s="3" t="str">
        <f t="shared" si="2"/>
        <v>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2.8</v>
      </c>
      <c r="U52" s="15">
        <v>3</v>
      </c>
    </row>
    <row r="53" spans="1:21" x14ac:dyDescent="0.25">
      <c r="A53" s="1">
        <v>45319</v>
      </c>
      <c r="B53" s="2">
        <v>0.18055555555555555</v>
      </c>
      <c r="C53" s="7">
        <v>1026</v>
      </c>
      <c r="D53" s="7">
        <v>1030</v>
      </c>
      <c r="E53" s="8">
        <v>10.9</v>
      </c>
      <c r="F53" s="9">
        <v>42</v>
      </c>
      <c r="G53" s="8">
        <v>9.6</v>
      </c>
      <c r="H53" s="8">
        <v>-1.6</v>
      </c>
      <c r="I53" s="8">
        <v>26</v>
      </c>
      <c r="J53" s="8">
        <v>9.6</v>
      </c>
      <c r="K53" s="6">
        <f t="shared" si="0"/>
        <v>10.08</v>
      </c>
      <c r="L53" s="6">
        <f t="shared" si="1"/>
        <v>11.16</v>
      </c>
      <c r="M53" s="10">
        <v>12</v>
      </c>
      <c r="N53" s="3" t="str">
        <f t="shared" si="2"/>
        <v>N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2.8</v>
      </c>
      <c r="U53" s="15">
        <v>3.1</v>
      </c>
    </row>
    <row r="54" spans="1:21" x14ac:dyDescent="0.25">
      <c r="A54" s="1">
        <v>45319</v>
      </c>
      <c r="B54" s="2">
        <v>0.18402777777777779</v>
      </c>
      <c r="C54" s="7">
        <v>1026</v>
      </c>
      <c r="D54" s="7">
        <v>1030</v>
      </c>
      <c r="E54" s="8">
        <v>11</v>
      </c>
      <c r="F54" s="9">
        <v>41</v>
      </c>
      <c r="G54" s="8">
        <v>9.4</v>
      </c>
      <c r="H54" s="8">
        <v>-1.8</v>
      </c>
      <c r="I54" s="8">
        <v>26</v>
      </c>
      <c r="J54" s="8">
        <v>9.4</v>
      </c>
      <c r="K54" s="6">
        <f t="shared" si="0"/>
        <v>12.6</v>
      </c>
      <c r="L54" s="6">
        <f t="shared" si="1"/>
        <v>13.68</v>
      </c>
      <c r="M54" s="10">
        <v>282</v>
      </c>
      <c r="N54" s="3" t="str">
        <f t="shared" si="2"/>
        <v>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3.5</v>
      </c>
      <c r="U54" s="15">
        <v>3.8</v>
      </c>
    </row>
    <row r="55" spans="1:21" x14ac:dyDescent="0.25">
      <c r="A55" s="1">
        <v>45319</v>
      </c>
      <c r="B55" s="2">
        <v>0.1875</v>
      </c>
      <c r="C55" s="7">
        <v>1026</v>
      </c>
      <c r="D55" s="7">
        <v>1030</v>
      </c>
      <c r="E55" s="8">
        <v>10.9</v>
      </c>
      <c r="F55" s="9">
        <v>43</v>
      </c>
      <c r="G55" s="8">
        <v>10.4</v>
      </c>
      <c r="H55" s="8">
        <v>-1.2</v>
      </c>
      <c r="I55" s="8">
        <v>26</v>
      </c>
      <c r="J55" s="8">
        <v>10.4</v>
      </c>
      <c r="K55" s="6">
        <f t="shared" si="0"/>
        <v>6.12</v>
      </c>
      <c r="L55" s="6">
        <f t="shared" si="1"/>
        <v>6.48</v>
      </c>
      <c r="M55" s="10">
        <v>108</v>
      </c>
      <c r="N55" s="3" t="str">
        <f t="shared" si="2"/>
        <v>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1.7</v>
      </c>
      <c r="U55" s="15">
        <v>1.8</v>
      </c>
    </row>
    <row r="56" spans="1:21" x14ac:dyDescent="0.25">
      <c r="A56" s="1">
        <v>45319</v>
      </c>
      <c r="B56" s="2">
        <v>0.19097222222222221</v>
      </c>
      <c r="C56" s="7">
        <v>1026</v>
      </c>
      <c r="D56" s="7">
        <v>1030</v>
      </c>
      <c r="E56" s="8">
        <v>10.8</v>
      </c>
      <c r="F56" s="9">
        <v>42</v>
      </c>
      <c r="G56" s="8">
        <v>8.6</v>
      </c>
      <c r="H56" s="8">
        <v>-1.7</v>
      </c>
      <c r="I56" s="8">
        <v>26</v>
      </c>
      <c r="J56" s="8">
        <v>8.6</v>
      </c>
      <c r="K56" s="6">
        <f t="shared" si="0"/>
        <v>16.920000000000002</v>
      </c>
      <c r="L56" s="6">
        <f t="shared" si="1"/>
        <v>19.080000000000002</v>
      </c>
      <c r="M56" s="10">
        <v>324</v>
      </c>
      <c r="N56" s="3" t="str">
        <f t="shared" si="2"/>
        <v>NW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4.7</v>
      </c>
      <c r="U56" s="15">
        <v>5.3</v>
      </c>
    </row>
    <row r="57" spans="1:21" x14ac:dyDescent="0.25">
      <c r="A57" s="1">
        <v>45319</v>
      </c>
      <c r="B57" s="2">
        <v>0.19444444444444445</v>
      </c>
      <c r="C57" s="7">
        <v>1026</v>
      </c>
      <c r="D57" s="7">
        <v>1030</v>
      </c>
      <c r="E57" s="8">
        <v>10.8</v>
      </c>
      <c r="F57" s="9">
        <v>42</v>
      </c>
      <c r="G57" s="8">
        <v>10</v>
      </c>
      <c r="H57" s="8">
        <v>-1.7</v>
      </c>
      <c r="I57" s="8">
        <v>26</v>
      </c>
      <c r="J57" s="8">
        <v>10</v>
      </c>
      <c r="K57" s="6">
        <f t="shared" si="0"/>
        <v>7.2</v>
      </c>
      <c r="L57" s="6">
        <f t="shared" si="1"/>
        <v>7.5600000000000005</v>
      </c>
      <c r="M57" s="10">
        <v>72</v>
      </c>
      <c r="N57" s="3" t="str">
        <f t="shared" si="2"/>
        <v>ENE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2</v>
      </c>
      <c r="U57" s="15">
        <v>2.1</v>
      </c>
    </row>
    <row r="58" spans="1:21" x14ac:dyDescent="0.25">
      <c r="A58" s="1">
        <v>45319</v>
      </c>
      <c r="B58" s="2">
        <v>0.19791666666666666</v>
      </c>
      <c r="C58" s="7">
        <v>1026</v>
      </c>
      <c r="D58" s="7">
        <v>1030</v>
      </c>
      <c r="E58" s="8">
        <v>10.8</v>
      </c>
      <c r="F58" s="9">
        <v>42</v>
      </c>
      <c r="G58" s="8">
        <v>9.6</v>
      </c>
      <c r="H58" s="8">
        <v>-1.7</v>
      </c>
      <c r="I58" s="8">
        <v>26</v>
      </c>
      <c r="J58" s="8">
        <v>9.6</v>
      </c>
      <c r="K58" s="6">
        <f t="shared" si="0"/>
        <v>9.7200000000000006</v>
      </c>
      <c r="L58" s="6">
        <f t="shared" si="1"/>
        <v>10.08</v>
      </c>
      <c r="M58" s="10">
        <v>261</v>
      </c>
      <c r="N58" s="3" t="str">
        <f t="shared" si="2"/>
        <v>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2.7</v>
      </c>
      <c r="U58" s="15">
        <v>2.8</v>
      </c>
    </row>
    <row r="59" spans="1:21" x14ac:dyDescent="0.25">
      <c r="A59" s="1">
        <v>45319</v>
      </c>
      <c r="B59" s="2">
        <v>0.20138888888888887</v>
      </c>
      <c r="C59" s="7">
        <v>1026</v>
      </c>
      <c r="D59" s="7">
        <v>1030</v>
      </c>
      <c r="E59" s="8">
        <v>10.8</v>
      </c>
      <c r="F59" s="9">
        <v>43</v>
      </c>
      <c r="G59" s="8">
        <v>9.1</v>
      </c>
      <c r="H59" s="8">
        <v>-1.3</v>
      </c>
      <c r="I59" s="8">
        <v>26</v>
      </c>
      <c r="J59" s="8">
        <v>9.1</v>
      </c>
      <c r="K59" s="6">
        <f t="shared" si="0"/>
        <v>12.96</v>
      </c>
      <c r="L59" s="6">
        <f t="shared" si="1"/>
        <v>14.4</v>
      </c>
      <c r="M59" s="10">
        <v>42</v>
      </c>
      <c r="N59" s="3" t="str">
        <f t="shared" si="2"/>
        <v>NE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3.6</v>
      </c>
      <c r="U59" s="15">
        <v>4</v>
      </c>
    </row>
    <row r="60" spans="1:21" x14ac:dyDescent="0.25">
      <c r="A60" s="1">
        <v>45319</v>
      </c>
      <c r="B60" s="2">
        <v>0.20486111111111113</v>
      </c>
      <c r="C60" s="7">
        <v>1026</v>
      </c>
      <c r="D60" s="7">
        <v>1030</v>
      </c>
      <c r="E60" s="8">
        <v>10.7</v>
      </c>
      <c r="F60" s="9">
        <v>45</v>
      </c>
      <c r="G60" s="8">
        <v>9.3000000000000007</v>
      </c>
      <c r="H60" s="8">
        <v>-0.8</v>
      </c>
      <c r="I60" s="8">
        <v>26</v>
      </c>
      <c r="J60" s="8">
        <v>9.3000000000000007</v>
      </c>
      <c r="K60" s="6">
        <f t="shared" si="0"/>
        <v>10.8</v>
      </c>
      <c r="L60" s="6">
        <f t="shared" si="1"/>
        <v>11.16</v>
      </c>
      <c r="M60" s="10">
        <v>30</v>
      </c>
      <c r="N60" s="3" t="str">
        <f t="shared" si="2"/>
        <v>NNE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3</v>
      </c>
      <c r="U60" s="15">
        <v>3.1</v>
      </c>
    </row>
    <row r="61" spans="1:21" x14ac:dyDescent="0.25">
      <c r="A61" s="1">
        <v>45319</v>
      </c>
      <c r="B61" s="2">
        <v>0.20833333333333334</v>
      </c>
      <c r="C61" s="7">
        <v>1027</v>
      </c>
      <c r="D61" s="7">
        <v>1031</v>
      </c>
      <c r="E61" s="8">
        <v>10.7</v>
      </c>
      <c r="F61" s="9">
        <v>44</v>
      </c>
      <c r="G61" s="8">
        <v>9.5</v>
      </c>
      <c r="H61" s="8">
        <v>-1.1000000000000001</v>
      </c>
      <c r="I61" s="8">
        <v>26</v>
      </c>
      <c r="J61" s="8">
        <v>9.5</v>
      </c>
      <c r="K61" s="6">
        <f t="shared" si="0"/>
        <v>9.7200000000000006</v>
      </c>
      <c r="L61" s="6">
        <f t="shared" si="1"/>
        <v>10.08</v>
      </c>
      <c r="M61" s="10">
        <v>28</v>
      </c>
      <c r="N61" s="3" t="str">
        <f t="shared" si="2"/>
        <v>NNE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2.7</v>
      </c>
      <c r="U61" s="15">
        <v>2.8</v>
      </c>
    </row>
    <row r="62" spans="1:21" x14ac:dyDescent="0.25">
      <c r="A62" s="1">
        <v>45319</v>
      </c>
      <c r="B62" s="2">
        <v>0.21180555555555555</v>
      </c>
      <c r="C62" s="7">
        <v>1026</v>
      </c>
      <c r="D62" s="7">
        <v>1030</v>
      </c>
      <c r="E62" s="8">
        <v>10.8</v>
      </c>
      <c r="F62" s="9">
        <v>43</v>
      </c>
      <c r="G62" s="8">
        <v>9.1</v>
      </c>
      <c r="H62" s="8">
        <v>-1.3</v>
      </c>
      <c r="I62" s="8">
        <v>26</v>
      </c>
      <c r="J62" s="8">
        <v>9.1</v>
      </c>
      <c r="K62" s="6">
        <f t="shared" si="0"/>
        <v>12.6</v>
      </c>
      <c r="L62" s="6">
        <f t="shared" si="1"/>
        <v>13.32</v>
      </c>
      <c r="M62" s="10">
        <v>267</v>
      </c>
      <c r="N62" s="3" t="str">
        <f t="shared" si="2"/>
        <v>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3.5</v>
      </c>
      <c r="U62" s="15">
        <v>3.7</v>
      </c>
    </row>
    <row r="63" spans="1:21" x14ac:dyDescent="0.25">
      <c r="A63" s="1">
        <v>45319</v>
      </c>
      <c r="B63" s="2">
        <v>0.21527777777777779</v>
      </c>
      <c r="C63" s="7">
        <v>1026</v>
      </c>
      <c r="D63" s="7">
        <v>1030</v>
      </c>
      <c r="E63" s="8">
        <v>10.9</v>
      </c>
      <c r="F63" s="9">
        <v>43</v>
      </c>
      <c r="G63" s="8">
        <v>8.6</v>
      </c>
      <c r="H63" s="8">
        <v>-1.2</v>
      </c>
      <c r="I63" s="8">
        <v>26</v>
      </c>
      <c r="J63" s="8">
        <v>8.6</v>
      </c>
      <c r="K63" s="6">
        <f t="shared" si="0"/>
        <v>17.28</v>
      </c>
      <c r="L63" s="6">
        <f t="shared" si="1"/>
        <v>20.52</v>
      </c>
      <c r="M63" s="10">
        <v>8</v>
      </c>
      <c r="N63" s="3" t="str">
        <f t="shared" si="2"/>
        <v>N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4.8</v>
      </c>
      <c r="U63" s="15">
        <v>5.7</v>
      </c>
    </row>
    <row r="64" spans="1:21" x14ac:dyDescent="0.25">
      <c r="A64" s="1">
        <v>45319</v>
      </c>
      <c r="B64" s="2">
        <v>0.21875</v>
      </c>
      <c r="C64" s="7">
        <v>1026</v>
      </c>
      <c r="D64" s="7">
        <v>1030</v>
      </c>
      <c r="E64" s="8">
        <v>10.8</v>
      </c>
      <c r="F64" s="9">
        <v>43</v>
      </c>
      <c r="G64" s="8">
        <v>10</v>
      </c>
      <c r="H64" s="8">
        <v>-1.3</v>
      </c>
      <c r="I64" s="8">
        <v>26</v>
      </c>
      <c r="J64" s="8">
        <v>10</v>
      </c>
      <c r="K64" s="6">
        <f t="shared" si="0"/>
        <v>7.5600000000000005</v>
      </c>
      <c r="L64" s="6">
        <f t="shared" si="1"/>
        <v>7.9200000000000008</v>
      </c>
      <c r="M64" s="10">
        <v>78</v>
      </c>
      <c r="N64" s="3" t="str">
        <f t="shared" si="2"/>
        <v>ENE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2.1</v>
      </c>
      <c r="U64" s="15">
        <v>2.2000000000000002</v>
      </c>
    </row>
    <row r="65" spans="1:21" x14ac:dyDescent="0.25">
      <c r="A65" s="1">
        <v>45319</v>
      </c>
      <c r="B65" s="2">
        <v>0.22222222222222221</v>
      </c>
      <c r="C65" s="7">
        <v>1026</v>
      </c>
      <c r="D65" s="7">
        <v>1030</v>
      </c>
      <c r="E65" s="8">
        <v>10.8</v>
      </c>
      <c r="F65" s="9">
        <v>42</v>
      </c>
      <c r="G65" s="8">
        <v>10</v>
      </c>
      <c r="H65" s="8">
        <v>-1.7</v>
      </c>
      <c r="I65" s="8">
        <v>26</v>
      </c>
      <c r="J65" s="8">
        <v>10</v>
      </c>
      <c r="K65" s="6">
        <f t="shared" si="0"/>
        <v>7.9200000000000008</v>
      </c>
      <c r="L65" s="6">
        <f t="shared" si="1"/>
        <v>8.2799999999999994</v>
      </c>
      <c r="M65" s="10">
        <v>186</v>
      </c>
      <c r="N65" s="3" t="str">
        <f t="shared" si="2"/>
        <v>S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2.2000000000000002</v>
      </c>
      <c r="U65" s="15">
        <v>2.2999999999999998</v>
      </c>
    </row>
    <row r="66" spans="1:21" x14ac:dyDescent="0.25">
      <c r="A66" s="1">
        <v>45319</v>
      </c>
      <c r="B66" s="2">
        <v>0.22569444444444445</v>
      </c>
      <c r="C66" s="7">
        <v>1026</v>
      </c>
      <c r="D66" s="7">
        <v>1030</v>
      </c>
      <c r="E66" s="8">
        <v>10.9</v>
      </c>
      <c r="F66" s="9">
        <v>42</v>
      </c>
      <c r="G66" s="8">
        <v>10.199999999999999</v>
      </c>
      <c r="H66" s="8">
        <v>-1.6</v>
      </c>
      <c r="I66" s="8">
        <v>26</v>
      </c>
      <c r="J66" s="8">
        <v>10.199999999999999</v>
      </c>
      <c r="K66" s="6">
        <f t="shared" si="0"/>
        <v>7.5600000000000005</v>
      </c>
      <c r="L66" s="6">
        <f t="shared" si="1"/>
        <v>7.5600000000000005</v>
      </c>
      <c r="M66" s="10">
        <v>176</v>
      </c>
      <c r="N66" s="3" t="str">
        <f t="shared" si="2"/>
        <v>S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2.1</v>
      </c>
      <c r="U66" s="15">
        <v>2.1</v>
      </c>
    </row>
    <row r="67" spans="1:21" x14ac:dyDescent="0.25">
      <c r="A67" s="1">
        <v>45319</v>
      </c>
      <c r="B67" s="2">
        <v>0.22916666666666666</v>
      </c>
      <c r="C67" s="7">
        <v>1026</v>
      </c>
      <c r="D67" s="7">
        <v>1030</v>
      </c>
      <c r="E67" s="8">
        <v>10.9</v>
      </c>
      <c r="F67" s="9">
        <v>44</v>
      </c>
      <c r="G67" s="8">
        <v>9.1</v>
      </c>
      <c r="H67" s="8">
        <v>-0.9</v>
      </c>
      <c r="I67" s="8">
        <v>26</v>
      </c>
      <c r="J67" s="8">
        <v>9.1</v>
      </c>
      <c r="K67" s="6">
        <f t="shared" ref="K67:K130" si="3">CONVERT(T67,"m/s","km/h")</f>
        <v>13.68</v>
      </c>
      <c r="L67" s="6">
        <f t="shared" ref="L67:L130" si="4">CONVERT(U67,"m/s","km/h")</f>
        <v>18</v>
      </c>
      <c r="M67" s="10">
        <v>24</v>
      </c>
      <c r="N67" s="3" t="str">
        <f t="shared" ref="N67:N130" si="5">LOOKUP(M67,$V$4:$V$40,$W$4:$W$40)</f>
        <v>NNE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3.8</v>
      </c>
      <c r="U67" s="15">
        <v>5</v>
      </c>
    </row>
    <row r="68" spans="1:21" x14ac:dyDescent="0.25">
      <c r="A68" s="1">
        <v>45319</v>
      </c>
      <c r="B68" s="2">
        <v>0.23263888888888887</v>
      </c>
      <c r="C68" s="7">
        <v>1026</v>
      </c>
      <c r="D68" s="7">
        <v>1030</v>
      </c>
      <c r="E68" s="8">
        <v>10.7</v>
      </c>
      <c r="F68" s="9">
        <v>43</v>
      </c>
      <c r="G68" s="8">
        <v>9</v>
      </c>
      <c r="H68" s="8">
        <v>-1.4</v>
      </c>
      <c r="I68" s="8">
        <v>26</v>
      </c>
      <c r="J68" s="8">
        <v>9</v>
      </c>
      <c r="K68" s="6">
        <f t="shared" si="3"/>
        <v>12.96</v>
      </c>
      <c r="L68" s="6">
        <f t="shared" si="4"/>
        <v>14.4</v>
      </c>
      <c r="M68" s="10">
        <v>3</v>
      </c>
      <c r="N68" s="3" t="str">
        <f t="shared" si="5"/>
        <v>N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3.6</v>
      </c>
      <c r="U68" s="15">
        <v>4</v>
      </c>
    </row>
    <row r="69" spans="1:21" x14ac:dyDescent="0.25">
      <c r="A69" s="1">
        <v>45319</v>
      </c>
      <c r="B69" s="2">
        <v>0.23611111111111113</v>
      </c>
      <c r="C69" s="7">
        <v>1026</v>
      </c>
      <c r="D69" s="7">
        <v>1030</v>
      </c>
      <c r="E69" s="8">
        <v>10.8</v>
      </c>
      <c r="F69" s="9">
        <v>43</v>
      </c>
      <c r="G69" s="8">
        <v>9.6</v>
      </c>
      <c r="H69" s="8">
        <v>-1.3</v>
      </c>
      <c r="I69" s="8">
        <v>26</v>
      </c>
      <c r="J69" s="8">
        <v>9.6</v>
      </c>
      <c r="K69" s="6">
        <f t="shared" si="3"/>
        <v>9.36</v>
      </c>
      <c r="L69" s="6">
        <f t="shared" si="4"/>
        <v>9.36</v>
      </c>
      <c r="M69" s="10">
        <v>74</v>
      </c>
      <c r="N69" s="3" t="str">
        <f t="shared" si="5"/>
        <v>ENE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2.6</v>
      </c>
      <c r="U69" s="15">
        <v>2.6</v>
      </c>
    </row>
    <row r="70" spans="1:21" x14ac:dyDescent="0.25">
      <c r="A70" s="1">
        <v>45319</v>
      </c>
      <c r="B70" s="2">
        <v>0.23958333333333334</v>
      </c>
      <c r="C70" s="7">
        <v>1026</v>
      </c>
      <c r="D70" s="7">
        <v>1030</v>
      </c>
      <c r="E70" s="8">
        <v>10.9</v>
      </c>
      <c r="F70" s="9">
        <v>45</v>
      </c>
      <c r="G70" s="8">
        <v>9.4</v>
      </c>
      <c r="H70" s="8">
        <v>-0.6</v>
      </c>
      <c r="I70" s="8">
        <v>26</v>
      </c>
      <c r="J70" s="8">
        <v>9.4</v>
      </c>
      <c r="K70" s="6">
        <f t="shared" si="3"/>
        <v>11.52</v>
      </c>
      <c r="L70" s="6">
        <f t="shared" si="4"/>
        <v>12.6</v>
      </c>
      <c r="M70" s="10">
        <v>90</v>
      </c>
      <c r="N70" s="3" t="str">
        <f t="shared" si="5"/>
        <v>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3.2</v>
      </c>
      <c r="U70" s="15">
        <v>3.5</v>
      </c>
    </row>
    <row r="71" spans="1:21" x14ac:dyDescent="0.25">
      <c r="A71" s="1">
        <v>45319</v>
      </c>
      <c r="B71" s="2">
        <v>0.24305555555555555</v>
      </c>
      <c r="C71" s="7">
        <v>1026</v>
      </c>
      <c r="D71" s="7">
        <v>1030</v>
      </c>
      <c r="E71" s="8">
        <v>10.7</v>
      </c>
      <c r="F71" s="9">
        <v>47</v>
      </c>
      <c r="G71" s="8">
        <v>9.9</v>
      </c>
      <c r="H71" s="8">
        <v>-0.2</v>
      </c>
      <c r="I71" s="8">
        <v>26</v>
      </c>
      <c r="J71" s="8">
        <v>9.9</v>
      </c>
      <c r="K71" s="6">
        <f t="shared" si="3"/>
        <v>7.9200000000000008</v>
      </c>
      <c r="L71" s="6">
        <f t="shared" si="4"/>
        <v>9.36</v>
      </c>
      <c r="M71" s="10">
        <v>96</v>
      </c>
      <c r="N71" s="3" t="str">
        <f t="shared" si="5"/>
        <v>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2.2000000000000002</v>
      </c>
      <c r="U71" s="15">
        <v>2.6</v>
      </c>
    </row>
    <row r="72" spans="1:21" x14ac:dyDescent="0.25">
      <c r="A72" s="1">
        <v>45319</v>
      </c>
      <c r="B72" s="2">
        <v>0.24652777777777779</v>
      </c>
      <c r="C72" s="7">
        <v>1026</v>
      </c>
      <c r="D72" s="7">
        <v>1030</v>
      </c>
      <c r="E72" s="8">
        <v>10.7</v>
      </c>
      <c r="F72" s="9">
        <v>46</v>
      </c>
      <c r="G72" s="8">
        <v>8.6999999999999993</v>
      </c>
      <c r="H72" s="8">
        <v>-0.5</v>
      </c>
      <c r="I72" s="8">
        <v>26</v>
      </c>
      <c r="J72" s="8">
        <v>8.6999999999999993</v>
      </c>
      <c r="K72" s="6">
        <f t="shared" si="3"/>
        <v>14.759999999999998</v>
      </c>
      <c r="L72" s="6">
        <f t="shared" si="4"/>
        <v>17.28</v>
      </c>
      <c r="M72" s="10">
        <v>6</v>
      </c>
      <c r="N72" s="3" t="str">
        <f t="shared" si="5"/>
        <v>N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4.0999999999999996</v>
      </c>
      <c r="U72" s="15">
        <v>4.8</v>
      </c>
    </row>
    <row r="73" spans="1:21" x14ac:dyDescent="0.25">
      <c r="A73" s="1">
        <v>45319</v>
      </c>
      <c r="B73" s="2">
        <v>0.25</v>
      </c>
      <c r="C73" s="7">
        <v>1026</v>
      </c>
      <c r="D73" s="7">
        <v>1030</v>
      </c>
      <c r="E73" s="8">
        <v>10.8</v>
      </c>
      <c r="F73" s="9">
        <v>46</v>
      </c>
      <c r="G73" s="8">
        <v>10</v>
      </c>
      <c r="H73" s="8">
        <v>-0.4</v>
      </c>
      <c r="I73" s="8">
        <v>26</v>
      </c>
      <c r="J73" s="8">
        <v>10</v>
      </c>
      <c r="K73" s="6">
        <f t="shared" si="3"/>
        <v>7.5600000000000005</v>
      </c>
      <c r="L73" s="6">
        <f t="shared" si="4"/>
        <v>7.5600000000000005</v>
      </c>
      <c r="M73" s="10">
        <v>222</v>
      </c>
      <c r="N73" s="3" t="str">
        <f t="shared" si="5"/>
        <v>SW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2.1</v>
      </c>
      <c r="U73" s="15">
        <v>2.1</v>
      </c>
    </row>
    <row r="74" spans="1:21" x14ac:dyDescent="0.25">
      <c r="A74" s="1">
        <v>45319</v>
      </c>
      <c r="B74" s="2">
        <v>0.25347222222222221</v>
      </c>
      <c r="C74" s="7">
        <v>1027</v>
      </c>
      <c r="D74" s="7">
        <v>1031</v>
      </c>
      <c r="E74" s="8">
        <v>10.7</v>
      </c>
      <c r="F74" s="9">
        <v>44</v>
      </c>
      <c r="G74" s="8">
        <v>8.5</v>
      </c>
      <c r="H74" s="8">
        <v>-1.1000000000000001</v>
      </c>
      <c r="I74" s="8">
        <v>26</v>
      </c>
      <c r="J74" s="8">
        <v>8.5</v>
      </c>
      <c r="K74" s="6">
        <f t="shared" si="3"/>
        <v>16.559999999999999</v>
      </c>
      <c r="L74" s="6">
        <f t="shared" si="4"/>
        <v>20.52</v>
      </c>
      <c r="M74" s="10">
        <v>354</v>
      </c>
      <c r="N74" s="3" t="str">
        <f t="shared" si="5"/>
        <v>N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4.5999999999999996</v>
      </c>
      <c r="U74" s="15">
        <v>5.7</v>
      </c>
    </row>
    <row r="75" spans="1:21" x14ac:dyDescent="0.25">
      <c r="A75" s="1">
        <v>45319</v>
      </c>
      <c r="B75" s="2">
        <v>0.25694444444444448</v>
      </c>
      <c r="C75" s="7">
        <v>1027</v>
      </c>
      <c r="D75" s="7">
        <v>1031</v>
      </c>
      <c r="E75" s="8">
        <v>10.8</v>
      </c>
      <c r="F75" s="9">
        <v>42</v>
      </c>
      <c r="G75" s="8">
        <v>8.9</v>
      </c>
      <c r="H75" s="8">
        <v>-1.7</v>
      </c>
      <c r="I75" s="8">
        <v>26</v>
      </c>
      <c r="J75" s="8">
        <v>8.9</v>
      </c>
      <c r="K75" s="6">
        <f t="shared" si="3"/>
        <v>14.759999999999998</v>
      </c>
      <c r="L75" s="6">
        <f t="shared" si="4"/>
        <v>19.080000000000002</v>
      </c>
      <c r="M75" s="10">
        <v>79</v>
      </c>
      <c r="N75" s="3" t="str">
        <f t="shared" si="5"/>
        <v>ENE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4.0999999999999996</v>
      </c>
      <c r="U75" s="15">
        <v>5.3</v>
      </c>
    </row>
    <row r="76" spans="1:21" x14ac:dyDescent="0.25">
      <c r="A76" s="1">
        <v>45319</v>
      </c>
      <c r="B76" s="2">
        <v>0.26041666666666669</v>
      </c>
      <c r="C76" s="7">
        <v>1027</v>
      </c>
      <c r="D76" s="7">
        <v>1031</v>
      </c>
      <c r="E76" s="8">
        <v>10.7</v>
      </c>
      <c r="F76" s="9">
        <v>42</v>
      </c>
      <c r="G76" s="8">
        <v>10.7</v>
      </c>
      <c r="H76" s="8">
        <v>-1.7</v>
      </c>
      <c r="I76" s="8">
        <v>26</v>
      </c>
      <c r="J76" s="8">
        <v>10.7</v>
      </c>
      <c r="K76" s="6">
        <f t="shared" si="3"/>
        <v>3.9600000000000004</v>
      </c>
      <c r="L76" s="6">
        <f t="shared" si="4"/>
        <v>3.9600000000000004</v>
      </c>
      <c r="M76" s="10">
        <v>72</v>
      </c>
      <c r="N76" s="3" t="str">
        <f t="shared" si="5"/>
        <v>ENE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1.1000000000000001</v>
      </c>
      <c r="U76" s="15">
        <v>1.1000000000000001</v>
      </c>
    </row>
    <row r="77" spans="1:21" x14ac:dyDescent="0.25">
      <c r="A77" s="1">
        <v>45319</v>
      </c>
      <c r="B77" s="2">
        <v>0.2638888888888889</v>
      </c>
      <c r="C77" s="7">
        <v>1027</v>
      </c>
      <c r="D77" s="7">
        <v>1031</v>
      </c>
      <c r="E77" s="8">
        <v>10.7</v>
      </c>
      <c r="F77" s="9">
        <v>42</v>
      </c>
      <c r="G77" s="8">
        <v>9.3000000000000007</v>
      </c>
      <c r="H77" s="8">
        <v>-1.7</v>
      </c>
      <c r="I77" s="8">
        <v>26</v>
      </c>
      <c r="J77" s="8">
        <v>9.3000000000000007</v>
      </c>
      <c r="K77" s="6">
        <f t="shared" si="3"/>
        <v>10.8</v>
      </c>
      <c r="L77" s="6">
        <f t="shared" si="4"/>
        <v>11.16</v>
      </c>
      <c r="M77" s="10">
        <v>171</v>
      </c>
      <c r="N77" s="3" t="str">
        <f t="shared" si="5"/>
        <v>S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3</v>
      </c>
      <c r="U77" s="15">
        <v>3.1</v>
      </c>
    </row>
    <row r="78" spans="1:21" x14ac:dyDescent="0.25">
      <c r="A78" s="1">
        <v>45319</v>
      </c>
      <c r="B78" s="2">
        <v>0.2673611111111111</v>
      </c>
      <c r="C78" s="7">
        <v>1027</v>
      </c>
      <c r="D78" s="7">
        <v>1031</v>
      </c>
      <c r="E78" s="8">
        <v>10.8</v>
      </c>
      <c r="F78" s="9">
        <v>43</v>
      </c>
      <c r="G78" s="8">
        <v>8.6999999999999993</v>
      </c>
      <c r="H78" s="8">
        <v>-1.3</v>
      </c>
      <c r="I78" s="8">
        <v>26</v>
      </c>
      <c r="J78" s="8">
        <v>8.6999999999999993</v>
      </c>
      <c r="K78" s="6">
        <f t="shared" si="3"/>
        <v>15.48</v>
      </c>
      <c r="L78" s="6">
        <f t="shared" si="4"/>
        <v>20.52</v>
      </c>
      <c r="M78" s="10">
        <v>36</v>
      </c>
      <c r="N78" s="3" t="str">
        <f t="shared" si="5"/>
        <v>NNE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4.3</v>
      </c>
      <c r="U78" s="15">
        <v>5.7</v>
      </c>
    </row>
    <row r="79" spans="1:21" x14ac:dyDescent="0.25">
      <c r="A79" s="1">
        <v>45319</v>
      </c>
      <c r="B79" s="2">
        <v>0.27083333333333331</v>
      </c>
      <c r="C79" s="7">
        <v>1027</v>
      </c>
      <c r="D79" s="7">
        <v>1031</v>
      </c>
      <c r="E79" s="8">
        <v>10.7</v>
      </c>
      <c r="F79" s="9">
        <v>44</v>
      </c>
      <c r="G79" s="8">
        <v>8.1</v>
      </c>
      <c r="H79" s="8">
        <v>-1.1000000000000001</v>
      </c>
      <c r="I79" s="8">
        <v>26</v>
      </c>
      <c r="J79" s="8">
        <v>8.1</v>
      </c>
      <c r="K79" s="6">
        <f t="shared" si="3"/>
        <v>20.52</v>
      </c>
      <c r="L79" s="6">
        <f t="shared" si="4"/>
        <v>24.12</v>
      </c>
      <c r="M79" s="10">
        <v>102</v>
      </c>
      <c r="N79" s="3" t="str">
        <f t="shared" si="5"/>
        <v>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5.7</v>
      </c>
      <c r="U79" s="15">
        <v>6.7</v>
      </c>
    </row>
    <row r="80" spans="1:21" x14ac:dyDescent="0.25">
      <c r="A80" s="1">
        <v>45319</v>
      </c>
      <c r="B80" s="2">
        <v>0.27430555555555552</v>
      </c>
      <c r="C80" s="7">
        <v>1027</v>
      </c>
      <c r="D80" s="7">
        <v>1031</v>
      </c>
      <c r="E80" s="8">
        <v>10.6</v>
      </c>
      <c r="F80" s="9">
        <v>44</v>
      </c>
      <c r="G80" s="8">
        <v>10.1</v>
      </c>
      <c r="H80" s="8">
        <v>-1.2</v>
      </c>
      <c r="I80" s="8">
        <v>26</v>
      </c>
      <c r="J80" s="8">
        <v>10.1</v>
      </c>
      <c r="K80" s="6">
        <f t="shared" si="3"/>
        <v>6.48</v>
      </c>
      <c r="L80" s="6">
        <f t="shared" si="4"/>
        <v>7.2</v>
      </c>
      <c r="M80" s="10">
        <v>54</v>
      </c>
      <c r="N80" s="3" t="str">
        <f t="shared" si="5"/>
        <v>NE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1.8</v>
      </c>
      <c r="U80" s="15">
        <v>2</v>
      </c>
    </row>
    <row r="81" spans="1:21" x14ac:dyDescent="0.25">
      <c r="A81" s="1">
        <v>45319</v>
      </c>
      <c r="B81" s="2">
        <v>0.27777777777777779</v>
      </c>
      <c r="C81" s="7">
        <v>1027</v>
      </c>
      <c r="D81" s="7">
        <v>1031</v>
      </c>
      <c r="E81" s="8">
        <v>10.6</v>
      </c>
      <c r="F81" s="9">
        <v>45</v>
      </c>
      <c r="G81" s="8">
        <v>9.4</v>
      </c>
      <c r="H81" s="8">
        <v>-0.9</v>
      </c>
      <c r="I81" s="8">
        <v>26</v>
      </c>
      <c r="J81" s="8">
        <v>9.4</v>
      </c>
      <c r="K81" s="6">
        <f t="shared" si="3"/>
        <v>9.36</v>
      </c>
      <c r="L81" s="6">
        <f t="shared" si="4"/>
        <v>9.36</v>
      </c>
      <c r="M81" s="10">
        <v>291</v>
      </c>
      <c r="N81" s="3" t="str">
        <f t="shared" si="5"/>
        <v>WNW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2.6</v>
      </c>
      <c r="U81" s="15">
        <v>2.6</v>
      </c>
    </row>
    <row r="82" spans="1:21" x14ac:dyDescent="0.25">
      <c r="A82" s="1">
        <v>45319</v>
      </c>
      <c r="B82" s="2">
        <v>0.28125</v>
      </c>
      <c r="C82" s="7">
        <v>1027</v>
      </c>
      <c r="D82" s="7">
        <v>1031</v>
      </c>
      <c r="E82" s="8">
        <v>10.6</v>
      </c>
      <c r="F82" s="9">
        <v>46</v>
      </c>
      <c r="G82" s="8">
        <v>9.8000000000000007</v>
      </c>
      <c r="H82" s="8">
        <v>-0.6</v>
      </c>
      <c r="I82" s="8">
        <v>26</v>
      </c>
      <c r="J82" s="8">
        <v>9.8000000000000007</v>
      </c>
      <c r="K82" s="6">
        <f t="shared" si="3"/>
        <v>7.2</v>
      </c>
      <c r="L82" s="6">
        <f t="shared" si="4"/>
        <v>7.5600000000000005</v>
      </c>
      <c r="M82" s="10">
        <v>85</v>
      </c>
      <c r="N82" s="3" t="str">
        <f t="shared" si="5"/>
        <v>E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2</v>
      </c>
      <c r="U82" s="15">
        <v>2.1</v>
      </c>
    </row>
    <row r="83" spans="1:21" x14ac:dyDescent="0.25">
      <c r="A83" s="1">
        <v>45319</v>
      </c>
      <c r="B83" s="2">
        <v>0.28472222222222221</v>
      </c>
      <c r="C83" s="7">
        <v>1027</v>
      </c>
      <c r="D83" s="7">
        <v>1031</v>
      </c>
      <c r="E83" s="8">
        <v>10.5</v>
      </c>
      <c r="F83" s="9">
        <v>46</v>
      </c>
      <c r="G83" s="8">
        <v>9.5</v>
      </c>
      <c r="H83" s="8">
        <v>-0.7</v>
      </c>
      <c r="I83" s="8">
        <v>26</v>
      </c>
      <c r="J83" s="8">
        <v>9.5</v>
      </c>
      <c r="K83" s="6">
        <f t="shared" si="3"/>
        <v>8.2799999999999994</v>
      </c>
      <c r="L83" s="6">
        <f t="shared" si="4"/>
        <v>9</v>
      </c>
      <c r="M83" s="10">
        <v>54</v>
      </c>
      <c r="N83" s="3" t="str">
        <f t="shared" si="5"/>
        <v>NE</v>
      </c>
      <c r="O83" s="11">
        <v>0</v>
      </c>
      <c r="P83" s="12">
        <v>0</v>
      </c>
      <c r="Q83" s="3">
        <v>0</v>
      </c>
      <c r="R83" s="13">
        <v>9.4E-2</v>
      </c>
      <c r="S83" s="14">
        <v>7.4260000000000005E-4</v>
      </c>
      <c r="T83" s="15">
        <v>2.2999999999999998</v>
      </c>
      <c r="U83" s="15">
        <v>2.5</v>
      </c>
    </row>
    <row r="84" spans="1:21" x14ac:dyDescent="0.25">
      <c r="A84" s="1">
        <v>45319</v>
      </c>
      <c r="B84" s="2">
        <v>0.28819444444444448</v>
      </c>
      <c r="C84" s="7">
        <v>1027</v>
      </c>
      <c r="D84" s="7">
        <v>1031</v>
      </c>
      <c r="E84" s="8">
        <v>10.4</v>
      </c>
      <c r="F84" s="9">
        <v>46</v>
      </c>
      <c r="G84" s="8">
        <v>9.4</v>
      </c>
      <c r="H84" s="8">
        <v>-0.8</v>
      </c>
      <c r="I84" s="8">
        <v>26</v>
      </c>
      <c r="J84" s="8">
        <v>9.4</v>
      </c>
      <c r="K84" s="6">
        <f t="shared" si="3"/>
        <v>8.2799999999999994</v>
      </c>
      <c r="L84" s="6">
        <f t="shared" si="4"/>
        <v>9</v>
      </c>
      <c r="M84" s="10">
        <v>102</v>
      </c>
      <c r="N84" s="3" t="str">
        <f t="shared" si="5"/>
        <v>E</v>
      </c>
      <c r="O84" s="11">
        <v>0</v>
      </c>
      <c r="P84" s="12">
        <v>0</v>
      </c>
      <c r="Q84" s="3">
        <v>0</v>
      </c>
      <c r="R84" s="13">
        <v>0.2</v>
      </c>
      <c r="S84" s="14">
        <v>1.5800000000000002E-3</v>
      </c>
      <c r="T84" s="15">
        <v>2.2999999999999998</v>
      </c>
      <c r="U84" s="15">
        <v>2.5</v>
      </c>
    </row>
    <row r="85" spans="1:21" x14ac:dyDescent="0.25">
      <c r="A85" s="1">
        <v>45319</v>
      </c>
      <c r="B85" s="2">
        <v>0.29166666666666669</v>
      </c>
      <c r="C85" s="7">
        <v>1027</v>
      </c>
      <c r="D85" s="7">
        <v>1031</v>
      </c>
      <c r="E85" s="8">
        <v>10.4</v>
      </c>
      <c r="F85" s="9">
        <v>47</v>
      </c>
      <c r="G85" s="8">
        <v>9.6</v>
      </c>
      <c r="H85" s="8">
        <v>-0.5</v>
      </c>
      <c r="I85" s="8">
        <v>26</v>
      </c>
      <c r="J85" s="8">
        <v>9.6</v>
      </c>
      <c r="K85" s="6">
        <f t="shared" si="3"/>
        <v>7.5600000000000005</v>
      </c>
      <c r="L85" s="6">
        <f t="shared" si="4"/>
        <v>8.2799999999999994</v>
      </c>
      <c r="M85" s="10">
        <v>174</v>
      </c>
      <c r="N85" s="3" t="str">
        <f t="shared" si="5"/>
        <v>S</v>
      </c>
      <c r="O85" s="11">
        <v>0</v>
      </c>
      <c r="P85" s="12">
        <v>0</v>
      </c>
      <c r="Q85" s="3">
        <v>0</v>
      </c>
      <c r="R85" s="13">
        <v>0.33</v>
      </c>
      <c r="S85" s="14">
        <v>2.6070000000000004E-3</v>
      </c>
      <c r="T85" s="15">
        <v>2.1</v>
      </c>
      <c r="U85" s="15">
        <v>2.2999999999999998</v>
      </c>
    </row>
    <row r="86" spans="1:21" x14ac:dyDescent="0.25">
      <c r="A86" s="1">
        <v>45319</v>
      </c>
      <c r="B86" s="2">
        <v>0.2951388888888889</v>
      </c>
      <c r="C86" s="7">
        <v>1027</v>
      </c>
      <c r="D86" s="7">
        <v>1031</v>
      </c>
      <c r="E86" s="8">
        <v>10.4</v>
      </c>
      <c r="F86" s="9">
        <v>48</v>
      </c>
      <c r="G86" s="8">
        <v>8.5</v>
      </c>
      <c r="H86" s="8">
        <v>-0.2</v>
      </c>
      <c r="I86" s="8">
        <v>26</v>
      </c>
      <c r="J86" s="8">
        <v>8.5</v>
      </c>
      <c r="K86" s="6">
        <f t="shared" si="3"/>
        <v>13.32</v>
      </c>
      <c r="L86" s="6">
        <f t="shared" si="4"/>
        <v>16.2</v>
      </c>
      <c r="M86" s="10">
        <v>42</v>
      </c>
      <c r="N86" s="3" t="str">
        <f t="shared" si="5"/>
        <v>NE</v>
      </c>
      <c r="O86" s="11">
        <v>0</v>
      </c>
      <c r="P86" s="12">
        <v>0</v>
      </c>
      <c r="Q86" s="3">
        <v>0</v>
      </c>
      <c r="R86" s="13">
        <v>0.48799999999999999</v>
      </c>
      <c r="S86" s="14">
        <v>3.8552000000000005E-3</v>
      </c>
      <c r="T86" s="15">
        <v>3.7</v>
      </c>
      <c r="U86" s="15">
        <v>4.5</v>
      </c>
    </row>
    <row r="87" spans="1:21" x14ac:dyDescent="0.25">
      <c r="A87" s="1">
        <v>45319</v>
      </c>
      <c r="B87" s="2">
        <v>0.2986111111111111</v>
      </c>
      <c r="C87" s="7">
        <v>1027</v>
      </c>
      <c r="D87" s="7">
        <v>1031</v>
      </c>
      <c r="E87" s="8">
        <v>10.4</v>
      </c>
      <c r="F87" s="9">
        <v>47</v>
      </c>
      <c r="G87" s="8">
        <v>10.4</v>
      </c>
      <c r="H87" s="8">
        <v>-0.5</v>
      </c>
      <c r="I87" s="8">
        <v>26</v>
      </c>
      <c r="J87" s="8">
        <v>10.4</v>
      </c>
      <c r="K87" s="6">
        <f t="shared" si="3"/>
        <v>4.32</v>
      </c>
      <c r="L87" s="6">
        <f t="shared" si="4"/>
        <v>4.32</v>
      </c>
      <c r="M87" s="10">
        <v>348</v>
      </c>
      <c r="N87" s="3" t="str">
        <f t="shared" si="5"/>
        <v>NNW</v>
      </c>
      <c r="O87" s="11">
        <v>0</v>
      </c>
      <c r="P87" s="12">
        <v>0</v>
      </c>
      <c r="Q87" s="3">
        <v>0</v>
      </c>
      <c r="R87" s="13">
        <v>0.70799999999999996</v>
      </c>
      <c r="S87" s="14">
        <v>5.5932000000000004E-3</v>
      </c>
      <c r="T87" s="15">
        <v>1.2</v>
      </c>
      <c r="U87" s="15">
        <v>1.2</v>
      </c>
    </row>
    <row r="88" spans="1:21" x14ac:dyDescent="0.25">
      <c r="A88" s="1">
        <v>45319</v>
      </c>
      <c r="B88" s="2">
        <v>0.30208333333333331</v>
      </c>
      <c r="C88" s="7">
        <v>1027</v>
      </c>
      <c r="D88" s="7">
        <v>1031</v>
      </c>
      <c r="E88" s="8">
        <v>10.4</v>
      </c>
      <c r="F88" s="9">
        <v>46</v>
      </c>
      <c r="G88" s="8">
        <v>9.6</v>
      </c>
      <c r="H88" s="8">
        <v>-0.8</v>
      </c>
      <c r="I88" s="8">
        <v>26</v>
      </c>
      <c r="J88" s="8">
        <v>9.6</v>
      </c>
      <c r="K88" s="6">
        <f t="shared" si="3"/>
        <v>7.5600000000000005</v>
      </c>
      <c r="L88" s="6">
        <f t="shared" si="4"/>
        <v>8.2799999999999994</v>
      </c>
      <c r="M88" s="10">
        <v>286</v>
      </c>
      <c r="N88" s="3" t="str">
        <f t="shared" si="5"/>
        <v>W</v>
      </c>
      <c r="O88" s="11">
        <v>0</v>
      </c>
      <c r="P88" s="12">
        <v>0</v>
      </c>
      <c r="Q88" s="3">
        <v>0</v>
      </c>
      <c r="R88" s="13">
        <v>1044</v>
      </c>
      <c r="S88" s="14">
        <v>8.2476000000000003</v>
      </c>
      <c r="T88" s="15">
        <v>2.1</v>
      </c>
      <c r="U88" s="15">
        <v>2.2999999999999998</v>
      </c>
    </row>
    <row r="89" spans="1:21" x14ac:dyDescent="0.25">
      <c r="A89" s="1">
        <v>45319</v>
      </c>
      <c r="B89" s="2">
        <v>0.30555555555555552</v>
      </c>
      <c r="C89" s="7">
        <v>1028</v>
      </c>
      <c r="D89" s="7">
        <v>1032</v>
      </c>
      <c r="E89" s="8">
        <v>10.5</v>
      </c>
      <c r="F89" s="9">
        <v>49</v>
      </c>
      <c r="G89" s="8">
        <v>9.3000000000000007</v>
      </c>
      <c r="H89" s="8">
        <v>0.1</v>
      </c>
      <c r="I89" s="8">
        <v>26</v>
      </c>
      <c r="J89" s="8">
        <v>9.3000000000000007</v>
      </c>
      <c r="K89" s="6">
        <f t="shared" si="3"/>
        <v>9.7200000000000006</v>
      </c>
      <c r="L89" s="6">
        <f t="shared" si="4"/>
        <v>10.8</v>
      </c>
      <c r="M89" s="10">
        <v>252</v>
      </c>
      <c r="N89" s="3" t="str">
        <f t="shared" si="5"/>
        <v>WSW</v>
      </c>
      <c r="O89" s="11">
        <v>0</v>
      </c>
      <c r="P89" s="12">
        <v>0</v>
      </c>
      <c r="Q89" s="3">
        <v>0</v>
      </c>
      <c r="R89" s="13">
        <v>1544</v>
      </c>
      <c r="S89" s="14">
        <v>12.197600000000001</v>
      </c>
      <c r="T89" s="15">
        <v>2.7</v>
      </c>
      <c r="U89" s="15">
        <v>3</v>
      </c>
    </row>
    <row r="90" spans="1:21" x14ac:dyDescent="0.25">
      <c r="A90" s="1">
        <v>45319</v>
      </c>
      <c r="B90" s="2">
        <v>0.30902777777777779</v>
      </c>
      <c r="C90" s="7">
        <v>1027</v>
      </c>
      <c r="D90" s="7">
        <v>1031</v>
      </c>
      <c r="E90" s="8">
        <v>10.5</v>
      </c>
      <c r="F90" s="9">
        <v>48</v>
      </c>
      <c r="G90" s="8">
        <v>9.1</v>
      </c>
      <c r="H90" s="8">
        <v>-0.1</v>
      </c>
      <c r="I90" s="8">
        <v>26</v>
      </c>
      <c r="J90" s="8">
        <v>9.1</v>
      </c>
      <c r="K90" s="6">
        <f t="shared" si="3"/>
        <v>10.08</v>
      </c>
      <c r="L90" s="6">
        <f t="shared" si="4"/>
        <v>11.16</v>
      </c>
      <c r="M90" s="10">
        <v>344</v>
      </c>
      <c r="N90" s="3" t="str">
        <f t="shared" si="5"/>
        <v>NNW</v>
      </c>
      <c r="O90" s="11">
        <v>0</v>
      </c>
      <c r="P90" s="12">
        <v>0</v>
      </c>
      <c r="Q90" s="3">
        <v>0</v>
      </c>
      <c r="R90" s="13">
        <v>2536</v>
      </c>
      <c r="S90" s="14">
        <v>20.034400000000002</v>
      </c>
      <c r="T90" s="15">
        <v>2.8</v>
      </c>
      <c r="U90" s="15">
        <v>3.1</v>
      </c>
    </row>
    <row r="91" spans="1:21" x14ac:dyDescent="0.25">
      <c r="A91" s="1">
        <v>45319</v>
      </c>
      <c r="B91" s="2">
        <v>0.3125</v>
      </c>
      <c r="C91" s="7">
        <v>1027</v>
      </c>
      <c r="D91" s="7">
        <v>1031</v>
      </c>
      <c r="E91" s="8">
        <v>10.6</v>
      </c>
      <c r="F91" s="9">
        <v>48</v>
      </c>
      <c r="G91" s="8">
        <v>9</v>
      </c>
      <c r="H91" s="8">
        <v>0</v>
      </c>
      <c r="I91" s="8">
        <v>26</v>
      </c>
      <c r="J91" s="8">
        <v>9</v>
      </c>
      <c r="K91" s="6">
        <f t="shared" si="3"/>
        <v>11.16</v>
      </c>
      <c r="L91" s="6">
        <f t="shared" si="4"/>
        <v>11.52</v>
      </c>
      <c r="M91" s="10">
        <v>180</v>
      </c>
      <c r="N91" s="3" t="str">
        <f t="shared" si="5"/>
        <v>S</v>
      </c>
      <c r="O91" s="11">
        <v>0</v>
      </c>
      <c r="P91" s="12">
        <v>0</v>
      </c>
      <c r="Q91" s="3">
        <v>0</v>
      </c>
      <c r="R91" s="13">
        <v>2604</v>
      </c>
      <c r="S91" s="14">
        <v>20.571600000000004</v>
      </c>
      <c r="T91" s="15">
        <v>3.1</v>
      </c>
      <c r="U91" s="15">
        <v>3.2</v>
      </c>
    </row>
    <row r="92" spans="1:21" x14ac:dyDescent="0.25">
      <c r="A92" s="1">
        <v>45319</v>
      </c>
      <c r="B92" s="2">
        <v>0.31597222222222221</v>
      </c>
      <c r="C92" s="7">
        <v>1028</v>
      </c>
      <c r="D92" s="7">
        <v>1032</v>
      </c>
      <c r="E92" s="8">
        <v>10.7</v>
      </c>
      <c r="F92" s="9">
        <v>48</v>
      </c>
      <c r="G92" s="8">
        <v>9.5</v>
      </c>
      <c r="H92" s="8">
        <v>0</v>
      </c>
      <c r="I92" s="8">
        <v>26</v>
      </c>
      <c r="J92" s="8">
        <v>9.5</v>
      </c>
      <c r="K92" s="6">
        <f t="shared" si="3"/>
        <v>9.36</v>
      </c>
      <c r="L92" s="6">
        <f t="shared" si="4"/>
        <v>9.36</v>
      </c>
      <c r="M92" s="10">
        <v>78</v>
      </c>
      <c r="N92" s="3" t="str">
        <f t="shared" si="5"/>
        <v>ENE</v>
      </c>
      <c r="O92" s="11">
        <v>0</v>
      </c>
      <c r="P92" s="12">
        <v>0</v>
      </c>
      <c r="Q92" s="3">
        <v>0</v>
      </c>
      <c r="R92" s="13">
        <v>3096</v>
      </c>
      <c r="S92" s="14">
        <v>24.458400000000001</v>
      </c>
      <c r="T92" s="15">
        <v>2.6</v>
      </c>
      <c r="U92" s="15">
        <v>2.6</v>
      </c>
    </row>
    <row r="93" spans="1:21" x14ac:dyDescent="0.25">
      <c r="A93" s="1">
        <v>45319</v>
      </c>
      <c r="B93" s="2">
        <v>0.31944444444444448</v>
      </c>
      <c r="C93" s="7">
        <v>1028</v>
      </c>
      <c r="D93" s="7">
        <v>1032</v>
      </c>
      <c r="E93" s="8">
        <v>10.6</v>
      </c>
      <c r="F93" s="9">
        <v>46</v>
      </c>
      <c r="G93" s="8">
        <v>9</v>
      </c>
      <c r="H93" s="8">
        <v>-0.6</v>
      </c>
      <c r="I93" s="8">
        <v>26</v>
      </c>
      <c r="J93" s="8">
        <v>9</v>
      </c>
      <c r="K93" s="6">
        <f t="shared" si="3"/>
        <v>11.88</v>
      </c>
      <c r="L93" s="6">
        <f t="shared" si="4"/>
        <v>12.96</v>
      </c>
      <c r="M93" s="10">
        <v>78</v>
      </c>
      <c r="N93" s="3" t="str">
        <f t="shared" si="5"/>
        <v>ENE</v>
      </c>
      <c r="O93" s="11">
        <v>0</v>
      </c>
      <c r="P93" s="12">
        <v>0</v>
      </c>
      <c r="Q93" s="3">
        <v>0</v>
      </c>
      <c r="R93" s="13">
        <v>3528</v>
      </c>
      <c r="S93" s="14">
        <v>27.871200000000002</v>
      </c>
      <c r="T93" s="15">
        <v>3.3</v>
      </c>
      <c r="U93" s="15">
        <v>3.6</v>
      </c>
    </row>
    <row r="94" spans="1:21" x14ac:dyDescent="0.25">
      <c r="A94" s="1">
        <v>45319</v>
      </c>
      <c r="B94" s="2">
        <v>0.32291666666666669</v>
      </c>
      <c r="C94" s="7">
        <v>1028</v>
      </c>
      <c r="D94" s="7">
        <v>1032</v>
      </c>
      <c r="E94" s="8">
        <v>10.7</v>
      </c>
      <c r="F94" s="9">
        <v>46</v>
      </c>
      <c r="G94" s="8">
        <v>8.5</v>
      </c>
      <c r="H94" s="8">
        <v>-0.5</v>
      </c>
      <c r="I94" s="8">
        <v>26</v>
      </c>
      <c r="J94" s="8">
        <v>8.5</v>
      </c>
      <c r="K94" s="6">
        <f t="shared" si="3"/>
        <v>16.559999999999999</v>
      </c>
      <c r="L94" s="6">
        <f t="shared" si="4"/>
        <v>20.16</v>
      </c>
      <c r="M94" s="10">
        <v>18</v>
      </c>
      <c r="N94" s="3" t="str">
        <f t="shared" si="5"/>
        <v>N</v>
      </c>
      <c r="O94" s="11">
        <v>0</v>
      </c>
      <c r="P94" s="12">
        <v>0</v>
      </c>
      <c r="Q94" s="3">
        <v>0</v>
      </c>
      <c r="R94" s="13">
        <v>4228</v>
      </c>
      <c r="S94" s="14">
        <v>33.401200000000003</v>
      </c>
      <c r="T94" s="15">
        <v>4.5999999999999996</v>
      </c>
      <c r="U94" s="15">
        <v>5.6</v>
      </c>
    </row>
    <row r="95" spans="1:21" x14ac:dyDescent="0.25">
      <c r="A95" s="1">
        <v>45319</v>
      </c>
      <c r="B95" s="2">
        <v>0.3263888888888889</v>
      </c>
      <c r="C95" s="7">
        <v>1028</v>
      </c>
      <c r="D95" s="7">
        <v>1032</v>
      </c>
      <c r="E95" s="8">
        <v>10.3</v>
      </c>
      <c r="F95" s="9">
        <v>45</v>
      </c>
      <c r="G95" s="8">
        <v>10.3</v>
      </c>
      <c r="H95" s="8">
        <v>-1.2</v>
      </c>
      <c r="I95" s="8">
        <v>26</v>
      </c>
      <c r="J95" s="8">
        <v>10.3</v>
      </c>
      <c r="K95" s="6">
        <f t="shared" si="3"/>
        <v>4.68</v>
      </c>
      <c r="L95" s="6">
        <f t="shared" si="4"/>
        <v>4.68</v>
      </c>
      <c r="M95" s="10">
        <v>141</v>
      </c>
      <c r="N95" s="3" t="str">
        <f t="shared" si="5"/>
        <v>SE</v>
      </c>
      <c r="O95" s="11">
        <v>0</v>
      </c>
      <c r="P95" s="12">
        <v>0</v>
      </c>
      <c r="Q95" s="3">
        <v>0</v>
      </c>
      <c r="R95" s="13">
        <v>4480</v>
      </c>
      <c r="S95" s="14">
        <v>35.392000000000003</v>
      </c>
      <c r="T95" s="15">
        <v>1.3</v>
      </c>
      <c r="U95" s="15">
        <v>1.3</v>
      </c>
    </row>
    <row r="96" spans="1:21" x14ac:dyDescent="0.25">
      <c r="A96" s="1">
        <v>45319</v>
      </c>
      <c r="B96" s="2">
        <v>0.3298611111111111</v>
      </c>
      <c r="C96" s="7">
        <v>1028</v>
      </c>
      <c r="D96" s="7">
        <v>1032</v>
      </c>
      <c r="E96" s="8">
        <v>10.4</v>
      </c>
      <c r="F96" s="9">
        <v>47</v>
      </c>
      <c r="G96" s="8">
        <v>8.6</v>
      </c>
      <c r="H96" s="8">
        <v>-0.5</v>
      </c>
      <c r="I96" s="8">
        <v>26</v>
      </c>
      <c r="J96" s="8">
        <v>8.6</v>
      </c>
      <c r="K96" s="6">
        <f t="shared" si="3"/>
        <v>12.6</v>
      </c>
      <c r="L96" s="6">
        <f t="shared" si="4"/>
        <v>13.32</v>
      </c>
      <c r="M96" s="10">
        <v>54</v>
      </c>
      <c r="N96" s="3" t="str">
        <f t="shared" si="5"/>
        <v>NE</v>
      </c>
      <c r="O96" s="11">
        <v>0</v>
      </c>
      <c r="P96" s="12">
        <v>0</v>
      </c>
      <c r="Q96" s="3">
        <v>0</v>
      </c>
      <c r="R96" s="13">
        <v>4590</v>
      </c>
      <c r="S96" s="14">
        <v>36.261000000000003</v>
      </c>
      <c r="T96" s="15">
        <v>3.5</v>
      </c>
      <c r="U96" s="15">
        <v>3.7</v>
      </c>
    </row>
    <row r="97" spans="1:21" x14ac:dyDescent="0.25">
      <c r="A97" s="1">
        <v>45319</v>
      </c>
      <c r="B97" s="2">
        <v>0.33333333333333331</v>
      </c>
      <c r="C97" s="7">
        <v>1028</v>
      </c>
      <c r="D97" s="7">
        <v>1032</v>
      </c>
      <c r="E97" s="8">
        <v>10.5</v>
      </c>
      <c r="F97" s="9">
        <v>46</v>
      </c>
      <c r="G97" s="8">
        <v>9.3000000000000007</v>
      </c>
      <c r="H97" s="8">
        <v>-0.7</v>
      </c>
      <c r="I97" s="8">
        <v>26</v>
      </c>
      <c r="J97" s="8">
        <v>9.3000000000000007</v>
      </c>
      <c r="K97" s="6">
        <f t="shared" si="3"/>
        <v>9.36</v>
      </c>
      <c r="L97" s="6">
        <f t="shared" si="4"/>
        <v>10.08</v>
      </c>
      <c r="M97" s="10">
        <v>331</v>
      </c>
      <c r="N97" s="3" t="str">
        <f t="shared" si="5"/>
        <v>NNW</v>
      </c>
      <c r="O97" s="11">
        <v>0</v>
      </c>
      <c r="P97" s="12">
        <v>0</v>
      </c>
      <c r="Q97" s="3">
        <v>0</v>
      </c>
      <c r="R97" s="13">
        <v>5004</v>
      </c>
      <c r="S97" s="14">
        <v>39.531600000000005</v>
      </c>
      <c r="T97" s="15">
        <v>2.6</v>
      </c>
      <c r="U97" s="15">
        <v>2.8</v>
      </c>
    </row>
    <row r="98" spans="1:21" x14ac:dyDescent="0.25">
      <c r="A98" s="1">
        <v>45319</v>
      </c>
      <c r="B98" s="2">
        <v>0.33680555555555558</v>
      </c>
      <c r="C98" s="7">
        <v>1028</v>
      </c>
      <c r="D98" s="7">
        <v>1032</v>
      </c>
      <c r="E98" s="8">
        <v>10.5</v>
      </c>
      <c r="F98" s="9">
        <v>45</v>
      </c>
      <c r="G98" s="8">
        <v>10.199999999999999</v>
      </c>
      <c r="H98" s="8">
        <v>-1</v>
      </c>
      <c r="I98" s="8">
        <v>26</v>
      </c>
      <c r="J98" s="8">
        <v>10.199999999999999</v>
      </c>
      <c r="K98" s="6">
        <f t="shared" si="3"/>
        <v>5.76</v>
      </c>
      <c r="L98" s="6">
        <f t="shared" si="4"/>
        <v>5.76</v>
      </c>
      <c r="M98" s="10">
        <v>132</v>
      </c>
      <c r="N98" s="3" t="str">
        <f t="shared" si="5"/>
        <v>SE</v>
      </c>
      <c r="O98" s="11">
        <v>0</v>
      </c>
      <c r="P98" s="12">
        <v>0</v>
      </c>
      <c r="Q98" s="3">
        <v>0</v>
      </c>
      <c r="R98" s="13">
        <v>5555</v>
      </c>
      <c r="S98" s="14">
        <v>43.884500000000003</v>
      </c>
      <c r="T98" s="15">
        <v>1.6</v>
      </c>
      <c r="U98" s="15">
        <v>1.6</v>
      </c>
    </row>
    <row r="99" spans="1:21" x14ac:dyDescent="0.25">
      <c r="A99" s="1">
        <v>45319</v>
      </c>
      <c r="B99" s="2">
        <v>0.34027777777777773</v>
      </c>
      <c r="C99" s="7">
        <v>1028</v>
      </c>
      <c r="D99" s="7">
        <v>1032</v>
      </c>
      <c r="E99" s="8">
        <v>10.6</v>
      </c>
      <c r="F99" s="9">
        <v>45</v>
      </c>
      <c r="G99" s="8">
        <v>8.6999999999999993</v>
      </c>
      <c r="H99" s="8">
        <v>-0.9</v>
      </c>
      <c r="I99" s="8">
        <v>26</v>
      </c>
      <c r="J99" s="8">
        <v>8.6999999999999993</v>
      </c>
      <c r="K99" s="6">
        <f t="shared" si="3"/>
        <v>13.32</v>
      </c>
      <c r="L99" s="6">
        <f t="shared" si="4"/>
        <v>14.4</v>
      </c>
      <c r="M99" s="10">
        <v>36</v>
      </c>
      <c r="N99" s="3" t="str">
        <f t="shared" si="5"/>
        <v>NNE</v>
      </c>
      <c r="O99" s="11">
        <v>0</v>
      </c>
      <c r="P99" s="12">
        <v>0</v>
      </c>
      <c r="Q99" s="3">
        <v>0</v>
      </c>
      <c r="R99" s="13">
        <v>4708</v>
      </c>
      <c r="S99" s="14">
        <v>37.193200000000004</v>
      </c>
      <c r="T99" s="15">
        <v>3.7</v>
      </c>
      <c r="U99" s="15">
        <v>4</v>
      </c>
    </row>
    <row r="100" spans="1:21" x14ac:dyDescent="0.25">
      <c r="A100" s="1">
        <v>45319</v>
      </c>
      <c r="B100" s="2">
        <v>0.34375</v>
      </c>
      <c r="C100" s="7">
        <v>1028</v>
      </c>
      <c r="D100" s="7">
        <v>1032</v>
      </c>
      <c r="E100" s="8">
        <v>10.5</v>
      </c>
      <c r="F100" s="9">
        <v>43</v>
      </c>
      <c r="G100" s="8">
        <v>10.199999999999999</v>
      </c>
      <c r="H100" s="8">
        <v>-1.6</v>
      </c>
      <c r="I100" s="8">
        <v>26</v>
      </c>
      <c r="J100" s="8">
        <v>10.199999999999999</v>
      </c>
      <c r="K100" s="6">
        <f t="shared" si="3"/>
        <v>5.76</v>
      </c>
      <c r="L100" s="6">
        <f t="shared" si="4"/>
        <v>5.76</v>
      </c>
      <c r="M100" s="10">
        <v>35</v>
      </c>
      <c r="N100" s="3" t="str">
        <f t="shared" si="5"/>
        <v>NNE</v>
      </c>
      <c r="O100" s="11">
        <v>0</v>
      </c>
      <c r="P100" s="12">
        <v>0</v>
      </c>
      <c r="Q100" s="3">
        <v>0</v>
      </c>
      <c r="R100" s="13">
        <v>6808</v>
      </c>
      <c r="S100" s="14">
        <v>53.783200000000008</v>
      </c>
      <c r="T100" s="15">
        <v>1.6</v>
      </c>
      <c r="U100" s="15">
        <v>1.6</v>
      </c>
    </row>
    <row r="101" spans="1:21" x14ac:dyDescent="0.25">
      <c r="A101" s="1">
        <v>45319</v>
      </c>
      <c r="B101" s="2">
        <v>0.34722222222222227</v>
      </c>
      <c r="C101" s="7">
        <v>1028</v>
      </c>
      <c r="D101" s="7">
        <v>1032</v>
      </c>
      <c r="E101" s="8">
        <v>10.7</v>
      </c>
      <c r="F101" s="9">
        <v>44</v>
      </c>
      <c r="G101" s="8">
        <v>9.1999999999999993</v>
      </c>
      <c r="H101" s="8">
        <v>-1.1000000000000001</v>
      </c>
      <c r="I101" s="8">
        <v>26</v>
      </c>
      <c r="J101" s="8">
        <v>9.1999999999999993</v>
      </c>
      <c r="K101" s="6">
        <f t="shared" si="3"/>
        <v>11.16</v>
      </c>
      <c r="L101" s="6">
        <f t="shared" si="4"/>
        <v>11.52</v>
      </c>
      <c r="M101" s="10">
        <v>337</v>
      </c>
      <c r="N101" s="3" t="str">
        <f t="shared" si="5"/>
        <v>NNW</v>
      </c>
      <c r="O101" s="11">
        <v>0</v>
      </c>
      <c r="P101" s="12">
        <v>0</v>
      </c>
      <c r="Q101" s="3">
        <v>0</v>
      </c>
      <c r="R101" s="13">
        <v>7408</v>
      </c>
      <c r="S101" s="14">
        <v>58.523200000000003</v>
      </c>
      <c r="T101" s="15">
        <v>3.1</v>
      </c>
      <c r="U101" s="15">
        <v>3.2</v>
      </c>
    </row>
    <row r="102" spans="1:21" x14ac:dyDescent="0.25">
      <c r="A102" s="1">
        <v>45319</v>
      </c>
      <c r="B102" s="2">
        <v>0.35069444444444442</v>
      </c>
      <c r="C102" s="7">
        <v>1028</v>
      </c>
      <c r="D102" s="7">
        <v>1032</v>
      </c>
      <c r="E102" s="8">
        <v>10.9</v>
      </c>
      <c r="F102" s="9">
        <v>44</v>
      </c>
      <c r="G102" s="8">
        <v>9.4</v>
      </c>
      <c r="H102" s="8">
        <v>-0.9</v>
      </c>
      <c r="I102" s="8">
        <v>26</v>
      </c>
      <c r="J102" s="8">
        <v>9.4</v>
      </c>
      <c r="K102" s="6">
        <f t="shared" si="3"/>
        <v>11.88</v>
      </c>
      <c r="L102" s="6">
        <f t="shared" si="4"/>
        <v>13.32</v>
      </c>
      <c r="M102" s="10">
        <v>66</v>
      </c>
      <c r="N102" s="3" t="str">
        <f t="shared" si="5"/>
        <v>ENE</v>
      </c>
      <c r="O102" s="11">
        <v>0</v>
      </c>
      <c r="P102" s="12">
        <v>0</v>
      </c>
      <c r="Q102" s="3">
        <v>0</v>
      </c>
      <c r="R102" s="13">
        <v>7979</v>
      </c>
      <c r="S102" s="14">
        <v>63.034100000000009</v>
      </c>
      <c r="T102" s="15">
        <v>3.3</v>
      </c>
      <c r="U102" s="15">
        <v>3.7</v>
      </c>
    </row>
    <row r="103" spans="1:21" x14ac:dyDescent="0.25">
      <c r="A103" s="1">
        <v>45319</v>
      </c>
      <c r="B103" s="2">
        <v>0.35416666666666669</v>
      </c>
      <c r="C103" s="7">
        <v>1028</v>
      </c>
      <c r="D103" s="7">
        <v>1032</v>
      </c>
      <c r="E103" s="8">
        <v>10.9</v>
      </c>
      <c r="F103" s="9">
        <v>43</v>
      </c>
      <c r="G103" s="8">
        <v>8.8000000000000007</v>
      </c>
      <c r="H103" s="8">
        <v>-1.2</v>
      </c>
      <c r="I103" s="8">
        <v>26</v>
      </c>
      <c r="J103" s="8">
        <v>8.8000000000000007</v>
      </c>
      <c r="K103" s="6">
        <f t="shared" si="3"/>
        <v>15.48</v>
      </c>
      <c r="L103" s="6">
        <f t="shared" si="4"/>
        <v>20.16</v>
      </c>
      <c r="M103" s="10">
        <v>12</v>
      </c>
      <c r="N103" s="3" t="str">
        <f t="shared" si="5"/>
        <v>N</v>
      </c>
      <c r="O103" s="11">
        <v>0</v>
      </c>
      <c r="P103" s="12">
        <v>0</v>
      </c>
      <c r="Q103" s="3">
        <v>0.9</v>
      </c>
      <c r="R103" s="13">
        <v>8482</v>
      </c>
      <c r="S103" s="14">
        <v>67.007800000000003</v>
      </c>
      <c r="T103" s="15">
        <v>4.3</v>
      </c>
      <c r="U103" s="15">
        <v>5.6</v>
      </c>
    </row>
    <row r="104" spans="1:21" x14ac:dyDescent="0.25">
      <c r="A104" s="1">
        <v>45319</v>
      </c>
      <c r="B104" s="2">
        <v>0.3576388888888889</v>
      </c>
      <c r="C104" s="7">
        <v>1028</v>
      </c>
      <c r="D104" s="7">
        <v>1032</v>
      </c>
      <c r="E104" s="8">
        <v>10.8</v>
      </c>
      <c r="F104" s="9">
        <v>43</v>
      </c>
      <c r="G104" s="8">
        <v>9.6</v>
      </c>
      <c r="H104" s="8">
        <v>-1.3</v>
      </c>
      <c r="I104" s="8">
        <v>26</v>
      </c>
      <c r="J104" s="8">
        <v>9.6</v>
      </c>
      <c r="K104" s="6">
        <f t="shared" si="3"/>
        <v>9.36</v>
      </c>
      <c r="L104" s="6">
        <f t="shared" si="4"/>
        <v>9.7200000000000006</v>
      </c>
      <c r="M104" s="10">
        <v>78</v>
      </c>
      <c r="N104" s="3" t="str">
        <f t="shared" si="5"/>
        <v>ENE</v>
      </c>
      <c r="O104" s="11">
        <v>0</v>
      </c>
      <c r="P104" s="12">
        <v>0</v>
      </c>
      <c r="Q104" s="3">
        <v>0.8</v>
      </c>
      <c r="R104" s="13">
        <v>9065</v>
      </c>
      <c r="S104" s="14">
        <v>71.613500000000002</v>
      </c>
      <c r="T104" s="15">
        <v>2.6</v>
      </c>
      <c r="U104" s="15">
        <v>2.7</v>
      </c>
    </row>
    <row r="105" spans="1:21" x14ac:dyDescent="0.25">
      <c r="A105" s="1">
        <v>45319</v>
      </c>
      <c r="B105" s="2">
        <v>0.3611111111111111</v>
      </c>
      <c r="C105" s="7">
        <v>1028</v>
      </c>
      <c r="D105" s="7">
        <v>1032</v>
      </c>
      <c r="E105" s="8">
        <v>11</v>
      </c>
      <c r="F105" s="9">
        <v>45</v>
      </c>
      <c r="G105" s="8">
        <v>8.8000000000000007</v>
      </c>
      <c r="H105" s="8">
        <v>-0.5</v>
      </c>
      <c r="I105" s="8">
        <v>26</v>
      </c>
      <c r="J105" s="8">
        <v>8.8000000000000007</v>
      </c>
      <c r="K105" s="6">
        <f t="shared" si="3"/>
        <v>16.2</v>
      </c>
      <c r="L105" s="6">
        <f t="shared" si="4"/>
        <v>20.16</v>
      </c>
      <c r="M105" s="10">
        <v>72</v>
      </c>
      <c r="N105" s="3" t="str">
        <f t="shared" si="5"/>
        <v>ENE</v>
      </c>
      <c r="O105" s="11">
        <v>0</v>
      </c>
      <c r="P105" s="12">
        <v>0</v>
      </c>
      <c r="Q105" s="3">
        <v>0.9</v>
      </c>
      <c r="R105" s="13">
        <v>9744</v>
      </c>
      <c r="S105" s="14">
        <v>76.97760000000001</v>
      </c>
      <c r="T105" s="15">
        <v>4.5</v>
      </c>
      <c r="U105" s="15">
        <v>5.6</v>
      </c>
    </row>
    <row r="106" spans="1:21" x14ac:dyDescent="0.25">
      <c r="A106" s="1">
        <v>45319</v>
      </c>
      <c r="B106" s="2">
        <v>0.36458333333333331</v>
      </c>
      <c r="C106" s="7">
        <v>1028</v>
      </c>
      <c r="D106" s="7">
        <v>1032</v>
      </c>
      <c r="E106" s="8">
        <v>10.9</v>
      </c>
      <c r="F106" s="9">
        <v>46</v>
      </c>
      <c r="G106" s="8">
        <v>10.9</v>
      </c>
      <c r="H106" s="8">
        <v>-0.3</v>
      </c>
      <c r="I106" s="8">
        <v>26</v>
      </c>
      <c r="J106" s="8">
        <v>10.9</v>
      </c>
      <c r="K106" s="6">
        <f t="shared" si="3"/>
        <v>4.68</v>
      </c>
      <c r="L106" s="6">
        <f t="shared" si="4"/>
        <v>4.68</v>
      </c>
      <c r="M106" s="10">
        <v>92</v>
      </c>
      <c r="N106" s="3" t="str">
        <f t="shared" si="5"/>
        <v>E</v>
      </c>
      <c r="O106" s="11">
        <v>0</v>
      </c>
      <c r="P106" s="12">
        <v>0</v>
      </c>
      <c r="Q106" s="3">
        <v>0.9</v>
      </c>
      <c r="R106" s="13">
        <v>10447</v>
      </c>
      <c r="S106" s="14">
        <v>82.531300000000002</v>
      </c>
      <c r="T106" s="15">
        <v>1.3</v>
      </c>
      <c r="U106" s="15">
        <v>1.3</v>
      </c>
    </row>
    <row r="107" spans="1:21" x14ac:dyDescent="0.25">
      <c r="A107" s="1">
        <v>45319</v>
      </c>
      <c r="B107" s="2">
        <v>0.36805555555555558</v>
      </c>
      <c r="C107" s="7">
        <v>1028</v>
      </c>
      <c r="D107" s="7">
        <v>1032</v>
      </c>
      <c r="E107" s="8">
        <v>11</v>
      </c>
      <c r="F107" s="9">
        <v>44</v>
      </c>
      <c r="G107" s="8">
        <v>9</v>
      </c>
      <c r="H107" s="8">
        <v>-0.8</v>
      </c>
      <c r="I107" s="8">
        <v>26</v>
      </c>
      <c r="J107" s="8">
        <v>9</v>
      </c>
      <c r="K107" s="6">
        <f t="shared" si="3"/>
        <v>15.120000000000001</v>
      </c>
      <c r="L107" s="6">
        <f t="shared" si="4"/>
        <v>20.16</v>
      </c>
      <c r="M107" s="10">
        <v>48</v>
      </c>
      <c r="N107" s="3" t="str">
        <f t="shared" si="5"/>
        <v>NE</v>
      </c>
      <c r="O107" s="11">
        <v>0</v>
      </c>
      <c r="P107" s="12">
        <v>0</v>
      </c>
      <c r="Q107" s="3">
        <v>1</v>
      </c>
      <c r="R107" s="13">
        <v>11236</v>
      </c>
      <c r="S107" s="14">
        <v>88.764400000000009</v>
      </c>
      <c r="T107" s="15">
        <v>4.2</v>
      </c>
      <c r="U107" s="15">
        <v>5.6</v>
      </c>
    </row>
    <row r="108" spans="1:21" x14ac:dyDescent="0.25">
      <c r="A108" s="1">
        <v>45319</v>
      </c>
      <c r="B108" s="2">
        <v>0.37152777777777773</v>
      </c>
      <c r="C108" s="7">
        <v>1028</v>
      </c>
      <c r="D108" s="7">
        <v>1032</v>
      </c>
      <c r="E108" s="8">
        <v>11</v>
      </c>
      <c r="F108" s="9">
        <v>44</v>
      </c>
      <c r="G108" s="8">
        <v>11</v>
      </c>
      <c r="H108" s="8">
        <v>-0.8</v>
      </c>
      <c r="I108" s="8">
        <v>26</v>
      </c>
      <c r="J108" s="8">
        <v>11</v>
      </c>
      <c r="K108" s="6">
        <f t="shared" si="3"/>
        <v>4.32</v>
      </c>
      <c r="L108" s="6">
        <f t="shared" si="4"/>
        <v>4.32</v>
      </c>
      <c r="M108" s="10">
        <v>67</v>
      </c>
      <c r="N108" s="3" t="str">
        <f t="shared" si="5"/>
        <v>ENE</v>
      </c>
      <c r="O108" s="11">
        <v>0</v>
      </c>
      <c r="P108" s="12">
        <v>0</v>
      </c>
      <c r="Q108" s="3">
        <v>0.9</v>
      </c>
      <c r="R108" s="13">
        <v>12201</v>
      </c>
      <c r="S108" s="14">
        <v>96.387900000000016</v>
      </c>
      <c r="T108" s="15">
        <v>1.2</v>
      </c>
      <c r="U108" s="15">
        <v>1.2</v>
      </c>
    </row>
    <row r="109" spans="1:21" x14ac:dyDescent="0.25">
      <c r="A109" s="1">
        <v>45319</v>
      </c>
      <c r="B109" s="2">
        <v>0.375</v>
      </c>
      <c r="C109" s="7">
        <v>1028</v>
      </c>
      <c r="D109" s="7">
        <v>1032</v>
      </c>
      <c r="E109" s="8">
        <v>11.1</v>
      </c>
      <c r="F109" s="9">
        <v>45</v>
      </c>
      <c r="G109" s="8">
        <v>11.1</v>
      </c>
      <c r="H109" s="8">
        <v>-0.4</v>
      </c>
      <c r="I109" s="8">
        <v>26</v>
      </c>
      <c r="J109" s="8">
        <v>11.1</v>
      </c>
      <c r="K109" s="6">
        <f t="shared" si="3"/>
        <v>2.88</v>
      </c>
      <c r="L109" s="6">
        <f t="shared" si="4"/>
        <v>2.88</v>
      </c>
      <c r="M109" s="10">
        <v>92</v>
      </c>
      <c r="N109" s="3" t="str">
        <f t="shared" si="5"/>
        <v>E</v>
      </c>
      <c r="O109" s="11">
        <v>0</v>
      </c>
      <c r="P109" s="12">
        <v>0</v>
      </c>
      <c r="Q109" s="3">
        <v>0.9</v>
      </c>
      <c r="R109" s="13">
        <v>13466</v>
      </c>
      <c r="S109" s="14">
        <v>106.38140000000001</v>
      </c>
      <c r="T109" s="15">
        <v>0.8</v>
      </c>
      <c r="U109" s="15">
        <v>0.8</v>
      </c>
    </row>
    <row r="110" spans="1:21" x14ac:dyDescent="0.25">
      <c r="A110" s="1">
        <v>45319</v>
      </c>
      <c r="B110" s="2">
        <v>0.37847222222222227</v>
      </c>
      <c r="C110" s="7">
        <v>1028</v>
      </c>
      <c r="D110" s="7">
        <v>1032</v>
      </c>
      <c r="E110" s="8">
        <v>11.2</v>
      </c>
      <c r="F110" s="9">
        <v>44</v>
      </c>
      <c r="G110" s="8">
        <v>9.8000000000000007</v>
      </c>
      <c r="H110" s="8">
        <v>-0.7</v>
      </c>
      <c r="I110" s="8">
        <v>26</v>
      </c>
      <c r="J110" s="8">
        <v>9.8000000000000007</v>
      </c>
      <c r="K110" s="6">
        <f t="shared" si="3"/>
        <v>11.52</v>
      </c>
      <c r="L110" s="6">
        <f t="shared" si="4"/>
        <v>12.96</v>
      </c>
      <c r="M110" s="10">
        <v>75</v>
      </c>
      <c r="N110" s="3" t="str">
        <f t="shared" si="5"/>
        <v>ENE</v>
      </c>
      <c r="O110" s="11">
        <v>0</v>
      </c>
      <c r="P110" s="12">
        <v>0</v>
      </c>
      <c r="Q110" s="3">
        <v>0.8</v>
      </c>
      <c r="R110" s="13">
        <v>14747</v>
      </c>
      <c r="S110" s="14">
        <v>116.50130000000001</v>
      </c>
      <c r="T110" s="15">
        <v>3.2</v>
      </c>
      <c r="U110" s="15">
        <v>3.6</v>
      </c>
    </row>
    <row r="111" spans="1:21" x14ac:dyDescent="0.25">
      <c r="A111" s="1">
        <v>45319</v>
      </c>
      <c r="B111" s="2">
        <v>0.38194444444444442</v>
      </c>
      <c r="C111" s="7">
        <v>1028</v>
      </c>
      <c r="D111" s="7">
        <v>1032</v>
      </c>
      <c r="E111" s="8">
        <v>11.3</v>
      </c>
      <c r="F111" s="9">
        <v>44</v>
      </c>
      <c r="G111" s="8">
        <v>10.6</v>
      </c>
      <c r="H111" s="8">
        <v>-0.6</v>
      </c>
      <c r="I111" s="8">
        <v>26</v>
      </c>
      <c r="J111" s="8">
        <v>10.6</v>
      </c>
      <c r="K111" s="6">
        <f t="shared" si="3"/>
        <v>7.2</v>
      </c>
      <c r="L111" s="6">
        <f t="shared" si="4"/>
        <v>7.9200000000000008</v>
      </c>
      <c r="M111" s="10">
        <v>332</v>
      </c>
      <c r="N111" s="3" t="str">
        <f t="shared" si="5"/>
        <v>NNW</v>
      </c>
      <c r="O111" s="11">
        <v>0</v>
      </c>
      <c r="P111" s="12">
        <v>0</v>
      </c>
      <c r="Q111" s="3">
        <v>1</v>
      </c>
      <c r="R111" s="13">
        <v>16262</v>
      </c>
      <c r="S111" s="14">
        <v>128.46980000000002</v>
      </c>
      <c r="T111" s="15">
        <v>2</v>
      </c>
      <c r="U111" s="15">
        <v>2.2000000000000002</v>
      </c>
    </row>
    <row r="112" spans="1:21" x14ac:dyDescent="0.25">
      <c r="A112" s="1">
        <v>45319</v>
      </c>
      <c r="B112" s="2">
        <v>0.38541666666666669</v>
      </c>
      <c r="C112" s="7">
        <v>1028</v>
      </c>
      <c r="D112" s="7">
        <v>1032</v>
      </c>
      <c r="E112" s="8">
        <v>11.2</v>
      </c>
      <c r="F112" s="9">
        <v>44</v>
      </c>
      <c r="G112" s="8">
        <v>11.2</v>
      </c>
      <c r="H112" s="8">
        <v>-0.7</v>
      </c>
      <c r="I112" s="8">
        <v>26</v>
      </c>
      <c r="J112" s="8">
        <v>11.2</v>
      </c>
      <c r="K112" s="6">
        <f t="shared" si="3"/>
        <v>4.32</v>
      </c>
      <c r="L112" s="6">
        <f t="shared" si="4"/>
        <v>4.32</v>
      </c>
      <c r="M112" s="10">
        <v>72</v>
      </c>
      <c r="N112" s="3" t="str">
        <f t="shared" si="5"/>
        <v>ENE</v>
      </c>
      <c r="O112" s="11">
        <v>0</v>
      </c>
      <c r="P112" s="12">
        <v>0</v>
      </c>
      <c r="Q112" s="3">
        <v>1</v>
      </c>
      <c r="R112" s="13">
        <v>18028</v>
      </c>
      <c r="S112" s="14">
        <v>142.42120000000003</v>
      </c>
      <c r="T112" s="15">
        <v>1.2</v>
      </c>
      <c r="U112" s="15">
        <v>1.2</v>
      </c>
    </row>
    <row r="113" spans="1:21" x14ac:dyDescent="0.25">
      <c r="A113" s="1">
        <v>45319</v>
      </c>
      <c r="B113" s="2">
        <v>0.3888888888888889</v>
      </c>
      <c r="C113" s="7">
        <v>1028</v>
      </c>
      <c r="D113" s="7">
        <v>1032</v>
      </c>
      <c r="E113" s="8">
        <v>11.4</v>
      </c>
      <c r="F113" s="9">
        <v>44</v>
      </c>
      <c r="G113" s="8">
        <v>10.7</v>
      </c>
      <c r="H113" s="8">
        <v>-0.5</v>
      </c>
      <c r="I113" s="8">
        <v>26</v>
      </c>
      <c r="J113" s="8">
        <v>10.7</v>
      </c>
      <c r="K113" s="6">
        <f t="shared" si="3"/>
        <v>7.9200000000000008</v>
      </c>
      <c r="L113" s="6">
        <f t="shared" si="4"/>
        <v>8.2799999999999994</v>
      </c>
      <c r="M113" s="10">
        <v>186</v>
      </c>
      <c r="N113" s="3" t="str">
        <f t="shared" si="5"/>
        <v>S</v>
      </c>
      <c r="O113" s="11">
        <v>0</v>
      </c>
      <c r="P113" s="12">
        <v>0</v>
      </c>
      <c r="Q113" s="3">
        <v>1.2</v>
      </c>
      <c r="R113" s="13">
        <v>19826</v>
      </c>
      <c r="S113" s="14">
        <v>156.62540000000001</v>
      </c>
      <c r="T113" s="15">
        <v>2.2000000000000002</v>
      </c>
      <c r="U113" s="15">
        <v>2.2999999999999998</v>
      </c>
    </row>
    <row r="114" spans="1:21" x14ac:dyDescent="0.25">
      <c r="A114" s="1">
        <v>45319</v>
      </c>
      <c r="B114" s="2">
        <v>0.3923611111111111</v>
      </c>
      <c r="C114" s="7">
        <v>1028</v>
      </c>
      <c r="D114" s="7">
        <v>1032</v>
      </c>
      <c r="E114" s="8">
        <v>11.3</v>
      </c>
      <c r="F114" s="9">
        <v>44</v>
      </c>
      <c r="G114" s="8">
        <v>10.6</v>
      </c>
      <c r="H114" s="8">
        <v>-0.6</v>
      </c>
      <c r="I114" s="8">
        <v>26</v>
      </c>
      <c r="J114" s="8">
        <v>10.6</v>
      </c>
      <c r="K114" s="6">
        <f t="shared" si="3"/>
        <v>7.9200000000000008</v>
      </c>
      <c r="L114" s="6">
        <f t="shared" si="4"/>
        <v>9</v>
      </c>
      <c r="M114" s="10">
        <v>90</v>
      </c>
      <c r="N114" s="3" t="str">
        <f t="shared" si="5"/>
        <v>E</v>
      </c>
      <c r="O114" s="11">
        <v>0</v>
      </c>
      <c r="P114" s="12">
        <v>0</v>
      </c>
      <c r="Q114" s="3">
        <v>1.3</v>
      </c>
      <c r="R114" s="13">
        <v>21092</v>
      </c>
      <c r="S114" s="14">
        <v>166.6268</v>
      </c>
      <c r="T114" s="15">
        <v>2.2000000000000002</v>
      </c>
      <c r="U114" s="15">
        <v>2.5</v>
      </c>
    </row>
    <row r="115" spans="1:21" x14ac:dyDescent="0.25">
      <c r="A115" s="1">
        <v>45319</v>
      </c>
      <c r="B115" s="2">
        <v>0.39583333333333331</v>
      </c>
      <c r="C115" s="7">
        <v>1028</v>
      </c>
      <c r="D115" s="7">
        <v>1032</v>
      </c>
      <c r="E115" s="8">
        <v>11.2</v>
      </c>
      <c r="F115" s="9">
        <v>44</v>
      </c>
      <c r="G115" s="8">
        <v>10.3</v>
      </c>
      <c r="H115" s="8">
        <v>-0.7</v>
      </c>
      <c r="I115" s="8">
        <v>26</v>
      </c>
      <c r="J115" s="8">
        <v>10.3</v>
      </c>
      <c r="K115" s="6">
        <f t="shared" si="3"/>
        <v>8.2799999999999994</v>
      </c>
      <c r="L115" s="6">
        <f t="shared" si="4"/>
        <v>9</v>
      </c>
      <c r="M115" s="10">
        <v>312</v>
      </c>
      <c r="N115" s="3" t="str">
        <f t="shared" si="5"/>
        <v>NW</v>
      </c>
      <c r="O115" s="11">
        <v>0</v>
      </c>
      <c r="P115" s="12">
        <v>0</v>
      </c>
      <c r="Q115" s="3">
        <v>1.2</v>
      </c>
      <c r="R115" s="13">
        <v>23584</v>
      </c>
      <c r="S115" s="14">
        <v>186.31360000000001</v>
      </c>
      <c r="T115" s="15">
        <v>2.2999999999999998</v>
      </c>
      <c r="U115" s="15">
        <v>2.5</v>
      </c>
    </row>
    <row r="116" spans="1:21" x14ac:dyDescent="0.25">
      <c r="A116" s="1">
        <v>45319</v>
      </c>
      <c r="B116" s="2">
        <v>0.39930555555555558</v>
      </c>
      <c r="C116" s="7">
        <v>1029</v>
      </c>
      <c r="D116" s="7">
        <v>1033</v>
      </c>
      <c r="E116" s="8">
        <v>11.1</v>
      </c>
      <c r="F116" s="9">
        <v>43</v>
      </c>
      <c r="G116" s="8">
        <v>9.1</v>
      </c>
      <c r="H116" s="8">
        <v>-1.1000000000000001</v>
      </c>
      <c r="I116" s="8">
        <v>26</v>
      </c>
      <c r="J116" s="8">
        <v>9.1</v>
      </c>
      <c r="K116" s="6">
        <f t="shared" si="3"/>
        <v>15.120000000000001</v>
      </c>
      <c r="L116" s="6">
        <f t="shared" si="4"/>
        <v>19.8</v>
      </c>
      <c r="M116" s="10">
        <v>306</v>
      </c>
      <c r="N116" s="3" t="str">
        <f t="shared" si="5"/>
        <v>WNW</v>
      </c>
      <c r="O116" s="11">
        <v>0</v>
      </c>
      <c r="P116" s="12">
        <v>0</v>
      </c>
      <c r="Q116" s="3">
        <v>1.5</v>
      </c>
      <c r="R116" s="13">
        <v>27910</v>
      </c>
      <c r="S116" s="14">
        <v>220.48900000000003</v>
      </c>
      <c r="T116" s="15">
        <v>4.2</v>
      </c>
      <c r="U116" s="15">
        <v>5.5</v>
      </c>
    </row>
    <row r="117" spans="1:21" x14ac:dyDescent="0.25">
      <c r="A117" s="1">
        <v>45319</v>
      </c>
      <c r="B117" s="2">
        <v>0.40277777777777773</v>
      </c>
      <c r="C117" s="7">
        <v>1029</v>
      </c>
      <c r="D117" s="7">
        <v>1033</v>
      </c>
      <c r="E117" s="8">
        <v>11.2</v>
      </c>
      <c r="F117" s="9">
        <v>44</v>
      </c>
      <c r="G117" s="8">
        <v>10.5</v>
      </c>
      <c r="H117" s="8">
        <v>-0.7</v>
      </c>
      <c r="I117" s="8">
        <v>26</v>
      </c>
      <c r="J117" s="8">
        <v>10.5</v>
      </c>
      <c r="K117" s="6">
        <f t="shared" si="3"/>
        <v>7.9200000000000008</v>
      </c>
      <c r="L117" s="6">
        <f t="shared" si="4"/>
        <v>7.9200000000000008</v>
      </c>
      <c r="M117" s="10">
        <v>72</v>
      </c>
      <c r="N117" s="3" t="str">
        <f t="shared" si="5"/>
        <v>ENE</v>
      </c>
      <c r="O117" s="11">
        <v>0</v>
      </c>
      <c r="P117" s="12">
        <v>0</v>
      </c>
      <c r="Q117" s="3">
        <v>1.3</v>
      </c>
      <c r="R117" s="13">
        <v>23984</v>
      </c>
      <c r="S117" s="14">
        <v>189.4736</v>
      </c>
      <c r="T117" s="15">
        <v>2.2000000000000002</v>
      </c>
      <c r="U117" s="15">
        <v>2.2000000000000002</v>
      </c>
    </row>
    <row r="118" spans="1:21" x14ac:dyDescent="0.25">
      <c r="A118" s="1">
        <v>45319</v>
      </c>
      <c r="B118" s="2">
        <v>0.40625</v>
      </c>
      <c r="C118" s="7">
        <v>1029</v>
      </c>
      <c r="D118" s="7">
        <v>1033</v>
      </c>
      <c r="E118" s="8">
        <v>11.4</v>
      </c>
      <c r="F118" s="9">
        <v>44</v>
      </c>
      <c r="G118" s="8">
        <v>10.7</v>
      </c>
      <c r="H118" s="8">
        <v>-0.5</v>
      </c>
      <c r="I118" s="8">
        <v>26</v>
      </c>
      <c r="J118" s="8">
        <v>10.7</v>
      </c>
      <c r="K118" s="6">
        <f t="shared" si="3"/>
        <v>7.5600000000000005</v>
      </c>
      <c r="L118" s="6">
        <f t="shared" si="4"/>
        <v>7.9200000000000008</v>
      </c>
      <c r="M118" s="10">
        <v>315</v>
      </c>
      <c r="N118" s="3" t="str">
        <f t="shared" si="5"/>
        <v>NW</v>
      </c>
      <c r="O118" s="11">
        <v>0</v>
      </c>
      <c r="P118" s="12">
        <v>0</v>
      </c>
      <c r="Q118" s="3">
        <v>1.3</v>
      </c>
      <c r="R118" s="13">
        <v>26093</v>
      </c>
      <c r="S118" s="14">
        <v>206.13470000000001</v>
      </c>
      <c r="T118" s="15">
        <v>2.1</v>
      </c>
      <c r="U118" s="15">
        <v>2.2000000000000002</v>
      </c>
    </row>
    <row r="119" spans="1:21" x14ac:dyDescent="0.25">
      <c r="A119" s="1">
        <v>45319</v>
      </c>
      <c r="B119" s="2">
        <v>0.40972222222222227</v>
      </c>
      <c r="C119" s="7">
        <v>1029</v>
      </c>
      <c r="D119" s="7">
        <v>1033</v>
      </c>
      <c r="E119" s="8">
        <v>11.5</v>
      </c>
      <c r="F119" s="9">
        <v>43</v>
      </c>
      <c r="G119" s="8">
        <v>9.1999999999999993</v>
      </c>
      <c r="H119" s="8">
        <v>-0.7</v>
      </c>
      <c r="I119" s="8">
        <v>26</v>
      </c>
      <c r="J119" s="8">
        <v>9.1999999999999993</v>
      </c>
      <c r="K119" s="6">
        <f t="shared" si="3"/>
        <v>18.36</v>
      </c>
      <c r="L119" s="6">
        <f t="shared" si="4"/>
        <v>20.52</v>
      </c>
      <c r="M119" s="10">
        <v>50</v>
      </c>
      <c r="N119" s="3" t="str">
        <f t="shared" si="5"/>
        <v>NE</v>
      </c>
      <c r="O119" s="11">
        <v>0</v>
      </c>
      <c r="P119" s="12">
        <v>0</v>
      </c>
      <c r="Q119" s="3">
        <v>1.6</v>
      </c>
      <c r="R119" s="13">
        <v>36861</v>
      </c>
      <c r="S119" s="14">
        <v>291.20190000000002</v>
      </c>
      <c r="T119" s="15">
        <v>5.0999999999999996</v>
      </c>
      <c r="U119" s="15">
        <v>5.7</v>
      </c>
    </row>
    <row r="120" spans="1:21" x14ac:dyDescent="0.25">
      <c r="A120" s="1">
        <v>45319</v>
      </c>
      <c r="B120" s="2">
        <v>0.41319444444444442</v>
      </c>
      <c r="C120" s="7">
        <v>1029</v>
      </c>
      <c r="D120" s="7">
        <v>1033</v>
      </c>
      <c r="E120" s="8">
        <v>11.2</v>
      </c>
      <c r="F120" s="9">
        <v>44</v>
      </c>
      <c r="G120" s="8">
        <v>9.6</v>
      </c>
      <c r="H120" s="8">
        <v>-0.7</v>
      </c>
      <c r="I120" s="8">
        <v>26</v>
      </c>
      <c r="J120" s="8">
        <v>9.6</v>
      </c>
      <c r="K120" s="6">
        <f t="shared" si="3"/>
        <v>12.96</v>
      </c>
      <c r="L120" s="6">
        <f t="shared" si="4"/>
        <v>13.32</v>
      </c>
      <c r="M120" s="10">
        <v>46</v>
      </c>
      <c r="N120" s="3" t="str">
        <f t="shared" si="5"/>
        <v>NE</v>
      </c>
      <c r="O120" s="11">
        <v>0</v>
      </c>
      <c r="P120" s="12">
        <v>0</v>
      </c>
      <c r="Q120" s="3">
        <v>1.1000000000000001</v>
      </c>
      <c r="R120" s="13">
        <v>19440</v>
      </c>
      <c r="S120" s="14">
        <v>153.57600000000002</v>
      </c>
      <c r="T120" s="15">
        <v>3.6</v>
      </c>
      <c r="U120" s="15">
        <v>3.7</v>
      </c>
    </row>
    <row r="121" spans="1:21" x14ac:dyDescent="0.25">
      <c r="A121" s="1">
        <v>45319</v>
      </c>
      <c r="B121" s="2">
        <v>0.41666666666666669</v>
      </c>
      <c r="C121" s="7">
        <v>1029</v>
      </c>
      <c r="D121" s="7">
        <v>1033</v>
      </c>
      <c r="E121" s="8">
        <v>11.2</v>
      </c>
      <c r="F121" s="9">
        <v>43</v>
      </c>
      <c r="G121" s="8">
        <v>9.5</v>
      </c>
      <c r="H121" s="8">
        <v>-1</v>
      </c>
      <c r="I121" s="8">
        <v>26</v>
      </c>
      <c r="J121" s="8">
        <v>9.5</v>
      </c>
      <c r="K121" s="6">
        <f t="shared" si="3"/>
        <v>13.32</v>
      </c>
      <c r="L121" s="6">
        <f t="shared" si="4"/>
        <v>15.120000000000001</v>
      </c>
      <c r="M121" s="10">
        <v>85</v>
      </c>
      <c r="N121" s="3" t="str">
        <f t="shared" si="5"/>
        <v>E</v>
      </c>
      <c r="O121" s="11">
        <v>0</v>
      </c>
      <c r="P121" s="12">
        <v>0</v>
      </c>
      <c r="Q121" s="3">
        <v>2.1</v>
      </c>
      <c r="R121" s="13">
        <v>37748</v>
      </c>
      <c r="S121" s="14">
        <v>298.20920000000001</v>
      </c>
      <c r="T121" s="15">
        <v>3.7</v>
      </c>
      <c r="U121" s="15">
        <v>4.2</v>
      </c>
    </row>
    <row r="122" spans="1:21" x14ac:dyDescent="0.25">
      <c r="A122" s="1">
        <v>45319</v>
      </c>
      <c r="B122" s="2">
        <v>0.4201388888888889</v>
      </c>
      <c r="C122" s="7">
        <v>1029</v>
      </c>
      <c r="D122" s="7">
        <v>1033</v>
      </c>
      <c r="E122" s="8">
        <v>11.4</v>
      </c>
      <c r="F122" s="9">
        <v>43</v>
      </c>
      <c r="G122" s="8">
        <v>10.3</v>
      </c>
      <c r="H122" s="8">
        <v>-0.8</v>
      </c>
      <c r="I122" s="8">
        <v>26</v>
      </c>
      <c r="J122" s="8">
        <v>10.3</v>
      </c>
      <c r="K122" s="6">
        <f t="shared" si="3"/>
        <v>9</v>
      </c>
      <c r="L122" s="6">
        <f t="shared" si="4"/>
        <v>9.36</v>
      </c>
      <c r="M122" s="10">
        <v>86</v>
      </c>
      <c r="N122" s="3" t="str">
        <f t="shared" si="5"/>
        <v>E</v>
      </c>
      <c r="O122" s="11">
        <v>0</v>
      </c>
      <c r="P122" s="12">
        <v>0</v>
      </c>
      <c r="Q122" s="3">
        <v>1.9</v>
      </c>
      <c r="R122" s="13">
        <v>35580</v>
      </c>
      <c r="S122" s="14">
        <v>281.08200000000005</v>
      </c>
      <c r="T122" s="15">
        <v>2.5</v>
      </c>
      <c r="U122" s="15">
        <v>2.6</v>
      </c>
    </row>
    <row r="123" spans="1:21" x14ac:dyDescent="0.25">
      <c r="A123" s="1">
        <v>45319</v>
      </c>
      <c r="B123" s="2">
        <v>0.4236111111111111</v>
      </c>
      <c r="C123" s="7">
        <v>1029</v>
      </c>
      <c r="D123" s="7">
        <v>1033</v>
      </c>
      <c r="E123" s="8">
        <v>11.4</v>
      </c>
      <c r="F123" s="9">
        <v>43</v>
      </c>
      <c r="G123" s="8">
        <v>9.6999999999999993</v>
      </c>
      <c r="H123" s="8">
        <v>-0.8</v>
      </c>
      <c r="I123" s="8">
        <v>26</v>
      </c>
      <c r="J123" s="8">
        <v>9.6999999999999993</v>
      </c>
      <c r="K123" s="6">
        <f t="shared" si="3"/>
        <v>13.32</v>
      </c>
      <c r="L123" s="6">
        <f t="shared" si="4"/>
        <v>17.28</v>
      </c>
      <c r="M123" s="10">
        <v>50</v>
      </c>
      <c r="N123" s="3" t="str">
        <f t="shared" si="5"/>
        <v>NE</v>
      </c>
      <c r="O123" s="11">
        <v>0</v>
      </c>
      <c r="P123" s="12">
        <v>0</v>
      </c>
      <c r="Q123" s="3">
        <v>1.9</v>
      </c>
      <c r="R123" s="13">
        <v>37253</v>
      </c>
      <c r="S123" s="14">
        <v>294.29870000000005</v>
      </c>
      <c r="T123" s="15">
        <v>3.7</v>
      </c>
      <c r="U123" s="15">
        <v>4.8</v>
      </c>
    </row>
    <row r="124" spans="1:21" x14ac:dyDescent="0.25">
      <c r="A124" s="1">
        <v>45319</v>
      </c>
      <c r="B124" s="2">
        <v>0.42708333333333331</v>
      </c>
      <c r="C124" s="7">
        <v>1029</v>
      </c>
      <c r="D124" s="7">
        <v>1033</v>
      </c>
      <c r="E124" s="8">
        <v>11.6</v>
      </c>
      <c r="F124" s="9">
        <v>43</v>
      </c>
      <c r="G124" s="8">
        <v>10.1</v>
      </c>
      <c r="H124" s="8">
        <v>-0.6</v>
      </c>
      <c r="I124" s="8">
        <v>26</v>
      </c>
      <c r="J124" s="8">
        <v>10.1</v>
      </c>
      <c r="K124" s="6">
        <f t="shared" si="3"/>
        <v>12.6</v>
      </c>
      <c r="L124" s="6">
        <f t="shared" si="4"/>
        <v>13.32</v>
      </c>
      <c r="M124" s="10">
        <v>85</v>
      </c>
      <c r="N124" s="3" t="str">
        <f t="shared" si="5"/>
        <v>E</v>
      </c>
      <c r="O124" s="11">
        <v>0</v>
      </c>
      <c r="P124" s="12">
        <v>0</v>
      </c>
      <c r="Q124" s="3">
        <v>2.1</v>
      </c>
      <c r="R124" s="13">
        <v>40112</v>
      </c>
      <c r="S124" s="14">
        <v>316.88480000000004</v>
      </c>
      <c r="T124" s="15">
        <v>3.5</v>
      </c>
      <c r="U124" s="15">
        <v>3.7</v>
      </c>
    </row>
    <row r="125" spans="1:21" x14ac:dyDescent="0.25">
      <c r="A125" s="1">
        <v>45319</v>
      </c>
      <c r="B125" s="2">
        <v>0.43055555555555558</v>
      </c>
      <c r="C125" s="7">
        <v>1029</v>
      </c>
      <c r="D125" s="7">
        <v>1033</v>
      </c>
      <c r="E125" s="8">
        <v>11.7</v>
      </c>
      <c r="F125" s="9">
        <v>43</v>
      </c>
      <c r="G125" s="8">
        <v>11.7</v>
      </c>
      <c r="H125" s="8">
        <v>-0.5</v>
      </c>
      <c r="I125" s="8">
        <v>26</v>
      </c>
      <c r="J125" s="8">
        <v>11.7</v>
      </c>
      <c r="K125" s="6">
        <f t="shared" si="3"/>
        <v>4.68</v>
      </c>
      <c r="L125" s="6">
        <f t="shared" si="4"/>
        <v>4.68</v>
      </c>
      <c r="M125" s="10">
        <v>24</v>
      </c>
      <c r="N125" s="3" t="str">
        <f t="shared" si="5"/>
        <v>NNE</v>
      </c>
      <c r="O125" s="11">
        <v>0</v>
      </c>
      <c r="P125" s="12">
        <v>0</v>
      </c>
      <c r="Q125" s="3">
        <v>1.4</v>
      </c>
      <c r="R125" s="13">
        <v>19908</v>
      </c>
      <c r="S125" s="14">
        <v>157.2732</v>
      </c>
      <c r="T125" s="15">
        <v>1.3</v>
      </c>
      <c r="U125" s="15">
        <v>1.3</v>
      </c>
    </row>
    <row r="126" spans="1:21" x14ac:dyDescent="0.25">
      <c r="A126" s="1">
        <v>45319</v>
      </c>
      <c r="B126" s="2">
        <v>0.43402777777777773</v>
      </c>
      <c r="C126" s="7">
        <v>1029</v>
      </c>
      <c r="D126" s="7">
        <v>1033</v>
      </c>
      <c r="E126" s="8">
        <v>11.3</v>
      </c>
      <c r="F126" s="9">
        <v>45</v>
      </c>
      <c r="G126" s="8">
        <v>10.6</v>
      </c>
      <c r="H126" s="8">
        <v>-0.3</v>
      </c>
      <c r="I126" s="8">
        <v>26</v>
      </c>
      <c r="J126" s="8">
        <v>10.6</v>
      </c>
      <c r="K126" s="6">
        <f t="shared" si="3"/>
        <v>7.9200000000000008</v>
      </c>
      <c r="L126" s="6">
        <f t="shared" si="4"/>
        <v>7.9200000000000008</v>
      </c>
      <c r="M126" s="10">
        <v>62</v>
      </c>
      <c r="N126" s="3" t="str">
        <f t="shared" si="5"/>
        <v>ENE</v>
      </c>
      <c r="O126" s="11">
        <v>0</v>
      </c>
      <c r="P126" s="12">
        <v>0</v>
      </c>
      <c r="Q126" s="3">
        <v>1.1000000000000001</v>
      </c>
      <c r="R126" s="13">
        <v>13099</v>
      </c>
      <c r="S126" s="14">
        <v>103.48210000000002</v>
      </c>
      <c r="T126" s="15">
        <v>2.2000000000000002</v>
      </c>
      <c r="U126" s="15">
        <v>2.2000000000000002</v>
      </c>
    </row>
    <row r="127" spans="1:21" x14ac:dyDescent="0.25">
      <c r="A127" s="1">
        <v>45319</v>
      </c>
      <c r="B127" s="2">
        <v>0.4375</v>
      </c>
      <c r="C127" s="7">
        <v>1029</v>
      </c>
      <c r="D127" s="7">
        <v>1033</v>
      </c>
      <c r="E127" s="8">
        <v>11.3</v>
      </c>
      <c r="F127" s="9">
        <v>44</v>
      </c>
      <c r="G127" s="8">
        <v>9.6</v>
      </c>
      <c r="H127" s="8">
        <v>-0.6</v>
      </c>
      <c r="I127" s="8">
        <v>26</v>
      </c>
      <c r="J127" s="8">
        <v>9.6</v>
      </c>
      <c r="K127" s="6">
        <f t="shared" si="3"/>
        <v>13.32</v>
      </c>
      <c r="L127" s="6">
        <f t="shared" si="4"/>
        <v>17.28</v>
      </c>
      <c r="M127" s="10">
        <v>60</v>
      </c>
      <c r="N127" s="3" t="str">
        <f t="shared" si="5"/>
        <v>ENE</v>
      </c>
      <c r="O127" s="11">
        <v>0</v>
      </c>
      <c r="P127" s="12">
        <v>0</v>
      </c>
      <c r="Q127" s="3">
        <v>2.2999999999999998</v>
      </c>
      <c r="R127" s="13">
        <v>43890</v>
      </c>
      <c r="S127" s="14">
        <v>346.73100000000005</v>
      </c>
      <c r="T127" s="15">
        <v>3.7</v>
      </c>
      <c r="U127" s="15">
        <v>4.8</v>
      </c>
    </row>
    <row r="128" spans="1:21" x14ac:dyDescent="0.25">
      <c r="A128" s="1">
        <v>45319</v>
      </c>
      <c r="B128" s="2">
        <v>0.44097222222222227</v>
      </c>
      <c r="C128" s="7">
        <v>1029</v>
      </c>
      <c r="D128" s="7">
        <v>1033</v>
      </c>
      <c r="E128" s="8">
        <v>11.5</v>
      </c>
      <c r="F128" s="9">
        <v>44</v>
      </c>
      <c r="G128" s="8">
        <v>10.6</v>
      </c>
      <c r="H128" s="8">
        <v>-0.4</v>
      </c>
      <c r="I128" s="8">
        <v>26</v>
      </c>
      <c r="J128" s="8">
        <v>10.6</v>
      </c>
      <c r="K128" s="6">
        <f t="shared" si="3"/>
        <v>8.2799999999999994</v>
      </c>
      <c r="L128" s="6">
        <f t="shared" si="4"/>
        <v>9.36</v>
      </c>
      <c r="M128" s="10">
        <v>14</v>
      </c>
      <c r="N128" s="3" t="str">
        <f t="shared" si="5"/>
        <v>N</v>
      </c>
      <c r="O128" s="11">
        <v>0</v>
      </c>
      <c r="P128" s="12">
        <v>0</v>
      </c>
      <c r="Q128" s="3">
        <v>1.3</v>
      </c>
      <c r="R128" s="13">
        <v>18124</v>
      </c>
      <c r="S128" s="14">
        <v>143.17960000000002</v>
      </c>
      <c r="T128" s="15">
        <v>2.2999999999999998</v>
      </c>
      <c r="U128" s="15">
        <v>2.6</v>
      </c>
    </row>
    <row r="129" spans="1:21" x14ac:dyDescent="0.25">
      <c r="A129" s="1">
        <v>45319</v>
      </c>
      <c r="B129" s="2">
        <v>0.44444444444444442</v>
      </c>
      <c r="C129" s="7">
        <v>1029</v>
      </c>
      <c r="D129" s="7">
        <v>1033</v>
      </c>
      <c r="E129" s="8">
        <v>11.4</v>
      </c>
      <c r="F129" s="9">
        <v>44</v>
      </c>
      <c r="G129" s="8">
        <v>11</v>
      </c>
      <c r="H129" s="8">
        <v>-0.5</v>
      </c>
      <c r="I129" s="8">
        <v>26</v>
      </c>
      <c r="J129" s="8">
        <v>11</v>
      </c>
      <c r="K129" s="6">
        <f t="shared" si="3"/>
        <v>6.12</v>
      </c>
      <c r="L129" s="6">
        <f t="shared" si="4"/>
        <v>6.48</v>
      </c>
      <c r="M129" s="10">
        <v>47</v>
      </c>
      <c r="N129" s="3" t="str">
        <f t="shared" si="5"/>
        <v>NE</v>
      </c>
      <c r="O129" s="11">
        <v>0</v>
      </c>
      <c r="P129" s="12">
        <v>0</v>
      </c>
      <c r="Q129" s="3">
        <v>2.4</v>
      </c>
      <c r="R129" s="13">
        <v>45406</v>
      </c>
      <c r="S129" s="14">
        <v>358.70740000000001</v>
      </c>
      <c r="T129" s="15">
        <v>1.7</v>
      </c>
      <c r="U129" s="15">
        <v>1.8</v>
      </c>
    </row>
    <row r="130" spans="1:21" x14ac:dyDescent="0.25">
      <c r="A130" s="1">
        <v>45319</v>
      </c>
      <c r="B130" s="2">
        <v>0.44791666666666669</v>
      </c>
      <c r="C130" s="7">
        <v>1029</v>
      </c>
      <c r="D130" s="7">
        <v>1033</v>
      </c>
      <c r="E130" s="8">
        <v>11.6</v>
      </c>
      <c r="F130" s="9">
        <v>43</v>
      </c>
      <c r="G130" s="8">
        <v>11</v>
      </c>
      <c r="H130" s="8">
        <v>-0.6</v>
      </c>
      <c r="I130" s="8">
        <v>26</v>
      </c>
      <c r="J130" s="8">
        <v>11</v>
      </c>
      <c r="K130" s="6">
        <f t="shared" si="3"/>
        <v>7.2</v>
      </c>
      <c r="L130" s="6">
        <f t="shared" si="4"/>
        <v>7.5600000000000005</v>
      </c>
      <c r="M130" s="10">
        <v>298</v>
      </c>
      <c r="N130" s="3" t="str">
        <f t="shared" si="5"/>
        <v>WNW</v>
      </c>
      <c r="O130" s="11">
        <v>0</v>
      </c>
      <c r="P130" s="12">
        <v>0</v>
      </c>
      <c r="Q130" s="3">
        <v>2.4</v>
      </c>
      <c r="R130" s="13">
        <v>49171</v>
      </c>
      <c r="S130" s="14">
        <v>388.45090000000005</v>
      </c>
      <c r="T130" s="15">
        <v>2</v>
      </c>
      <c r="U130" s="15">
        <v>2.1</v>
      </c>
    </row>
    <row r="131" spans="1:21" x14ac:dyDescent="0.25">
      <c r="A131" s="1">
        <v>45319</v>
      </c>
      <c r="B131" s="2">
        <v>0.4513888888888889</v>
      </c>
      <c r="C131" s="7">
        <v>1029</v>
      </c>
      <c r="D131" s="7">
        <v>1033</v>
      </c>
      <c r="E131" s="8">
        <v>11.9</v>
      </c>
      <c r="F131" s="9">
        <v>43</v>
      </c>
      <c r="G131" s="8">
        <v>11.3</v>
      </c>
      <c r="H131" s="8">
        <v>-0.3</v>
      </c>
      <c r="I131" s="8">
        <v>26</v>
      </c>
      <c r="J131" s="8">
        <v>11.3</v>
      </c>
      <c r="K131" s="6">
        <f t="shared" ref="K131:K194" si="6">CONVERT(T131,"m/s","km/h")</f>
        <v>7.5600000000000005</v>
      </c>
      <c r="L131" s="6">
        <f t="shared" ref="L131:L194" si="7">CONVERT(U131,"m/s","km/h")</f>
        <v>9</v>
      </c>
      <c r="M131" s="10">
        <v>341</v>
      </c>
      <c r="N131" s="3" t="str">
        <f t="shared" ref="N131:N194" si="8">LOOKUP(M131,$V$4:$V$40,$W$4:$W$40)</f>
        <v>NNW</v>
      </c>
      <c r="O131" s="11">
        <v>0</v>
      </c>
      <c r="P131" s="12">
        <v>0</v>
      </c>
      <c r="Q131" s="3">
        <v>2.2000000000000002</v>
      </c>
      <c r="R131" s="13">
        <v>49831</v>
      </c>
      <c r="S131" s="14">
        <v>393.66490000000005</v>
      </c>
      <c r="T131" s="15">
        <v>2.1</v>
      </c>
      <c r="U131" s="15">
        <v>2.5</v>
      </c>
    </row>
    <row r="132" spans="1:21" x14ac:dyDescent="0.25">
      <c r="A132" s="1">
        <v>45319</v>
      </c>
      <c r="B132" s="2">
        <v>0.4548611111111111</v>
      </c>
      <c r="C132" s="7">
        <v>1029</v>
      </c>
      <c r="D132" s="7">
        <v>1033</v>
      </c>
      <c r="E132" s="8">
        <v>11.8</v>
      </c>
      <c r="F132" s="9">
        <v>44</v>
      </c>
      <c r="G132" s="8">
        <v>11.4</v>
      </c>
      <c r="H132" s="8">
        <v>-0.1</v>
      </c>
      <c r="I132" s="8">
        <v>26</v>
      </c>
      <c r="J132" s="8">
        <v>11.4</v>
      </c>
      <c r="K132" s="6">
        <f t="shared" si="6"/>
        <v>6.48</v>
      </c>
      <c r="L132" s="6">
        <f t="shared" si="7"/>
        <v>7.2</v>
      </c>
      <c r="M132" s="10">
        <v>60</v>
      </c>
      <c r="N132" s="3" t="str">
        <f t="shared" si="8"/>
        <v>ENE</v>
      </c>
      <c r="O132" s="11">
        <v>0</v>
      </c>
      <c r="P132" s="12">
        <v>0</v>
      </c>
      <c r="Q132" s="3">
        <v>2.5</v>
      </c>
      <c r="R132" s="13">
        <v>45776</v>
      </c>
      <c r="S132" s="14">
        <v>361.63040000000001</v>
      </c>
      <c r="T132" s="15">
        <v>1.8</v>
      </c>
      <c r="U132" s="15">
        <v>2</v>
      </c>
    </row>
    <row r="133" spans="1:21" x14ac:dyDescent="0.25">
      <c r="A133" s="1">
        <v>45319</v>
      </c>
      <c r="B133" s="2">
        <v>0.45833333333333331</v>
      </c>
      <c r="C133" s="7">
        <v>1029</v>
      </c>
      <c r="D133" s="7">
        <v>1033</v>
      </c>
      <c r="E133" s="8">
        <v>11.7</v>
      </c>
      <c r="F133" s="9">
        <v>44</v>
      </c>
      <c r="G133" s="8">
        <v>11.6</v>
      </c>
      <c r="H133" s="8">
        <v>-0.2</v>
      </c>
      <c r="I133" s="8">
        <v>26</v>
      </c>
      <c r="J133" s="8">
        <v>11.6</v>
      </c>
      <c r="K133" s="6">
        <f t="shared" si="6"/>
        <v>5.76</v>
      </c>
      <c r="L133" s="6">
        <f t="shared" si="7"/>
        <v>5.76</v>
      </c>
      <c r="M133" s="10">
        <v>346</v>
      </c>
      <c r="N133" s="3" t="str">
        <f t="shared" si="8"/>
        <v>NNW</v>
      </c>
      <c r="O133" s="11">
        <v>0</v>
      </c>
      <c r="P133" s="12">
        <v>0</v>
      </c>
      <c r="Q133" s="3">
        <v>2.5</v>
      </c>
      <c r="R133" s="13">
        <v>53172</v>
      </c>
      <c r="S133" s="14">
        <v>420.05880000000002</v>
      </c>
      <c r="T133" s="15">
        <v>1.6</v>
      </c>
      <c r="U133" s="15">
        <v>1.6</v>
      </c>
    </row>
    <row r="134" spans="1:21" x14ac:dyDescent="0.25">
      <c r="A134" s="1">
        <v>45319</v>
      </c>
      <c r="B134" s="2">
        <v>0.46180555555555558</v>
      </c>
      <c r="C134" s="7">
        <v>1029</v>
      </c>
      <c r="D134" s="7">
        <v>1033</v>
      </c>
      <c r="E134" s="8">
        <v>11.7</v>
      </c>
      <c r="F134" s="9">
        <v>42</v>
      </c>
      <c r="G134" s="8">
        <v>11.6</v>
      </c>
      <c r="H134" s="8">
        <v>-0.8</v>
      </c>
      <c r="I134" s="8">
        <v>26</v>
      </c>
      <c r="J134" s="8">
        <v>11.6</v>
      </c>
      <c r="K134" s="6">
        <f t="shared" si="6"/>
        <v>5.4</v>
      </c>
      <c r="L134" s="6">
        <f t="shared" si="7"/>
        <v>5.4</v>
      </c>
      <c r="M134" s="10">
        <v>61</v>
      </c>
      <c r="N134" s="3" t="str">
        <f t="shared" si="8"/>
        <v>ENE</v>
      </c>
      <c r="O134" s="11">
        <v>0</v>
      </c>
      <c r="P134" s="12">
        <v>0</v>
      </c>
      <c r="Q134" s="3">
        <v>2</v>
      </c>
      <c r="R134" s="13">
        <v>51900</v>
      </c>
      <c r="S134" s="14">
        <v>410.01000000000005</v>
      </c>
      <c r="T134" s="15">
        <v>1.5</v>
      </c>
      <c r="U134" s="15">
        <v>1.5</v>
      </c>
    </row>
    <row r="135" spans="1:21" x14ac:dyDescent="0.25">
      <c r="A135" s="1">
        <v>45319</v>
      </c>
      <c r="B135" s="2">
        <v>0.46527777777777773</v>
      </c>
      <c r="C135" s="7">
        <v>1029</v>
      </c>
      <c r="D135" s="7">
        <v>1033</v>
      </c>
      <c r="E135" s="8">
        <v>11.6</v>
      </c>
      <c r="F135" s="9">
        <v>43</v>
      </c>
      <c r="G135" s="8">
        <v>10.6</v>
      </c>
      <c r="H135" s="8">
        <v>-0.6</v>
      </c>
      <c r="I135" s="8">
        <v>26</v>
      </c>
      <c r="J135" s="8">
        <v>10.6</v>
      </c>
      <c r="K135" s="6">
        <f t="shared" si="6"/>
        <v>9</v>
      </c>
      <c r="L135" s="6">
        <f t="shared" si="7"/>
        <v>9.36</v>
      </c>
      <c r="M135" s="10">
        <v>108</v>
      </c>
      <c r="N135" s="3" t="str">
        <f t="shared" si="8"/>
        <v>E</v>
      </c>
      <c r="O135" s="11">
        <v>0</v>
      </c>
      <c r="P135" s="12">
        <v>0</v>
      </c>
      <c r="Q135" s="3">
        <v>2.1</v>
      </c>
      <c r="R135" s="13">
        <v>47873</v>
      </c>
      <c r="S135" s="14">
        <v>378.19670000000002</v>
      </c>
      <c r="T135" s="15">
        <v>2.5</v>
      </c>
      <c r="U135" s="15">
        <v>2.6</v>
      </c>
    </row>
    <row r="136" spans="1:21" x14ac:dyDescent="0.25">
      <c r="A136" s="1">
        <v>45319</v>
      </c>
      <c r="B136" s="2">
        <v>0.46875</v>
      </c>
      <c r="C136" s="7">
        <v>1029</v>
      </c>
      <c r="D136" s="7">
        <v>1033</v>
      </c>
      <c r="E136" s="8">
        <v>11.5</v>
      </c>
      <c r="F136" s="9">
        <v>42</v>
      </c>
      <c r="G136" s="8">
        <v>10.4</v>
      </c>
      <c r="H136" s="8">
        <v>-1</v>
      </c>
      <c r="I136" s="8">
        <v>26</v>
      </c>
      <c r="J136" s="8">
        <v>10.4</v>
      </c>
      <c r="K136" s="6">
        <f t="shared" si="6"/>
        <v>9.7200000000000006</v>
      </c>
      <c r="L136" s="6">
        <f t="shared" si="7"/>
        <v>10.08</v>
      </c>
      <c r="M136" s="10">
        <v>102</v>
      </c>
      <c r="N136" s="3" t="str">
        <f t="shared" si="8"/>
        <v>E</v>
      </c>
      <c r="O136" s="11">
        <v>0</v>
      </c>
      <c r="P136" s="12">
        <v>0</v>
      </c>
      <c r="Q136" s="3">
        <v>2.5</v>
      </c>
      <c r="R136" s="13">
        <v>48566</v>
      </c>
      <c r="S136" s="14">
        <v>383.67140000000006</v>
      </c>
      <c r="T136" s="15">
        <v>2.7</v>
      </c>
      <c r="U136" s="15">
        <v>2.8</v>
      </c>
    </row>
    <row r="137" spans="1:21" x14ac:dyDescent="0.25">
      <c r="A137" s="1">
        <v>45319</v>
      </c>
      <c r="B137" s="2">
        <v>0.47222222222222227</v>
      </c>
      <c r="C137" s="7">
        <v>1029</v>
      </c>
      <c r="D137" s="7">
        <v>1033</v>
      </c>
      <c r="E137" s="8">
        <v>11.5</v>
      </c>
      <c r="F137" s="9">
        <v>43</v>
      </c>
      <c r="G137" s="8">
        <v>11.4</v>
      </c>
      <c r="H137" s="8">
        <v>-0.7</v>
      </c>
      <c r="I137" s="8">
        <v>26</v>
      </c>
      <c r="J137" s="8">
        <v>11.4</v>
      </c>
      <c r="K137" s="6">
        <f t="shared" si="6"/>
        <v>5.4</v>
      </c>
      <c r="L137" s="6">
        <f t="shared" si="7"/>
        <v>5.4</v>
      </c>
      <c r="M137" s="10">
        <v>102</v>
      </c>
      <c r="N137" s="3" t="str">
        <f t="shared" si="8"/>
        <v>E</v>
      </c>
      <c r="O137" s="11">
        <v>0</v>
      </c>
      <c r="P137" s="12">
        <v>0</v>
      </c>
      <c r="Q137" s="3">
        <v>2.2000000000000002</v>
      </c>
      <c r="R137" s="13">
        <v>48094</v>
      </c>
      <c r="S137" s="14">
        <v>379.94260000000003</v>
      </c>
      <c r="T137" s="15">
        <v>1.5</v>
      </c>
      <c r="U137" s="15">
        <v>1.5</v>
      </c>
    </row>
    <row r="138" spans="1:21" x14ac:dyDescent="0.25">
      <c r="A138" s="1">
        <v>45319</v>
      </c>
      <c r="B138" s="2">
        <v>0.47569444444444442</v>
      </c>
      <c r="C138" s="7">
        <v>1029</v>
      </c>
      <c r="D138" s="7">
        <v>1033</v>
      </c>
      <c r="E138" s="8">
        <v>11.7</v>
      </c>
      <c r="F138" s="9">
        <v>42</v>
      </c>
      <c r="G138" s="8">
        <v>10.4</v>
      </c>
      <c r="H138" s="8">
        <v>-0.8</v>
      </c>
      <c r="I138" s="8">
        <v>26</v>
      </c>
      <c r="J138" s="8">
        <v>10.4</v>
      </c>
      <c r="K138" s="6">
        <f t="shared" si="6"/>
        <v>11.16</v>
      </c>
      <c r="L138" s="6">
        <f t="shared" si="7"/>
        <v>12.6</v>
      </c>
      <c r="M138" s="10">
        <v>42</v>
      </c>
      <c r="N138" s="3" t="str">
        <f t="shared" si="8"/>
        <v>NE</v>
      </c>
      <c r="O138" s="11">
        <v>0</v>
      </c>
      <c r="P138" s="12">
        <v>0</v>
      </c>
      <c r="Q138" s="3">
        <v>2.5</v>
      </c>
      <c r="R138" s="13">
        <v>48486</v>
      </c>
      <c r="S138" s="14">
        <v>383.03940000000006</v>
      </c>
      <c r="T138" s="15">
        <v>3.1</v>
      </c>
      <c r="U138" s="15">
        <v>3.5</v>
      </c>
    </row>
    <row r="139" spans="1:21" x14ac:dyDescent="0.25">
      <c r="A139" s="1">
        <v>45319</v>
      </c>
      <c r="B139" s="2">
        <v>0.47916666666666669</v>
      </c>
      <c r="C139" s="7">
        <v>1029</v>
      </c>
      <c r="D139" s="7">
        <v>1033</v>
      </c>
      <c r="E139" s="8">
        <v>11.9</v>
      </c>
      <c r="F139" s="9">
        <v>42</v>
      </c>
      <c r="G139" s="8">
        <v>11.5</v>
      </c>
      <c r="H139" s="8">
        <v>-0.7</v>
      </c>
      <c r="I139" s="8">
        <v>26</v>
      </c>
      <c r="J139" s="8">
        <v>11.5</v>
      </c>
      <c r="K139" s="6">
        <f t="shared" si="6"/>
        <v>6.48</v>
      </c>
      <c r="L139" s="6">
        <f t="shared" si="7"/>
        <v>7.5600000000000005</v>
      </c>
      <c r="M139" s="10">
        <v>165</v>
      </c>
      <c r="N139" s="3" t="str">
        <f t="shared" si="8"/>
        <v>SSE</v>
      </c>
      <c r="O139" s="11">
        <v>0</v>
      </c>
      <c r="P139" s="12">
        <v>0</v>
      </c>
      <c r="Q139" s="3">
        <v>2.7</v>
      </c>
      <c r="R139" s="13">
        <v>49052</v>
      </c>
      <c r="S139" s="14">
        <v>387.51080000000002</v>
      </c>
      <c r="T139" s="15">
        <v>1.8</v>
      </c>
      <c r="U139" s="15">
        <v>2.1</v>
      </c>
    </row>
    <row r="140" spans="1:21" x14ac:dyDescent="0.25">
      <c r="A140" s="1">
        <v>45319</v>
      </c>
      <c r="B140" s="2">
        <v>0.4826388888888889</v>
      </c>
      <c r="C140" s="7">
        <v>1029</v>
      </c>
      <c r="D140" s="7">
        <v>1033</v>
      </c>
      <c r="E140" s="8">
        <v>11.8</v>
      </c>
      <c r="F140" s="9">
        <v>42</v>
      </c>
      <c r="G140" s="8">
        <v>9.6</v>
      </c>
      <c r="H140" s="8">
        <v>-0.8</v>
      </c>
      <c r="I140" s="8">
        <v>26</v>
      </c>
      <c r="J140" s="8">
        <v>9.6</v>
      </c>
      <c r="K140" s="6">
        <f t="shared" si="6"/>
        <v>18.72</v>
      </c>
      <c r="L140" s="6">
        <f t="shared" si="7"/>
        <v>23.400000000000002</v>
      </c>
      <c r="M140" s="10">
        <v>12</v>
      </c>
      <c r="N140" s="3" t="str">
        <f t="shared" si="8"/>
        <v>N</v>
      </c>
      <c r="O140" s="11">
        <v>0</v>
      </c>
      <c r="P140" s="12">
        <v>0</v>
      </c>
      <c r="Q140" s="3">
        <v>2.2000000000000002</v>
      </c>
      <c r="R140" s="13">
        <v>50316</v>
      </c>
      <c r="S140" s="14">
        <v>397.49640000000005</v>
      </c>
      <c r="T140" s="15">
        <v>5.2</v>
      </c>
      <c r="U140" s="15">
        <v>6.5</v>
      </c>
    </row>
    <row r="141" spans="1:21" x14ac:dyDescent="0.25">
      <c r="A141" s="1">
        <v>45319</v>
      </c>
      <c r="B141" s="2">
        <v>0.4861111111111111</v>
      </c>
      <c r="C141" s="7">
        <v>1029</v>
      </c>
      <c r="D141" s="7">
        <v>1033</v>
      </c>
      <c r="E141" s="8">
        <v>11.3</v>
      </c>
      <c r="F141" s="9">
        <v>44</v>
      </c>
      <c r="G141" s="8">
        <v>10.6</v>
      </c>
      <c r="H141" s="8">
        <v>-0.6</v>
      </c>
      <c r="I141" s="8">
        <v>26</v>
      </c>
      <c r="J141" s="8">
        <v>10.6</v>
      </c>
      <c r="K141" s="6">
        <f t="shared" si="6"/>
        <v>7.2</v>
      </c>
      <c r="L141" s="6">
        <f t="shared" si="7"/>
        <v>7.9200000000000008</v>
      </c>
      <c r="M141" s="10">
        <v>111</v>
      </c>
      <c r="N141" s="3" t="str">
        <f t="shared" si="8"/>
        <v>ESE</v>
      </c>
      <c r="O141" s="11">
        <v>0</v>
      </c>
      <c r="P141" s="12">
        <v>0</v>
      </c>
      <c r="Q141" s="3">
        <v>2.7</v>
      </c>
      <c r="R141" s="13">
        <v>54465</v>
      </c>
      <c r="S141" s="14">
        <v>430.27350000000007</v>
      </c>
      <c r="T141" s="15">
        <v>2</v>
      </c>
      <c r="U141" s="15">
        <v>2.2000000000000002</v>
      </c>
    </row>
    <row r="142" spans="1:21" x14ac:dyDescent="0.25">
      <c r="A142" s="1">
        <v>45319</v>
      </c>
      <c r="B142" s="2">
        <v>0.48958333333333331</v>
      </c>
      <c r="C142" s="7">
        <v>1029</v>
      </c>
      <c r="D142" s="7">
        <v>1033</v>
      </c>
      <c r="E142" s="8">
        <v>11.4</v>
      </c>
      <c r="F142" s="9">
        <v>44</v>
      </c>
      <c r="G142" s="8">
        <v>10.7</v>
      </c>
      <c r="H142" s="8">
        <v>-0.5</v>
      </c>
      <c r="I142" s="8">
        <v>26</v>
      </c>
      <c r="J142" s="8">
        <v>10.7</v>
      </c>
      <c r="K142" s="6">
        <f t="shared" si="6"/>
        <v>7.9200000000000008</v>
      </c>
      <c r="L142" s="6">
        <f t="shared" si="7"/>
        <v>9.36</v>
      </c>
      <c r="M142" s="10">
        <v>60</v>
      </c>
      <c r="N142" s="3" t="str">
        <f t="shared" si="8"/>
        <v>ENE</v>
      </c>
      <c r="O142" s="11">
        <v>0</v>
      </c>
      <c r="P142" s="12">
        <v>0</v>
      </c>
      <c r="Q142" s="3">
        <v>2.2000000000000002</v>
      </c>
      <c r="R142" s="13">
        <v>52493</v>
      </c>
      <c r="S142" s="14">
        <v>414.69470000000007</v>
      </c>
      <c r="T142" s="15">
        <v>2.2000000000000002</v>
      </c>
      <c r="U142" s="15">
        <v>2.6</v>
      </c>
    </row>
    <row r="143" spans="1:21" x14ac:dyDescent="0.25">
      <c r="A143" s="1">
        <v>45319</v>
      </c>
      <c r="B143" s="2">
        <v>0.49305555555555558</v>
      </c>
      <c r="C143" s="7">
        <v>1029</v>
      </c>
      <c r="D143" s="7">
        <v>1033</v>
      </c>
      <c r="E143" s="8">
        <v>11.6</v>
      </c>
      <c r="F143" s="9">
        <v>45</v>
      </c>
      <c r="G143" s="8">
        <v>11</v>
      </c>
      <c r="H143" s="8">
        <v>0</v>
      </c>
      <c r="I143" s="8">
        <v>26</v>
      </c>
      <c r="J143" s="8">
        <v>11</v>
      </c>
      <c r="K143" s="6">
        <f t="shared" si="6"/>
        <v>7.9200000000000008</v>
      </c>
      <c r="L143" s="6">
        <f t="shared" si="7"/>
        <v>8.2799999999999994</v>
      </c>
      <c r="M143" s="10">
        <v>30</v>
      </c>
      <c r="N143" s="3" t="str">
        <f t="shared" si="8"/>
        <v>NNE</v>
      </c>
      <c r="O143" s="11">
        <v>0</v>
      </c>
      <c r="P143" s="12">
        <v>0</v>
      </c>
      <c r="Q143" s="3">
        <v>2.8</v>
      </c>
      <c r="R143" s="13">
        <v>58270</v>
      </c>
      <c r="S143" s="14">
        <v>460.33300000000003</v>
      </c>
      <c r="T143" s="15">
        <v>2.2000000000000002</v>
      </c>
      <c r="U143" s="15">
        <v>2.2999999999999998</v>
      </c>
    </row>
    <row r="144" spans="1:21" x14ac:dyDescent="0.25">
      <c r="A144" s="1">
        <v>45319</v>
      </c>
      <c r="B144" s="2">
        <v>0.49652777777777773</v>
      </c>
      <c r="C144" s="7">
        <v>1029</v>
      </c>
      <c r="D144" s="7">
        <v>1033</v>
      </c>
      <c r="E144" s="8">
        <v>11.4</v>
      </c>
      <c r="F144" s="9">
        <v>47</v>
      </c>
      <c r="G144" s="8">
        <v>10.3</v>
      </c>
      <c r="H144" s="8">
        <v>0.4</v>
      </c>
      <c r="I144" s="8">
        <v>26</v>
      </c>
      <c r="J144" s="8">
        <v>10.3</v>
      </c>
      <c r="K144" s="6">
        <f t="shared" si="6"/>
        <v>9.36</v>
      </c>
      <c r="L144" s="6">
        <f t="shared" si="7"/>
        <v>9.7200000000000006</v>
      </c>
      <c r="M144" s="10">
        <v>18</v>
      </c>
      <c r="N144" s="3" t="str">
        <f t="shared" si="8"/>
        <v>N</v>
      </c>
      <c r="O144" s="11">
        <v>0</v>
      </c>
      <c r="P144" s="12">
        <v>0</v>
      </c>
      <c r="Q144" s="3">
        <v>1.6</v>
      </c>
      <c r="R144" s="13">
        <v>21349</v>
      </c>
      <c r="S144" s="14">
        <v>168.65710000000001</v>
      </c>
      <c r="T144" s="15">
        <v>2.6</v>
      </c>
      <c r="U144" s="15">
        <v>2.7</v>
      </c>
    </row>
    <row r="145" spans="1:21" x14ac:dyDescent="0.25">
      <c r="A145" s="1">
        <v>45319</v>
      </c>
      <c r="B145" s="2">
        <v>0.5</v>
      </c>
      <c r="C145" s="7">
        <v>1029</v>
      </c>
      <c r="D145" s="7">
        <v>1033</v>
      </c>
      <c r="E145" s="8">
        <v>11.6</v>
      </c>
      <c r="F145" s="9">
        <v>47</v>
      </c>
      <c r="G145" s="8">
        <v>10.199999999999999</v>
      </c>
      <c r="H145" s="8">
        <v>0.6</v>
      </c>
      <c r="I145" s="8">
        <v>26</v>
      </c>
      <c r="J145" s="8">
        <v>10.199999999999999</v>
      </c>
      <c r="K145" s="6">
        <f t="shared" si="6"/>
        <v>11.88</v>
      </c>
      <c r="L145" s="6">
        <f t="shared" si="7"/>
        <v>13.32</v>
      </c>
      <c r="M145" s="10">
        <v>221</v>
      </c>
      <c r="N145" s="3" t="str">
        <f t="shared" si="8"/>
        <v>SW</v>
      </c>
      <c r="O145" s="11">
        <v>0</v>
      </c>
      <c r="P145" s="12">
        <v>0</v>
      </c>
      <c r="Q145" s="3">
        <v>1.7</v>
      </c>
      <c r="R145" s="13">
        <v>23184</v>
      </c>
      <c r="S145" s="14">
        <v>183.15360000000001</v>
      </c>
      <c r="T145" s="15">
        <v>3.3</v>
      </c>
      <c r="U145" s="15">
        <v>3.7</v>
      </c>
    </row>
    <row r="146" spans="1:21" x14ac:dyDescent="0.25">
      <c r="A146" s="1">
        <v>45319</v>
      </c>
      <c r="B146" s="2">
        <v>0.50347222222222221</v>
      </c>
      <c r="C146" s="7">
        <v>1029</v>
      </c>
      <c r="D146" s="7">
        <v>1033</v>
      </c>
      <c r="E146" s="8">
        <v>11.3</v>
      </c>
      <c r="F146" s="9">
        <v>44</v>
      </c>
      <c r="G146" s="8">
        <v>11.1</v>
      </c>
      <c r="H146" s="8">
        <v>-0.6</v>
      </c>
      <c r="I146" s="8">
        <v>26</v>
      </c>
      <c r="J146" s="8">
        <v>11.1</v>
      </c>
      <c r="K146" s="6">
        <f t="shared" si="6"/>
        <v>5.76</v>
      </c>
      <c r="L146" s="6">
        <f t="shared" si="7"/>
        <v>5.76</v>
      </c>
      <c r="M146" s="10">
        <v>143</v>
      </c>
      <c r="N146" s="3" t="str">
        <f t="shared" si="8"/>
        <v>SE</v>
      </c>
      <c r="O146" s="11">
        <v>0</v>
      </c>
      <c r="P146" s="12">
        <v>0</v>
      </c>
      <c r="Q146" s="3">
        <v>1.6</v>
      </c>
      <c r="R146" s="13">
        <v>16292</v>
      </c>
      <c r="S146" s="14">
        <v>128.70680000000002</v>
      </c>
      <c r="T146" s="15">
        <v>1.6</v>
      </c>
      <c r="U146" s="15">
        <v>1.6</v>
      </c>
    </row>
    <row r="147" spans="1:21" x14ac:dyDescent="0.25">
      <c r="A147" s="1">
        <v>45319</v>
      </c>
      <c r="B147" s="2">
        <v>0.50694444444444442</v>
      </c>
      <c r="C147" s="7">
        <v>1029</v>
      </c>
      <c r="D147" s="7">
        <v>1033</v>
      </c>
      <c r="E147" s="8">
        <v>11.5</v>
      </c>
      <c r="F147" s="9">
        <v>44</v>
      </c>
      <c r="G147" s="8">
        <v>9.8000000000000007</v>
      </c>
      <c r="H147" s="8">
        <v>-0.4</v>
      </c>
      <c r="I147" s="8">
        <v>26</v>
      </c>
      <c r="J147" s="8">
        <v>9.8000000000000007</v>
      </c>
      <c r="K147" s="6">
        <f t="shared" si="6"/>
        <v>13.32</v>
      </c>
      <c r="L147" s="6">
        <f t="shared" si="7"/>
        <v>17.28</v>
      </c>
      <c r="M147" s="10">
        <v>329</v>
      </c>
      <c r="N147" s="3" t="str">
        <f t="shared" si="8"/>
        <v>NW</v>
      </c>
      <c r="O147" s="11">
        <v>0</v>
      </c>
      <c r="P147" s="12">
        <v>0</v>
      </c>
      <c r="Q147" s="3">
        <v>2.2999999999999998</v>
      </c>
      <c r="R147" s="13">
        <v>49220</v>
      </c>
      <c r="S147" s="14">
        <v>388.83800000000002</v>
      </c>
      <c r="T147" s="15">
        <v>3.7</v>
      </c>
      <c r="U147" s="15">
        <v>4.8</v>
      </c>
    </row>
    <row r="148" spans="1:21" x14ac:dyDescent="0.25">
      <c r="A148" s="1">
        <v>45319</v>
      </c>
      <c r="B148" s="2">
        <v>0.51041666666666663</v>
      </c>
      <c r="C148" s="7">
        <v>1029</v>
      </c>
      <c r="D148" s="7">
        <v>1033</v>
      </c>
      <c r="E148" s="8">
        <v>11.4</v>
      </c>
      <c r="F148" s="9">
        <v>45</v>
      </c>
      <c r="G148" s="8">
        <v>11.4</v>
      </c>
      <c r="H148" s="8">
        <v>-0.2</v>
      </c>
      <c r="I148" s="8">
        <v>26</v>
      </c>
      <c r="J148" s="8">
        <v>11.4</v>
      </c>
      <c r="K148" s="6">
        <f t="shared" si="6"/>
        <v>3.9600000000000004</v>
      </c>
      <c r="L148" s="6">
        <f t="shared" si="7"/>
        <v>3.9600000000000004</v>
      </c>
      <c r="M148" s="10">
        <v>98</v>
      </c>
      <c r="N148" s="3" t="str">
        <f t="shared" si="8"/>
        <v>E</v>
      </c>
      <c r="O148" s="11">
        <v>0</v>
      </c>
      <c r="P148" s="12">
        <v>0</v>
      </c>
      <c r="Q148" s="3">
        <v>1.2</v>
      </c>
      <c r="R148" s="13">
        <v>14984</v>
      </c>
      <c r="S148" s="14">
        <v>118.37360000000001</v>
      </c>
      <c r="T148" s="15">
        <v>1.1000000000000001</v>
      </c>
      <c r="U148" s="15">
        <v>1.1000000000000001</v>
      </c>
    </row>
    <row r="149" spans="1:21" x14ac:dyDescent="0.25">
      <c r="A149" s="1">
        <v>45319</v>
      </c>
      <c r="B149" s="2">
        <v>0.51388888888888895</v>
      </c>
      <c r="C149" s="7">
        <v>1029</v>
      </c>
      <c r="D149" s="7">
        <v>1033</v>
      </c>
      <c r="E149" s="8">
        <v>11.4</v>
      </c>
      <c r="F149" s="9">
        <v>44</v>
      </c>
      <c r="G149" s="8">
        <v>11.4</v>
      </c>
      <c r="H149" s="8">
        <v>-0.5</v>
      </c>
      <c r="I149" s="8">
        <v>26</v>
      </c>
      <c r="J149" s="8">
        <v>11.4</v>
      </c>
      <c r="K149" s="6">
        <f t="shared" si="6"/>
        <v>3.6</v>
      </c>
      <c r="L149" s="6">
        <f t="shared" si="7"/>
        <v>3.6</v>
      </c>
      <c r="M149" s="10">
        <v>262</v>
      </c>
      <c r="N149" s="3" t="str">
        <f t="shared" si="8"/>
        <v>W</v>
      </c>
      <c r="O149" s="11">
        <v>0</v>
      </c>
      <c r="P149" s="12">
        <v>0</v>
      </c>
      <c r="Q149" s="3">
        <v>1.9</v>
      </c>
      <c r="R149" s="13">
        <v>30213</v>
      </c>
      <c r="S149" s="14">
        <v>238.68270000000001</v>
      </c>
      <c r="T149" s="15">
        <v>1</v>
      </c>
      <c r="U149" s="15">
        <v>1</v>
      </c>
    </row>
    <row r="150" spans="1:21" x14ac:dyDescent="0.25">
      <c r="A150" s="1">
        <v>45319</v>
      </c>
      <c r="B150" s="2">
        <v>0.51736111111111105</v>
      </c>
      <c r="C150" s="7">
        <v>1029</v>
      </c>
      <c r="D150" s="7">
        <v>1033</v>
      </c>
      <c r="E150" s="8">
        <v>11.3</v>
      </c>
      <c r="F150" s="9">
        <v>46</v>
      </c>
      <c r="G150" s="8">
        <v>9.9</v>
      </c>
      <c r="H150" s="8">
        <v>0</v>
      </c>
      <c r="I150" s="8">
        <v>26</v>
      </c>
      <c r="J150" s="8">
        <v>9.9</v>
      </c>
      <c r="K150" s="6">
        <f t="shared" si="6"/>
        <v>11.88</v>
      </c>
      <c r="L150" s="6">
        <f t="shared" si="7"/>
        <v>12.6</v>
      </c>
      <c r="M150" s="10">
        <v>14</v>
      </c>
      <c r="N150" s="3" t="str">
        <f t="shared" si="8"/>
        <v>N</v>
      </c>
      <c r="O150" s="11">
        <v>0</v>
      </c>
      <c r="P150" s="12">
        <v>0</v>
      </c>
      <c r="Q150" s="3">
        <v>2.7</v>
      </c>
      <c r="R150" s="13">
        <v>56800</v>
      </c>
      <c r="S150" s="14">
        <v>448.72</v>
      </c>
      <c r="T150" s="15">
        <v>3.3</v>
      </c>
      <c r="U150" s="15">
        <v>3.5</v>
      </c>
    </row>
    <row r="151" spans="1:21" x14ac:dyDescent="0.25">
      <c r="A151" s="1">
        <v>45319</v>
      </c>
      <c r="B151" s="2">
        <v>0.52083333333333337</v>
      </c>
      <c r="C151" s="7">
        <v>1029</v>
      </c>
      <c r="D151" s="7">
        <v>1033</v>
      </c>
      <c r="E151" s="8">
        <v>11.4</v>
      </c>
      <c r="F151" s="9">
        <v>46</v>
      </c>
      <c r="G151" s="8">
        <v>10.3</v>
      </c>
      <c r="H151" s="8">
        <v>0.1</v>
      </c>
      <c r="I151" s="8">
        <v>26</v>
      </c>
      <c r="J151" s="8">
        <v>10.3</v>
      </c>
      <c r="K151" s="6">
        <f t="shared" si="6"/>
        <v>9</v>
      </c>
      <c r="L151" s="6">
        <f t="shared" si="7"/>
        <v>9.36</v>
      </c>
      <c r="M151" s="10">
        <v>18</v>
      </c>
      <c r="N151" s="3" t="str">
        <f t="shared" si="8"/>
        <v>N</v>
      </c>
      <c r="O151" s="11">
        <v>0</v>
      </c>
      <c r="P151" s="12">
        <v>0</v>
      </c>
      <c r="Q151" s="3">
        <v>1.5</v>
      </c>
      <c r="R151" s="13">
        <v>14174</v>
      </c>
      <c r="S151" s="14">
        <v>111.97460000000001</v>
      </c>
      <c r="T151" s="15">
        <v>2.5</v>
      </c>
      <c r="U151" s="15">
        <v>2.6</v>
      </c>
    </row>
    <row r="152" spans="1:21" x14ac:dyDescent="0.25">
      <c r="A152" s="1">
        <v>45319</v>
      </c>
      <c r="B152" s="2">
        <v>0.52430555555555558</v>
      </c>
      <c r="C152" s="7">
        <v>1029</v>
      </c>
      <c r="D152" s="7">
        <v>1033</v>
      </c>
      <c r="E152" s="8">
        <v>11.2</v>
      </c>
      <c r="F152" s="9">
        <v>45</v>
      </c>
      <c r="G152" s="8">
        <v>10.5</v>
      </c>
      <c r="H152" s="8">
        <v>-0.3</v>
      </c>
      <c r="I152" s="8">
        <v>26</v>
      </c>
      <c r="J152" s="8">
        <v>10.5</v>
      </c>
      <c r="K152" s="6">
        <f t="shared" si="6"/>
        <v>7.9200000000000008</v>
      </c>
      <c r="L152" s="6">
        <f t="shared" si="7"/>
        <v>8.2799999999999994</v>
      </c>
      <c r="M152" s="10">
        <v>60</v>
      </c>
      <c r="N152" s="3" t="str">
        <f t="shared" si="8"/>
        <v>ENE</v>
      </c>
      <c r="O152" s="11">
        <v>0</v>
      </c>
      <c r="P152" s="12">
        <v>0</v>
      </c>
      <c r="Q152" s="3">
        <v>2.5</v>
      </c>
      <c r="R152" s="13">
        <v>49315</v>
      </c>
      <c r="S152" s="14">
        <v>389.58850000000001</v>
      </c>
      <c r="T152" s="15">
        <v>2.2000000000000002</v>
      </c>
      <c r="U152" s="15">
        <v>2.2999999999999998</v>
      </c>
    </row>
    <row r="153" spans="1:21" x14ac:dyDescent="0.25">
      <c r="A153" s="1">
        <v>45319</v>
      </c>
      <c r="B153" s="2">
        <v>0.52777777777777779</v>
      </c>
      <c r="C153" s="7">
        <v>1029</v>
      </c>
      <c r="D153" s="7">
        <v>1033</v>
      </c>
      <c r="E153" s="8">
        <v>11.1</v>
      </c>
      <c r="F153" s="9">
        <v>46</v>
      </c>
      <c r="G153" s="8">
        <v>11.1</v>
      </c>
      <c r="H153" s="8">
        <v>-0.1</v>
      </c>
      <c r="I153" s="8">
        <v>26</v>
      </c>
      <c r="J153" s="8">
        <v>11.1</v>
      </c>
      <c r="K153" s="6">
        <f t="shared" si="6"/>
        <v>3.6</v>
      </c>
      <c r="L153" s="6">
        <f t="shared" si="7"/>
        <v>3.6</v>
      </c>
      <c r="M153" s="10">
        <v>117</v>
      </c>
      <c r="N153" s="3" t="str">
        <f t="shared" si="8"/>
        <v>ESE</v>
      </c>
      <c r="O153" s="11">
        <v>0</v>
      </c>
      <c r="P153" s="12">
        <v>0</v>
      </c>
      <c r="Q153" s="3">
        <v>2.2000000000000002</v>
      </c>
      <c r="R153" s="13">
        <v>50173</v>
      </c>
      <c r="S153" s="14">
        <v>396.36670000000004</v>
      </c>
      <c r="T153" s="15">
        <v>1</v>
      </c>
      <c r="U153" s="15">
        <v>1</v>
      </c>
    </row>
    <row r="154" spans="1:21" x14ac:dyDescent="0.25">
      <c r="A154" s="1">
        <v>45319</v>
      </c>
      <c r="B154" s="2">
        <v>0.53125</v>
      </c>
      <c r="C154" s="7">
        <v>1029</v>
      </c>
      <c r="D154" s="7">
        <v>1033</v>
      </c>
      <c r="E154" s="8">
        <v>11.4</v>
      </c>
      <c r="F154" s="9">
        <v>44</v>
      </c>
      <c r="G154" s="8">
        <v>11.2</v>
      </c>
      <c r="H154" s="8">
        <v>-0.5</v>
      </c>
      <c r="I154" s="8">
        <v>26</v>
      </c>
      <c r="J154" s="8">
        <v>11.2</v>
      </c>
      <c r="K154" s="6">
        <f t="shared" si="6"/>
        <v>5.76</v>
      </c>
      <c r="L154" s="6">
        <f t="shared" si="7"/>
        <v>5.76</v>
      </c>
      <c r="M154" s="10">
        <v>260</v>
      </c>
      <c r="N154" s="3" t="str">
        <f t="shared" si="8"/>
        <v>W</v>
      </c>
      <c r="O154" s="11">
        <v>0</v>
      </c>
      <c r="P154" s="12">
        <v>0</v>
      </c>
      <c r="Q154" s="3">
        <v>2.7</v>
      </c>
      <c r="R154" s="13">
        <v>58013</v>
      </c>
      <c r="S154" s="14">
        <v>458.30270000000007</v>
      </c>
      <c r="T154" s="15">
        <v>1.6</v>
      </c>
      <c r="U154" s="15">
        <v>1.6</v>
      </c>
    </row>
    <row r="155" spans="1:21" x14ac:dyDescent="0.25">
      <c r="A155" s="1">
        <v>45319</v>
      </c>
      <c r="B155" s="2">
        <v>0.53472222222222221</v>
      </c>
      <c r="C155" s="7">
        <v>1029</v>
      </c>
      <c r="D155" s="7">
        <v>1033</v>
      </c>
      <c r="E155" s="8">
        <v>11.9</v>
      </c>
      <c r="F155" s="9">
        <v>45</v>
      </c>
      <c r="G155" s="8">
        <v>10.9</v>
      </c>
      <c r="H155" s="8">
        <v>0.2</v>
      </c>
      <c r="I155" s="8">
        <v>26</v>
      </c>
      <c r="J155" s="8">
        <v>10.9</v>
      </c>
      <c r="K155" s="6">
        <f t="shared" si="6"/>
        <v>9.7200000000000006</v>
      </c>
      <c r="L155" s="6">
        <f t="shared" si="7"/>
        <v>10.8</v>
      </c>
      <c r="M155" s="10">
        <v>72</v>
      </c>
      <c r="N155" s="3" t="str">
        <f t="shared" si="8"/>
        <v>ENE</v>
      </c>
      <c r="O155" s="11">
        <v>0</v>
      </c>
      <c r="P155" s="12">
        <v>0</v>
      </c>
      <c r="Q155" s="3">
        <v>1.4</v>
      </c>
      <c r="R155" s="13">
        <v>13172</v>
      </c>
      <c r="S155" s="14">
        <v>104.05880000000001</v>
      </c>
      <c r="T155" s="15">
        <v>2.7</v>
      </c>
      <c r="U155" s="15">
        <v>3</v>
      </c>
    </row>
    <row r="156" spans="1:21" x14ac:dyDescent="0.25">
      <c r="A156" s="1">
        <v>45319</v>
      </c>
      <c r="B156" s="2">
        <v>0.53819444444444442</v>
      </c>
      <c r="C156" s="7">
        <v>1029</v>
      </c>
      <c r="D156" s="7">
        <v>1033</v>
      </c>
      <c r="E156" s="8">
        <v>11.7</v>
      </c>
      <c r="F156" s="9">
        <v>42</v>
      </c>
      <c r="G156" s="8">
        <v>11.7</v>
      </c>
      <c r="H156" s="8">
        <v>-0.8</v>
      </c>
      <c r="I156" s="8">
        <v>26</v>
      </c>
      <c r="J156" s="8">
        <v>11.7</v>
      </c>
      <c r="K156" s="6">
        <f t="shared" si="6"/>
        <v>4.68</v>
      </c>
      <c r="L156" s="6">
        <f t="shared" si="7"/>
        <v>4.68</v>
      </c>
      <c r="M156" s="10">
        <v>330</v>
      </c>
      <c r="N156" s="3" t="str">
        <f t="shared" si="8"/>
        <v>NNW</v>
      </c>
      <c r="O156" s="11">
        <v>0</v>
      </c>
      <c r="P156" s="12">
        <v>0</v>
      </c>
      <c r="Q156" s="3">
        <v>2.6</v>
      </c>
      <c r="R156" s="13">
        <v>49778</v>
      </c>
      <c r="S156" s="14">
        <v>393.24620000000004</v>
      </c>
      <c r="T156" s="15">
        <v>1.3</v>
      </c>
      <c r="U156" s="15">
        <v>1.3</v>
      </c>
    </row>
    <row r="157" spans="1:21" x14ac:dyDescent="0.25">
      <c r="A157" s="1">
        <v>45319</v>
      </c>
      <c r="B157" s="2">
        <v>0.54166666666666663</v>
      </c>
      <c r="C157" s="7">
        <v>1029</v>
      </c>
      <c r="D157" s="7">
        <v>1033</v>
      </c>
      <c r="E157" s="8">
        <v>11.7</v>
      </c>
      <c r="F157" s="9">
        <v>46</v>
      </c>
      <c r="G157" s="8">
        <v>11.6</v>
      </c>
      <c r="H157" s="8">
        <v>0.4</v>
      </c>
      <c r="I157" s="8">
        <v>26</v>
      </c>
      <c r="J157" s="8">
        <v>11.6</v>
      </c>
      <c r="K157" s="6">
        <f t="shared" si="6"/>
        <v>5.4</v>
      </c>
      <c r="L157" s="6">
        <f t="shared" si="7"/>
        <v>5.4</v>
      </c>
      <c r="M157" s="10">
        <v>72</v>
      </c>
      <c r="N157" s="3" t="str">
        <f t="shared" si="8"/>
        <v>ENE</v>
      </c>
      <c r="O157" s="11">
        <v>0</v>
      </c>
      <c r="P157" s="12">
        <v>0</v>
      </c>
      <c r="Q157" s="3">
        <v>2.8</v>
      </c>
      <c r="R157" s="13">
        <v>55531</v>
      </c>
      <c r="S157" s="14">
        <v>438.69490000000002</v>
      </c>
      <c r="T157" s="15">
        <v>1.5</v>
      </c>
      <c r="U157" s="15">
        <v>1.5</v>
      </c>
    </row>
    <row r="158" spans="1:21" x14ac:dyDescent="0.25">
      <c r="A158" s="1">
        <v>45319</v>
      </c>
      <c r="B158" s="2">
        <v>0.54513888888888895</v>
      </c>
      <c r="C158" s="7">
        <v>1029</v>
      </c>
      <c r="D158" s="7">
        <v>1033</v>
      </c>
      <c r="E158" s="8">
        <v>11.7</v>
      </c>
      <c r="F158" s="9">
        <v>47</v>
      </c>
      <c r="G158" s="8">
        <v>11.7</v>
      </c>
      <c r="H158" s="8">
        <v>0.7</v>
      </c>
      <c r="I158" s="8">
        <v>26</v>
      </c>
      <c r="J158" s="8">
        <v>11.7</v>
      </c>
      <c r="K158" s="6">
        <f t="shared" si="6"/>
        <v>3.6</v>
      </c>
      <c r="L158" s="6">
        <f t="shared" si="7"/>
        <v>3.6</v>
      </c>
      <c r="M158" s="10">
        <v>96</v>
      </c>
      <c r="N158" s="3" t="str">
        <f t="shared" si="8"/>
        <v>E</v>
      </c>
      <c r="O158" s="11">
        <v>0</v>
      </c>
      <c r="P158" s="12">
        <v>0</v>
      </c>
      <c r="Q158" s="3">
        <v>1.7</v>
      </c>
      <c r="R158" s="13">
        <v>32843</v>
      </c>
      <c r="S158" s="14">
        <v>259.4597</v>
      </c>
      <c r="T158" s="15">
        <v>1</v>
      </c>
      <c r="U158" s="15">
        <v>1</v>
      </c>
    </row>
    <row r="159" spans="1:21" x14ac:dyDescent="0.25">
      <c r="A159" s="1">
        <v>45319</v>
      </c>
      <c r="B159" s="2">
        <v>0.54861111111111105</v>
      </c>
      <c r="C159" s="7">
        <v>1029</v>
      </c>
      <c r="D159" s="7">
        <v>1033</v>
      </c>
      <c r="E159" s="8">
        <v>11.4</v>
      </c>
      <c r="F159" s="9">
        <v>47</v>
      </c>
      <c r="G159" s="8">
        <v>11.4</v>
      </c>
      <c r="H159" s="8">
        <v>0.4</v>
      </c>
      <c r="I159" s="8">
        <v>26</v>
      </c>
      <c r="J159" s="8">
        <v>11.4</v>
      </c>
      <c r="K159" s="6">
        <f t="shared" si="6"/>
        <v>4.68</v>
      </c>
      <c r="L159" s="6">
        <f t="shared" si="7"/>
        <v>4.68</v>
      </c>
      <c r="M159" s="10">
        <v>62</v>
      </c>
      <c r="N159" s="3" t="str">
        <f t="shared" si="8"/>
        <v>ENE</v>
      </c>
      <c r="O159" s="11">
        <v>0</v>
      </c>
      <c r="P159" s="12">
        <v>0</v>
      </c>
      <c r="Q159" s="3">
        <v>1.9</v>
      </c>
      <c r="R159" s="13">
        <v>38641</v>
      </c>
      <c r="S159" s="14">
        <v>305.26390000000004</v>
      </c>
      <c r="T159" s="15">
        <v>1.3</v>
      </c>
      <c r="U159" s="15">
        <v>1.3</v>
      </c>
    </row>
    <row r="160" spans="1:21" x14ac:dyDescent="0.25">
      <c r="A160" s="1">
        <v>45319</v>
      </c>
      <c r="B160" s="2">
        <v>0.55208333333333337</v>
      </c>
      <c r="C160" s="7">
        <v>1028</v>
      </c>
      <c r="D160" s="7">
        <v>1032</v>
      </c>
      <c r="E160" s="8">
        <v>11.3</v>
      </c>
      <c r="F160" s="9">
        <v>48</v>
      </c>
      <c r="G160" s="8">
        <v>9.9</v>
      </c>
      <c r="H160" s="8">
        <v>0.6</v>
      </c>
      <c r="I160" s="8">
        <v>26</v>
      </c>
      <c r="J160" s="8">
        <v>9.9</v>
      </c>
      <c r="K160" s="6">
        <f t="shared" si="6"/>
        <v>11.16</v>
      </c>
      <c r="L160" s="6">
        <f t="shared" si="7"/>
        <v>11.52</v>
      </c>
      <c r="M160" s="10">
        <v>328</v>
      </c>
      <c r="N160" s="3" t="str">
        <f t="shared" si="8"/>
        <v>NW</v>
      </c>
      <c r="O160" s="11">
        <v>0</v>
      </c>
      <c r="P160" s="12">
        <v>0</v>
      </c>
      <c r="Q160" s="3">
        <v>2.7</v>
      </c>
      <c r="R160" s="13">
        <v>53516</v>
      </c>
      <c r="S160" s="14">
        <v>422.77640000000002</v>
      </c>
      <c r="T160" s="15">
        <v>3.1</v>
      </c>
      <c r="U160" s="15">
        <v>3.2</v>
      </c>
    </row>
    <row r="161" spans="1:21" x14ac:dyDescent="0.25">
      <c r="A161" s="1">
        <v>45319</v>
      </c>
      <c r="B161" s="2">
        <v>0.55555555555555558</v>
      </c>
      <c r="C161" s="7">
        <v>1029</v>
      </c>
      <c r="D161" s="7">
        <v>1033</v>
      </c>
      <c r="E161" s="8">
        <v>11.5</v>
      </c>
      <c r="F161" s="9">
        <v>44</v>
      </c>
      <c r="G161" s="8">
        <v>11.1</v>
      </c>
      <c r="H161" s="8">
        <v>-0.4</v>
      </c>
      <c r="I161" s="8">
        <v>26</v>
      </c>
      <c r="J161" s="8">
        <v>11.1</v>
      </c>
      <c r="K161" s="6">
        <f t="shared" si="6"/>
        <v>6.48</v>
      </c>
      <c r="L161" s="6">
        <f t="shared" si="7"/>
        <v>7.2</v>
      </c>
      <c r="M161" s="10">
        <v>304</v>
      </c>
      <c r="N161" s="3" t="str">
        <f t="shared" si="8"/>
        <v>WNW</v>
      </c>
      <c r="O161" s="11">
        <v>0</v>
      </c>
      <c r="P161" s="12">
        <v>0</v>
      </c>
      <c r="Q161" s="3">
        <v>2.6</v>
      </c>
      <c r="R161" s="13">
        <v>50618</v>
      </c>
      <c r="S161" s="14">
        <v>399.88220000000001</v>
      </c>
      <c r="T161" s="15">
        <v>1.8</v>
      </c>
      <c r="U161" s="15">
        <v>2</v>
      </c>
    </row>
    <row r="162" spans="1:21" x14ac:dyDescent="0.25">
      <c r="A162" s="1">
        <v>45319</v>
      </c>
      <c r="B162" s="2">
        <v>0.55902777777777779</v>
      </c>
      <c r="C162" s="7">
        <v>1029</v>
      </c>
      <c r="D162" s="7">
        <v>1033</v>
      </c>
      <c r="E162" s="8">
        <v>11.5</v>
      </c>
      <c r="F162" s="9">
        <v>44</v>
      </c>
      <c r="G162" s="8">
        <v>9.5</v>
      </c>
      <c r="H162" s="8">
        <v>-0.4</v>
      </c>
      <c r="I162" s="8">
        <v>26</v>
      </c>
      <c r="J162" s="8">
        <v>9.5</v>
      </c>
      <c r="K162" s="6">
        <f t="shared" si="6"/>
        <v>16.920000000000002</v>
      </c>
      <c r="L162" s="6">
        <f t="shared" si="7"/>
        <v>19.080000000000002</v>
      </c>
      <c r="M162" s="10">
        <v>14</v>
      </c>
      <c r="N162" s="3" t="str">
        <f t="shared" si="8"/>
        <v>N</v>
      </c>
      <c r="O162" s="11">
        <v>0</v>
      </c>
      <c r="P162" s="12">
        <v>0</v>
      </c>
      <c r="Q162" s="3">
        <v>2.5</v>
      </c>
      <c r="R162" s="13">
        <v>48340</v>
      </c>
      <c r="S162" s="14">
        <v>381.88600000000002</v>
      </c>
      <c r="T162" s="15">
        <v>4.7</v>
      </c>
      <c r="U162" s="15">
        <v>5.3</v>
      </c>
    </row>
    <row r="163" spans="1:21" x14ac:dyDescent="0.25">
      <c r="A163" s="1">
        <v>45319</v>
      </c>
      <c r="B163" s="2">
        <v>0.5625</v>
      </c>
      <c r="C163" s="7">
        <v>1029</v>
      </c>
      <c r="D163" s="7">
        <v>1033</v>
      </c>
      <c r="E163" s="8">
        <v>11.5</v>
      </c>
      <c r="F163" s="9">
        <v>46</v>
      </c>
      <c r="G163" s="8">
        <v>9.6999999999999993</v>
      </c>
      <c r="H163" s="8">
        <v>0.2</v>
      </c>
      <c r="I163" s="8">
        <v>26</v>
      </c>
      <c r="J163" s="8">
        <v>9.6999999999999993</v>
      </c>
      <c r="K163" s="6">
        <f t="shared" si="6"/>
        <v>14.4</v>
      </c>
      <c r="L163" s="6">
        <f t="shared" si="7"/>
        <v>18.72</v>
      </c>
      <c r="M163" s="10">
        <v>18</v>
      </c>
      <c r="N163" s="3" t="str">
        <f t="shared" si="8"/>
        <v>N</v>
      </c>
      <c r="O163" s="11">
        <v>0</v>
      </c>
      <c r="P163" s="12">
        <v>0</v>
      </c>
      <c r="Q163" s="3">
        <v>2.4</v>
      </c>
      <c r="R163" s="13">
        <v>44524</v>
      </c>
      <c r="S163" s="14">
        <v>351.73960000000005</v>
      </c>
      <c r="T163" s="15">
        <v>4</v>
      </c>
      <c r="U163" s="15">
        <v>5.2</v>
      </c>
    </row>
    <row r="164" spans="1:21" x14ac:dyDescent="0.25">
      <c r="A164" s="1">
        <v>45319</v>
      </c>
      <c r="B164" s="2">
        <v>0.56597222222222221</v>
      </c>
      <c r="C164" s="7">
        <v>1029</v>
      </c>
      <c r="D164" s="7">
        <v>1033</v>
      </c>
      <c r="E164" s="8">
        <v>11.5</v>
      </c>
      <c r="F164" s="9">
        <v>44</v>
      </c>
      <c r="G164" s="8">
        <v>9.1999999999999993</v>
      </c>
      <c r="H164" s="8">
        <v>-0.4</v>
      </c>
      <c r="I164" s="8">
        <v>26</v>
      </c>
      <c r="J164" s="8">
        <v>9.1999999999999993</v>
      </c>
      <c r="K164" s="6">
        <f t="shared" si="6"/>
        <v>18.72</v>
      </c>
      <c r="L164" s="6">
        <f t="shared" si="7"/>
        <v>18.72</v>
      </c>
      <c r="M164" s="10">
        <v>325</v>
      </c>
      <c r="N164" s="3" t="str">
        <f t="shared" si="8"/>
        <v>NW</v>
      </c>
      <c r="O164" s="11">
        <v>0</v>
      </c>
      <c r="P164" s="12">
        <v>0</v>
      </c>
      <c r="Q164" s="3">
        <v>2.1</v>
      </c>
      <c r="R164" s="13">
        <v>41838</v>
      </c>
      <c r="S164" s="14">
        <v>330.52020000000005</v>
      </c>
      <c r="T164" s="15">
        <v>5.2</v>
      </c>
      <c r="U164" s="15">
        <v>5.2</v>
      </c>
    </row>
    <row r="165" spans="1:21" x14ac:dyDescent="0.25">
      <c r="A165" s="1">
        <v>45319</v>
      </c>
      <c r="B165" s="2">
        <v>0.56944444444444442</v>
      </c>
      <c r="C165" s="7">
        <v>1028</v>
      </c>
      <c r="D165" s="7">
        <v>1032</v>
      </c>
      <c r="E165" s="8">
        <v>11.5</v>
      </c>
      <c r="F165" s="9">
        <v>42</v>
      </c>
      <c r="G165" s="8">
        <v>11.5</v>
      </c>
      <c r="H165" s="8">
        <v>-1</v>
      </c>
      <c r="I165" s="8">
        <v>26</v>
      </c>
      <c r="J165" s="8">
        <v>11.5</v>
      </c>
      <c r="K165" s="6">
        <f t="shared" si="6"/>
        <v>4.68</v>
      </c>
      <c r="L165" s="6">
        <f t="shared" si="7"/>
        <v>4.68</v>
      </c>
      <c r="M165" s="10">
        <v>112</v>
      </c>
      <c r="N165" s="3" t="str">
        <f t="shared" si="8"/>
        <v>ESE</v>
      </c>
      <c r="O165" s="11">
        <v>0</v>
      </c>
      <c r="P165" s="12">
        <v>0</v>
      </c>
      <c r="Q165" s="3">
        <v>1.9</v>
      </c>
      <c r="R165" s="13">
        <v>40172</v>
      </c>
      <c r="S165" s="14">
        <v>317.35880000000003</v>
      </c>
      <c r="T165" s="15">
        <v>1.3</v>
      </c>
      <c r="U165" s="15">
        <v>1.3</v>
      </c>
    </row>
    <row r="166" spans="1:21" x14ac:dyDescent="0.25">
      <c r="A166" s="1">
        <v>45319</v>
      </c>
      <c r="B166" s="2">
        <v>0.57291666666666663</v>
      </c>
      <c r="C166" s="7">
        <v>1028</v>
      </c>
      <c r="D166" s="7">
        <v>1032</v>
      </c>
      <c r="E166" s="8">
        <v>11.5</v>
      </c>
      <c r="F166" s="9">
        <v>43</v>
      </c>
      <c r="G166" s="8">
        <v>10</v>
      </c>
      <c r="H166" s="8">
        <v>-0.7</v>
      </c>
      <c r="I166" s="8">
        <v>26</v>
      </c>
      <c r="J166" s="8">
        <v>10</v>
      </c>
      <c r="K166" s="6">
        <f t="shared" si="6"/>
        <v>12.6</v>
      </c>
      <c r="L166" s="6">
        <f t="shared" si="7"/>
        <v>13.32</v>
      </c>
      <c r="M166" s="10">
        <v>333</v>
      </c>
      <c r="N166" s="3" t="str">
        <f t="shared" si="8"/>
        <v>NNW</v>
      </c>
      <c r="O166" s="11">
        <v>0</v>
      </c>
      <c r="P166" s="12">
        <v>0</v>
      </c>
      <c r="Q166" s="3">
        <v>2.1</v>
      </c>
      <c r="R166" s="13">
        <v>38508</v>
      </c>
      <c r="S166" s="14">
        <v>304.21320000000003</v>
      </c>
      <c r="T166" s="15">
        <v>3.5</v>
      </c>
      <c r="U166" s="15">
        <v>3.7</v>
      </c>
    </row>
    <row r="167" spans="1:21" x14ac:dyDescent="0.25">
      <c r="A167" s="1">
        <v>45319</v>
      </c>
      <c r="B167" s="2">
        <v>0.57638888888888895</v>
      </c>
      <c r="C167" s="7">
        <v>1028</v>
      </c>
      <c r="D167" s="7">
        <v>1032</v>
      </c>
      <c r="E167" s="8">
        <v>11.2</v>
      </c>
      <c r="F167" s="9">
        <v>43</v>
      </c>
      <c r="G167" s="8">
        <v>9.1</v>
      </c>
      <c r="H167" s="8">
        <v>-1</v>
      </c>
      <c r="I167" s="8">
        <v>26</v>
      </c>
      <c r="J167" s="8">
        <v>9.1</v>
      </c>
      <c r="K167" s="6">
        <f t="shared" si="6"/>
        <v>16.2</v>
      </c>
      <c r="L167" s="6">
        <f t="shared" si="7"/>
        <v>20.16</v>
      </c>
      <c r="M167" s="10">
        <v>354</v>
      </c>
      <c r="N167" s="3" t="str">
        <f t="shared" si="8"/>
        <v>N</v>
      </c>
      <c r="O167" s="11">
        <v>0</v>
      </c>
      <c r="P167" s="12">
        <v>0</v>
      </c>
      <c r="Q167" s="3">
        <v>1.7</v>
      </c>
      <c r="R167" s="13">
        <v>36987</v>
      </c>
      <c r="S167" s="14">
        <v>292.19730000000004</v>
      </c>
      <c r="T167" s="15">
        <v>4.5</v>
      </c>
      <c r="U167" s="15">
        <v>5.6</v>
      </c>
    </row>
    <row r="168" spans="1:21" x14ac:dyDescent="0.25">
      <c r="A168" s="1">
        <v>45319</v>
      </c>
      <c r="B168" s="2">
        <v>0.57986111111111105</v>
      </c>
      <c r="C168" s="7">
        <v>1028</v>
      </c>
      <c r="D168" s="7">
        <v>1032</v>
      </c>
      <c r="E168" s="8">
        <v>11.2</v>
      </c>
      <c r="F168" s="9">
        <v>44</v>
      </c>
      <c r="G168" s="8">
        <v>10.1</v>
      </c>
      <c r="H168" s="8">
        <v>-0.7</v>
      </c>
      <c r="I168" s="8">
        <v>26</v>
      </c>
      <c r="J168" s="8">
        <v>10.1</v>
      </c>
      <c r="K168" s="6">
        <f t="shared" si="6"/>
        <v>9</v>
      </c>
      <c r="L168" s="6">
        <f t="shared" si="7"/>
        <v>9.36</v>
      </c>
      <c r="M168" s="10">
        <v>238</v>
      </c>
      <c r="N168" s="3" t="str">
        <f t="shared" si="8"/>
        <v>SW</v>
      </c>
      <c r="O168" s="11">
        <v>0</v>
      </c>
      <c r="P168" s="12">
        <v>0</v>
      </c>
      <c r="Q168" s="3">
        <v>1.8</v>
      </c>
      <c r="R168" s="13">
        <v>35656</v>
      </c>
      <c r="S168" s="14">
        <v>281.68240000000003</v>
      </c>
      <c r="T168" s="15">
        <v>2.5</v>
      </c>
      <c r="U168" s="15">
        <v>2.6</v>
      </c>
    </row>
    <row r="169" spans="1:21" x14ac:dyDescent="0.25">
      <c r="A169" s="1">
        <v>45319</v>
      </c>
      <c r="B169" s="2">
        <v>0.58333333333333337</v>
      </c>
      <c r="C169" s="7">
        <v>1028</v>
      </c>
      <c r="D169" s="7">
        <v>1032</v>
      </c>
      <c r="E169" s="8">
        <v>11.4</v>
      </c>
      <c r="F169" s="9">
        <v>44</v>
      </c>
      <c r="G169" s="8">
        <v>9.6</v>
      </c>
      <c r="H169" s="8">
        <v>-0.5</v>
      </c>
      <c r="I169" s="8">
        <v>26</v>
      </c>
      <c r="J169" s="8">
        <v>9.6</v>
      </c>
      <c r="K169" s="6">
        <f t="shared" si="6"/>
        <v>14.4</v>
      </c>
      <c r="L169" s="6">
        <f t="shared" si="7"/>
        <v>17.28</v>
      </c>
      <c r="M169" s="10">
        <v>272</v>
      </c>
      <c r="N169" s="3" t="str">
        <f t="shared" si="8"/>
        <v>W</v>
      </c>
      <c r="O169" s="11">
        <v>0</v>
      </c>
      <c r="P169" s="12">
        <v>0</v>
      </c>
      <c r="Q169" s="3">
        <v>1.5</v>
      </c>
      <c r="R169" s="13">
        <v>34621</v>
      </c>
      <c r="S169" s="14">
        <v>273.50590000000005</v>
      </c>
      <c r="T169" s="15">
        <v>4</v>
      </c>
      <c r="U169" s="15">
        <v>4.8</v>
      </c>
    </row>
    <row r="170" spans="1:21" x14ac:dyDescent="0.25">
      <c r="A170" s="1">
        <v>45319</v>
      </c>
      <c r="B170" s="2">
        <v>0.58680555555555558</v>
      </c>
      <c r="C170" s="7">
        <v>1028</v>
      </c>
      <c r="D170" s="7">
        <v>1032</v>
      </c>
      <c r="E170" s="8">
        <v>11.3</v>
      </c>
      <c r="F170" s="9">
        <v>43</v>
      </c>
      <c r="G170" s="8">
        <v>9.6999999999999993</v>
      </c>
      <c r="H170" s="8">
        <v>-0.9</v>
      </c>
      <c r="I170" s="8">
        <v>26</v>
      </c>
      <c r="J170" s="8">
        <v>9.6999999999999993</v>
      </c>
      <c r="K170" s="6">
        <f t="shared" si="6"/>
        <v>12.96</v>
      </c>
      <c r="L170" s="6">
        <f t="shared" si="7"/>
        <v>13.32</v>
      </c>
      <c r="M170" s="10">
        <v>336</v>
      </c>
      <c r="N170" s="3" t="str">
        <f t="shared" si="8"/>
        <v>NNW</v>
      </c>
      <c r="O170" s="11">
        <v>0</v>
      </c>
      <c r="P170" s="12">
        <v>0</v>
      </c>
      <c r="Q170" s="3">
        <v>1.8</v>
      </c>
      <c r="R170" s="13">
        <v>33624</v>
      </c>
      <c r="S170" s="14">
        <v>265.62960000000004</v>
      </c>
      <c r="T170" s="15">
        <v>3.6</v>
      </c>
      <c r="U170" s="15">
        <v>3.7</v>
      </c>
    </row>
    <row r="171" spans="1:21" x14ac:dyDescent="0.25">
      <c r="A171" s="1">
        <v>45319</v>
      </c>
      <c r="B171" s="2">
        <v>0.59027777777777779</v>
      </c>
      <c r="C171" s="7">
        <v>1028</v>
      </c>
      <c r="D171" s="7">
        <v>1032</v>
      </c>
      <c r="E171" s="8">
        <v>11.2</v>
      </c>
      <c r="F171" s="9">
        <v>43</v>
      </c>
      <c r="G171" s="8">
        <v>9.5</v>
      </c>
      <c r="H171" s="8">
        <v>-1</v>
      </c>
      <c r="I171" s="8">
        <v>26</v>
      </c>
      <c r="J171" s="8">
        <v>9.5</v>
      </c>
      <c r="K171" s="6">
        <f t="shared" si="6"/>
        <v>13.32</v>
      </c>
      <c r="L171" s="6">
        <f t="shared" si="7"/>
        <v>13.68</v>
      </c>
      <c r="M171" s="10">
        <v>348</v>
      </c>
      <c r="N171" s="3" t="str">
        <f t="shared" si="8"/>
        <v>NNW</v>
      </c>
      <c r="O171" s="11">
        <v>0</v>
      </c>
      <c r="P171" s="12">
        <v>0</v>
      </c>
      <c r="Q171" s="3">
        <v>1.3</v>
      </c>
      <c r="R171" s="13">
        <v>31937</v>
      </c>
      <c r="S171" s="14">
        <v>252.30230000000003</v>
      </c>
      <c r="T171" s="15">
        <v>3.7</v>
      </c>
      <c r="U171" s="15">
        <v>3.8</v>
      </c>
    </row>
    <row r="172" spans="1:21" x14ac:dyDescent="0.25">
      <c r="A172" s="1">
        <v>45319</v>
      </c>
      <c r="B172" s="2">
        <v>0.59375</v>
      </c>
      <c r="C172" s="7">
        <v>1028</v>
      </c>
      <c r="D172" s="7">
        <v>1032</v>
      </c>
      <c r="E172" s="8">
        <v>11.2</v>
      </c>
      <c r="F172" s="9">
        <v>43</v>
      </c>
      <c r="G172" s="8">
        <v>8.9</v>
      </c>
      <c r="H172" s="8">
        <v>-1</v>
      </c>
      <c r="I172" s="8">
        <v>26</v>
      </c>
      <c r="J172" s="8">
        <v>8.9</v>
      </c>
      <c r="K172" s="6">
        <f t="shared" si="6"/>
        <v>18.72</v>
      </c>
      <c r="L172" s="6">
        <f t="shared" si="7"/>
        <v>19.080000000000002</v>
      </c>
      <c r="M172" s="10">
        <v>350</v>
      </c>
      <c r="N172" s="3" t="str">
        <f t="shared" si="8"/>
        <v>N</v>
      </c>
      <c r="O172" s="11">
        <v>0</v>
      </c>
      <c r="P172" s="12">
        <v>0</v>
      </c>
      <c r="Q172" s="3">
        <v>1.4</v>
      </c>
      <c r="R172" s="13">
        <v>30879</v>
      </c>
      <c r="S172" s="14">
        <v>243.94410000000002</v>
      </c>
      <c r="T172" s="15">
        <v>5.2</v>
      </c>
      <c r="U172" s="15">
        <v>5.3</v>
      </c>
    </row>
    <row r="173" spans="1:21" x14ac:dyDescent="0.25">
      <c r="A173" s="1">
        <v>45319</v>
      </c>
      <c r="B173" s="2">
        <v>0.59722222222222221</v>
      </c>
      <c r="C173" s="7">
        <v>1028</v>
      </c>
      <c r="D173" s="7">
        <v>1032</v>
      </c>
      <c r="E173" s="8">
        <v>11.1</v>
      </c>
      <c r="F173" s="9">
        <v>44</v>
      </c>
      <c r="G173" s="8">
        <v>9.5</v>
      </c>
      <c r="H173" s="8">
        <v>-0.7</v>
      </c>
      <c r="I173" s="8">
        <v>26</v>
      </c>
      <c r="J173" s="8">
        <v>9.5</v>
      </c>
      <c r="K173" s="6">
        <f t="shared" si="6"/>
        <v>12.96</v>
      </c>
      <c r="L173" s="6">
        <f t="shared" si="7"/>
        <v>13.32</v>
      </c>
      <c r="M173" s="10">
        <v>354</v>
      </c>
      <c r="N173" s="3" t="str">
        <f t="shared" si="8"/>
        <v>N</v>
      </c>
      <c r="O173" s="11">
        <v>0</v>
      </c>
      <c r="P173" s="12">
        <v>0</v>
      </c>
      <c r="Q173" s="3">
        <v>1.3</v>
      </c>
      <c r="R173" s="13">
        <v>29550</v>
      </c>
      <c r="S173" s="14">
        <v>233.44500000000002</v>
      </c>
      <c r="T173" s="15">
        <v>3.6</v>
      </c>
      <c r="U173" s="15">
        <v>3.7</v>
      </c>
    </row>
    <row r="174" spans="1:21" x14ac:dyDescent="0.25">
      <c r="A174" s="1">
        <v>45319</v>
      </c>
      <c r="B174" s="2">
        <v>0.60069444444444442</v>
      </c>
      <c r="C174" s="7">
        <v>1028</v>
      </c>
      <c r="D174" s="7">
        <v>1032</v>
      </c>
      <c r="E174" s="8">
        <v>11.3</v>
      </c>
      <c r="F174" s="9">
        <v>44</v>
      </c>
      <c r="G174" s="8">
        <v>10.6</v>
      </c>
      <c r="H174" s="8">
        <v>-0.6</v>
      </c>
      <c r="I174" s="8">
        <v>26</v>
      </c>
      <c r="J174" s="8">
        <v>10.6</v>
      </c>
      <c r="K174" s="6">
        <f t="shared" si="6"/>
        <v>7.5600000000000005</v>
      </c>
      <c r="L174" s="6">
        <f t="shared" si="7"/>
        <v>8.2799999999999994</v>
      </c>
      <c r="M174" s="10">
        <v>286</v>
      </c>
      <c r="N174" s="3" t="str">
        <f t="shared" si="8"/>
        <v>W</v>
      </c>
      <c r="O174" s="11">
        <v>0</v>
      </c>
      <c r="P174" s="12">
        <v>0</v>
      </c>
      <c r="Q174" s="3">
        <v>1.4</v>
      </c>
      <c r="R174" s="13">
        <v>29768</v>
      </c>
      <c r="S174" s="14">
        <v>235.16720000000004</v>
      </c>
      <c r="T174" s="15">
        <v>2.1</v>
      </c>
      <c r="U174" s="15">
        <v>2.2999999999999998</v>
      </c>
    </row>
    <row r="175" spans="1:21" x14ac:dyDescent="0.25">
      <c r="A175" s="1">
        <v>45319</v>
      </c>
      <c r="B175" s="2">
        <v>0.60416666666666663</v>
      </c>
      <c r="C175" s="7">
        <v>1028</v>
      </c>
      <c r="D175" s="7">
        <v>1032</v>
      </c>
      <c r="E175" s="8">
        <v>11.2</v>
      </c>
      <c r="F175" s="9">
        <v>45</v>
      </c>
      <c r="G175" s="8">
        <v>9.5</v>
      </c>
      <c r="H175" s="8">
        <v>-0.3</v>
      </c>
      <c r="I175" s="8">
        <v>26</v>
      </c>
      <c r="J175" s="8">
        <v>9.5</v>
      </c>
      <c r="K175" s="6">
        <f t="shared" si="6"/>
        <v>13.32</v>
      </c>
      <c r="L175" s="6">
        <f t="shared" si="7"/>
        <v>18</v>
      </c>
      <c r="M175" s="10">
        <v>299</v>
      </c>
      <c r="N175" s="3" t="str">
        <f t="shared" si="8"/>
        <v>WNW</v>
      </c>
      <c r="O175" s="11">
        <v>0</v>
      </c>
      <c r="P175" s="12">
        <v>0</v>
      </c>
      <c r="Q175" s="3">
        <v>1.4</v>
      </c>
      <c r="R175" s="13">
        <v>29882</v>
      </c>
      <c r="S175" s="14">
        <v>236.06780000000003</v>
      </c>
      <c r="T175" s="15">
        <v>3.7</v>
      </c>
      <c r="U175" s="15">
        <v>5</v>
      </c>
    </row>
    <row r="176" spans="1:21" x14ac:dyDescent="0.25">
      <c r="A176" s="1">
        <v>45319</v>
      </c>
      <c r="B176" s="2">
        <v>0.60763888888888895</v>
      </c>
      <c r="C176" s="7">
        <v>1028</v>
      </c>
      <c r="D176" s="7">
        <v>1032</v>
      </c>
      <c r="E176" s="8">
        <v>11.3</v>
      </c>
      <c r="F176" s="9">
        <v>44</v>
      </c>
      <c r="G176" s="8">
        <v>10.4</v>
      </c>
      <c r="H176" s="8">
        <v>-0.6</v>
      </c>
      <c r="I176" s="8">
        <v>26</v>
      </c>
      <c r="J176" s="8">
        <v>10.4</v>
      </c>
      <c r="K176" s="6">
        <f t="shared" si="6"/>
        <v>8.2799999999999994</v>
      </c>
      <c r="L176" s="6">
        <f t="shared" si="7"/>
        <v>9</v>
      </c>
      <c r="M176" s="10">
        <v>324</v>
      </c>
      <c r="N176" s="3" t="str">
        <f t="shared" si="8"/>
        <v>NW</v>
      </c>
      <c r="O176" s="11">
        <v>0</v>
      </c>
      <c r="P176" s="12">
        <v>0</v>
      </c>
      <c r="Q176" s="3">
        <v>1.4</v>
      </c>
      <c r="R176" s="13">
        <v>26239</v>
      </c>
      <c r="S176" s="14">
        <v>207.28810000000001</v>
      </c>
      <c r="T176" s="15">
        <v>2.2999999999999998</v>
      </c>
      <c r="U176" s="15">
        <v>2.5</v>
      </c>
    </row>
    <row r="177" spans="1:21" x14ac:dyDescent="0.25">
      <c r="A177" s="1">
        <v>45319</v>
      </c>
      <c r="B177" s="2">
        <v>0.61111111111111105</v>
      </c>
      <c r="C177" s="7">
        <v>1028</v>
      </c>
      <c r="D177" s="7">
        <v>1032</v>
      </c>
      <c r="E177" s="8">
        <v>11.2</v>
      </c>
      <c r="F177" s="9">
        <v>44</v>
      </c>
      <c r="G177" s="8">
        <v>9.3000000000000007</v>
      </c>
      <c r="H177" s="8">
        <v>-0.7</v>
      </c>
      <c r="I177" s="8">
        <v>26</v>
      </c>
      <c r="J177" s="8">
        <v>9.3000000000000007</v>
      </c>
      <c r="K177" s="6">
        <f t="shared" si="6"/>
        <v>14.759999999999998</v>
      </c>
      <c r="L177" s="6">
        <f t="shared" si="7"/>
        <v>18.36</v>
      </c>
      <c r="M177" s="10">
        <v>256</v>
      </c>
      <c r="N177" s="3" t="str">
        <f t="shared" si="8"/>
        <v>WSW</v>
      </c>
      <c r="O177" s="11">
        <v>0</v>
      </c>
      <c r="P177" s="12">
        <v>0</v>
      </c>
      <c r="Q177" s="3">
        <v>1.2</v>
      </c>
      <c r="R177" s="13">
        <v>24298</v>
      </c>
      <c r="S177" s="14">
        <v>191.95420000000001</v>
      </c>
      <c r="T177" s="15">
        <v>4.0999999999999996</v>
      </c>
      <c r="U177" s="15">
        <v>5.0999999999999996</v>
      </c>
    </row>
    <row r="178" spans="1:21" x14ac:dyDescent="0.25">
      <c r="A178" s="1">
        <v>45319</v>
      </c>
      <c r="B178" s="2">
        <v>0.61458333333333337</v>
      </c>
      <c r="C178" s="7">
        <v>1028</v>
      </c>
      <c r="D178" s="7">
        <v>1032</v>
      </c>
      <c r="E178" s="8">
        <v>11.3</v>
      </c>
      <c r="F178" s="9">
        <v>45</v>
      </c>
      <c r="G178" s="8">
        <v>9.6</v>
      </c>
      <c r="H178" s="8">
        <v>-0.3</v>
      </c>
      <c r="I178" s="8">
        <v>26</v>
      </c>
      <c r="J178" s="8">
        <v>9.6</v>
      </c>
      <c r="K178" s="6">
        <f t="shared" si="6"/>
        <v>13.32</v>
      </c>
      <c r="L178" s="6">
        <f t="shared" si="7"/>
        <v>14.4</v>
      </c>
      <c r="M178" s="10">
        <v>310</v>
      </c>
      <c r="N178" s="3" t="str">
        <f t="shared" si="8"/>
        <v>NW</v>
      </c>
      <c r="O178" s="11">
        <v>0</v>
      </c>
      <c r="P178" s="12">
        <v>0</v>
      </c>
      <c r="Q178" s="3">
        <v>1.2</v>
      </c>
      <c r="R178" s="13">
        <v>23788</v>
      </c>
      <c r="S178" s="14">
        <v>187.92520000000002</v>
      </c>
      <c r="T178" s="15">
        <v>3.7</v>
      </c>
      <c r="U178" s="15">
        <v>4</v>
      </c>
    </row>
    <row r="179" spans="1:21" x14ac:dyDescent="0.25">
      <c r="A179" s="1">
        <v>45319</v>
      </c>
      <c r="B179" s="2">
        <v>0.61805555555555558</v>
      </c>
      <c r="C179" s="7">
        <v>1028</v>
      </c>
      <c r="D179" s="7">
        <v>1032</v>
      </c>
      <c r="E179" s="8">
        <v>11.2</v>
      </c>
      <c r="F179" s="9">
        <v>45</v>
      </c>
      <c r="G179" s="8">
        <v>9.6</v>
      </c>
      <c r="H179" s="8">
        <v>-0.3</v>
      </c>
      <c r="I179" s="8">
        <v>26</v>
      </c>
      <c r="J179" s="8">
        <v>9.6</v>
      </c>
      <c r="K179" s="6">
        <f t="shared" si="6"/>
        <v>12.6</v>
      </c>
      <c r="L179" s="6">
        <f t="shared" si="7"/>
        <v>13.32</v>
      </c>
      <c r="M179" s="10">
        <v>335</v>
      </c>
      <c r="N179" s="3" t="str">
        <f t="shared" si="8"/>
        <v>NNW</v>
      </c>
      <c r="O179" s="11">
        <v>0</v>
      </c>
      <c r="P179" s="12">
        <v>0</v>
      </c>
      <c r="Q179" s="3">
        <v>1.1000000000000001</v>
      </c>
      <c r="R179" s="13">
        <v>27385</v>
      </c>
      <c r="S179" s="14">
        <v>216.34150000000002</v>
      </c>
      <c r="T179" s="15">
        <v>3.5</v>
      </c>
      <c r="U179" s="15">
        <v>3.7</v>
      </c>
    </row>
    <row r="180" spans="1:21" x14ac:dyDescent="0.25">
      <c r="A180" s="1">
        <v>45319</v>
      </c>
      <c r="B180" s="2">
        <v>0.62152777777777779</v>
      </c>
      <c r="C180" s="7">
        <v>1028</v>
      </c>
      <c r="D180" s="7">
        <v>1032</v>
      </c>
      <c r="E180" s="8">
        <v>11.4</v>
      </c>
      <c r="F180" s="9">
        <v>45</v>
      </c>
      <c r="G180" s="8">
        <v>9.8000000000000007</v>
      </c>
      <c r="H180" s="8">
        <v>-0.2</v>
      </c>
      <c r="I180" s="8">
        <v>26</v>
      </c>
      <c r="J180" s="8">
        <v>9.8000000000000007</v>
      </c>
      <c r="K180" s="6">
        <f t="shared" si="6"/>
        <v>12.6</v>
      </c>
      <c r="L180" s="6">
        <f t="shared" si="7"/>
        <v>13.32</v>
      </c>
      <c r="M180" s="10">
        <v>12</v>
      </c>
      <c r="N180" s="3" t="str">
        <f t="shared" si="8"/>
        <v>N</v>
      </c>
      <c r="O180" s="11">
        <v>0</v>
      </c>
      <c r="P180" s="12">
        <v>0</v>
      </c>
      <c r="Q180" s="3">
        <v>0.8</v>
      </c>
      <c r="R180" s="13">
        <v>8176</v>
      </c>
      <c r="S180" s="14">
        <v>64.590400000000002</v>
      </c>
      <c r="T180" s="15">
        <v>3.5</v>
      </c>
      <c r="U180" s="15">
        <v>3.7</v>
      </c>
    </row>
    <row r="181" spans="1:21" x14ac:dyDescent="0.25">
      <c r="A181" s="1">
        <v>45319</v>
      </c>
      <c r="B181" s="2">
        <v>0.625</v>
      </c>
      <c r="C181" s="7">
        <v>1028</v>
      </c>
      <c r="D181" s="7">
        <v>1032</v>
      </c>
      <c r="E181" s="8">
        <v>11.2</v>
      </c>
      <c r="F181" s="9">
        <v>45</v>
      </c>
      <c r="G181" s="8">
        <v>9.6</v>
      </c>
      <c r="H181" s="8">
        <v>-0.3</v>
      </c>
      <c r="I181" s="8">
        <v>26</v>
      </c>
      <c r="J181" s="8">
        <v>9.6</v>
      </c>
      <c r="K181" s="6">
        <f t="shared" si="6"/>
        <v>12.96</v>
      </c>
      <c r="L181" s="6">
        <f t="shared" si="7"/>
        <v>14.4</v>
      </c>
      <c r="M181" s="10">
        <v>138</v>
      </c>
      <c r="N181" s="3" t="str">
        <f t="shared" si="8"/>
        <v>SE</v>
      </c>
      <c r="O181" s="11">
        <v>0</v>
      </c>
      <c r="P181" s="12">
        <v>0</v>
      </c>
      <c r="Q181" s="3">
        <v>1.1000000000000001</v>
      </c>
      <c r="R181" s="13">
        <v>17980</v>
      </c>
      <c r="S181" s="14">
        <v>142.042</v>
      </c>
      <c r="T181" s="15">
        <v>3.6</v>
      </c>
      <c r="U181" s="15">
        <v>4</v>
      </c>
    </row>
    <row r="182" spans="1:21" x14ac:dyDescent="0.25">
      <c r="A182" s="1">
        <v>45319</v>
      </c>
      <c r="B182" s="2">
        <v>0.62847222222222221</v>
      </c>
      <c r="C182" s="7">
        <v>1028</v>
      </c>
      <c r="D182" s="7">
        <v>1032</v>
      </c>
      <c r="E182" s="8">
        <v>11.1</v>
      </c>
      <c r="F182" s="9">
        <v>45</v>
      </c>
      <c r="G182" s="8">
        <v>10</v>
      </c>
      <c r="H182" s="8">
        <v>-0.4</v>
      </c>
      <c r="I182" s="8">
        <v>26</v>
      </c>
      <c r="J182" s="8">
        <v>10</v>
      </c>
      <c r="K182" s="6">
        <f t="shared" si="6"/>
        <v>9</v>
      </c>
      <c r="L182" s="6">
        <f t="shared" si="7"/>
        <v>10.08</v>
      </c>
      <c r="M182" s="10">
        <v>36</v>
      </c>
      <c r="N182" s="3" t="str">
        <f t="shared" si="8"/>
        <v>NNE</v>
      </c>
      <c r="O182" s="11">
        <v>0</v>
      </c>
      <c r="P182" s="12">
        <v>0</v>
      </c>
      <c r="Q182" s="3">
        <v>1</v>
      </c>
      <c r="R182" s="13">
        <v>16260</v>
      </c>
      <c r="S182" s="14">
        <v>128.45400000000001</v>
      </c>
      <c r="T182" s="15">
        <v>2.5</v>
      </c>
      <c r="U182" s="15">
        <v>2.8</v>
      </c>
    </row>
    <row r="183" spans="1:21" x14ac:dyDescent="0.25">
      <c r="A183" s="1">
        <v>45319</v>
      </c>
      <c r="B183" s="2">
        <v>0.63194444444444442</v>
      </c>
      <c r="C183" s="7">
        <v>1028</v>
      </c>
      <c r="D183" s="7">
        <v>1032</v>
      </c>
      <c r="E183" s="8">
        <v>11.3</v>
      </c>
      <c r="F183" s="9">
        <v>44</v>
      </c>
      <c r="G183" s="8">
        <v>11.3</v>
      </c>
      <c r="H183" s="8">
        <v>-0.6</v>
      </c>
      <c r="I183" s="8">
        <v>26</v>
      </c>
      <c r="J183" s="8">
        <v>11.3</v>
      </c>
      <c r="K183" s="6">
        <f t="shared" si="6"/>
        <v>3.6</v>
      </c>
      <c r="L183" s="6">
        <f t="shared" si="7"/>
        <v>3.6</v>
      </c>
      <c r="M183" s="10">
        <v>84</v>
      </c>
      <c r="N183" s="3" t="str">
        <f t="shared" si="8"/>
        <v>E</v>
      </c>
      <c r="O183" s="11">
        <v>0</v>
      </c>
      <c r="P183" s="12">
        <v>0</v>
      </c>
      <c r="Q183" s="3">
        <v>1</v>
      </c>
      <c r="R183" s="13">
        <v>15006</v>
      </c>
      <c r="S183" s="14">
        <v>118.54740000000001</v>
      </c>
      <c r="T183" s="15">
        <v>1</v>
      </c>
      <c r="U183" s="15">
        <v>1</v>
      </c>
    </row>
    <row r="184" spans="1:21" x14ac:dyDescent="0.25">
      <c r="A184" s="1">
        <v>45319</v>
      </c>
      <c r="B184" s="2">
        <v>0.63541666666666663</v>
      </c>
      <c r="C184" s="7">
        <v>1029</v>
      </c>
      <c r="D184" s="7">
        <v>1033</v>
      </c>
      <c r="E184" s="8">
        <v>11.6</v>
      </c>
      <c r="F184" s="9">
        <v>44</v>
      </c>
      <c r="G184" s="8">
        <v>10.4</v>
      </c>
      <c r="H184" s="8">
        <v>-0.3</v>
      </c>
      <c r="I184" s="8">
        <v>26</v>
      </c>
      <c r="J184" s="8">
        <v>10.4</v>
      </c>
      <c r="K184" s="6">
        <f t="shared" si="6"/>
        <v>10.08</v>
      </c>
      <c r="L184" s="6">
        <f t="shared" si="7"/>
        <v>11.52</v>
      </c>
      <c r="M184" s="10">
        <v>2</v>
      </c>
      <c r="N184" s="3" t="str">
        <f t="shared" si="8"/>
        <v>N</v>
      </c>
      <c r="O184" s="11">
        <v>0</v>
      </c>
      <c r="P184" s="12">
        <v>0</v>
      </c>
      <c r="Q184" s="3">
        <v>1</v>
      </c>
      <c r="R184" s="13">
        <v>13596</v>
      </c>
      <c r="S184" s="14">
        <v>107.40840000000001</v>
      </c>
      <c r="T184" s="15">
        <v>2.8</v>
      </c>
      <c r="U184" s="15">
        <v>3.2</v>
      </c>
    </row>
    <row r="185" spans="1:21" x14ac:dyDescent="0.25">
      <c r="A185" s="1">
        <v>45319</v>
      </c>
      <c r="B185" s="2">
        <v>0.63888888888888895</v>
      </c>
      <c r="C185" s="7">
        <v>1029</v>
      </c>
      <c r="D185" s="7">
        <v>1033</v>
      </c>
      <c r="E185" s="8">
        <v>11.3</v>
      </c>
      <c r="F185" s="9">
        <v>46</v>
      </c>
      <c r="G185" s="8">
        <v>11.3</v>
      </c>
      <c r="H185" s="8">
        <v>0</v>
      </c>
      <c r="I185" s="8">
        <v>26</v>
      </c>
      <c r="J185" s="8">
        <v>11.3</v>
      </c>
      <c r="K185" s="6">
        <f t="shared" si="6"/>
        <v>3.6</v>
      </c>
      <c r="L185" s="6">
        <f t="shared" si="7"/>
        <v>3.6</v>
      </c>
      <c r="M185" s="10">
        <v>78</v>
      </c>
      <c r="N185" s="3" t="str">
        <f t="shared" si="8"/>
        <v>ENE</v>
      </c>
      <c r="O185" s="11">
        <v>0</v>
      </c>
      <c r="P185" s="12">
        <v>0</v>
      </c>
      <c r="Q185" s="3">
        <v>0.9</v>
      </c>
      <c r="R185" s="13">
        <v>11598</v>
      </c>
      <c r="S185" s="14">
        <v>91.624200000000002</v>
      </c>
      <c r="T185" s="15">
        <v>1</v>
      </c>
      <c r="U185" s="15">
        <v>1</v>
      </c>
    </row>
    <row r="186" spans="1:21" x14ac:dyDescent="0.25">
      <c r="A186" s="1">
        <v>45319</v>
      </c>
      <c r="B186" s="2">
        <v>0.64236111111111105</v>
      </c>
      <c r="C186" s="7">
        <v>1028</v>
      </c>
      <c r="D186" s="7">
        <v>1032</v>
      </c>
      <c r="E186" s="8">
        <v>11.2</v>
      </c>
      <c r="F186" s="9">
        <v>46</v>
      </c>
      <c r="G186" s="8">
        <v>8.6999999999999993</v>
      </c>
      <c r="H186" s="8">
        <v>0</v>
      </c>
      <c r="I186" s="8">
        <v>26</v>
      </c>
      <c r="J186" s="8">
        <v>8.6999999999999993</v>
      </c>
      <c r="K186" s="6">
        <f t="shared" si="6"/>
        <v>20.52</v>
      </c>
      <c r="L186" s="6">
        <f t="shared" si="7"/>
        <v>23.400000000000002</v>
      </c>
      <c r="M186" s="10">
        <v>340</v>
      </c>
      <c r="N186" s="3" t="str">
        <f t="shared" si="8"/>
        <v>NNW</v>
      </c>
      <c r="O186" s="11">
        <v>0</v>
      </c>
      <c r="P186" s="12">
        <v>0</v>
      </c>
      <c r="Q186" s="3">
        <v>0.8</v>
      </c>
      <c r="R186" s="13">
        <v>13961</v>
      </c>
      <c r="S186" s="14">
        <v>110.29190000000001</v>
      </c>
      <c r="T186" s="15">
        <v>5.7</v>
      </c>
      <c r="U186" s="15">
        <v>6.5</v>
      </c>
    </row>
    <row r="187" spans="1:21" x14ac:dyDescent="0.25">
      <c r="A187" s="1">
        <v>45319</v>
      </c>
      <c r="B187" s="2">
        <v>0.64583333333333337</v>
      </c>
      <c r="C187" s="7">
        <v>1028</v>
      </c>
      <c r="D187" s="7">
        <v>1032</v>
      </c>
      <c r="E187" s="8">
        <v>11.3</v>
      </c>
      <c r="F187" s="9">
        <v>46</v>
      </c>
      <c r="G187" s="8">
        <v>10.9</v>
      </c>
      <c r="H187" s="8">
        <v>0</v>
      </c>
      <c r="I187" s="8">
        <v>26</v>
      </c>
      <c r="J187" s="8">
        <v>10.9</v>
      </c>
      <c r="K187" s="6">
        <f t="shared" si="6"/>
        <v>6.12</v>
      </c>
      <c r="L187" s="6">
        <f t="shared" si="7"/>
        <v>7.2</v>
      </c>
      <c r="M187" s="10">
        <v>30</v>
      </c>
      <c r="N187" s="3" t="str">
        <f t="shared" si="8"/>
        <v>NNE</v>
      </c>
      <c r="O187" s="11">
        <v>0</v>
      </c>
      <c r="P187" s="12">
        <v>0</v>
      </c>
      <c r="Q187" s="3">
        <v>0.9</v>
      </c>
      <c r="R187" s="13">
        <v>9658</v>
      </c>
      <c r="S187" s="14">
        <v>76.298200000000008</v>
      </c>
      <c r="T187" s="15">
        <v>1.7</v>
      </c>
      <c r="U187" s="15">
        <v>2</v>
      </c>
    </row>
    <row r="188" spans="1:21" x14ac:dyDescent="0.25">
      <c r="A188" s="1">
        <v>45319</v>
      </c>
      <c r="B188" s="2">
        <v>0.64930555555555558</v>
      </c>
      <c r="C188" s="7">
        <v>1028</v>
      </c>
      <c r="D188" s="7">
        <v>1032</v>
      </c>
      <c r="E188" s="8">
        <v>11.5</v>
      </c>
      <c r="F188" s="9">
        <v>45</v>
      </c>
      <c r="G188" s="8">
        <v>11.5</v>
      </c>
      <c r="H188" s="8">
        <v>-0.1</v>
      </c>
      <c r="I188" s="8">
        <v>26</v>
      </c>
      <c r="J188" s="8">
        <v>11.5</v>
      </c>
      <c r="K188" s="6">
        <f t="shared" si="6"/>
        <v>4.68</v>
      </c>
      <c r="L188" s="6">
        <f t="shared" si="7"/>
        <v>4.68</v>
      </c>
      <c r="M188" s="10">
        <v>48</v>
      </c>
      <c r="N188" s="3" t="str">
        <f t="shared" si="8"/>
        <v>NE</v>
      </c>
      <c r="O188" s="11">
        <v>0</v>
      </c>
      <c r="P188" s="12">
        <v>0</v>
      </c>
      <c r="Q188" s="3">
        <v>0.8</v>
      </c>
      <c r="R188" s="13">
        <v>11891</v>
      </c>
      <c r="S188" s="14">
        <v>93.938900000000004</v>
      </c>
      <c r="T188" s="15">
        <v>1.3</v>
      </c>
      <c r="U188" s="15">
        <v>1.3</v>
      </c>
    </row>
    <row r="189" spans="1:21" x14ac:dyDescent="0.25">
      <c r="A189" s="1">
        <v>45319</v>
      </c>
      <c r="B189" s="2">
        <v>0.65277777777777779</v>
      </c>
      <c r="C189" s="7">
        <v>1028</v>
      </c>
      <c r="D189" s="7">
        <v>1032</v>
      </c>
      <c r="E189" s="8">
        <v>11.2</v>
      </c>
      <c r="F189" s="9">
        <v>47</v>
      </c>
      <c r="G189" s="8">
        <v>10.7</v>
      </c>
      <c r="H189" s="8">
        <v>0.2</v>
      </c>
      <c r="I189" s="8">
        <v>26</v>
      </c>
      <c r="J189" s="8">
        <v>10.7</v>
      </c>
      <c r="K189" s="6">
        <f t="shared" si="6"/>
        <v>6.48</v>
      </c>
      <c r="L189" s="6">
        <f t="shared" si="7"/>
        <v>7.5600000000000005</v>
      </c>
      <c r="M189" s="10">
        <v>259</v>
      </c>
      <c r="N189" s="3" t="str">
        <f t="shared" si="8"/>
        <v>WSW</v>
      </c>
      <c r="O189" s="11">
        <v>0</v>
      </c>
      <c r="P189" s="12">
        <v>0</v>
      </c>
      <c r="Q189" s="3">
        <v>0</v>
      </c>
      <c r="R189" s="13">
        <v>6800</v>
      </c>
      <c r="S189" s="14">
        <v>53.720000000000006</v>
      </c>
      <c r="T189" s="15">
        <v>1.8</v>
      </c>
      <c r="U189" s="15">
        <v>2.1</v>
      </c>
    </row>
    <row r="190" spans="1:21" x14ac:dyDescent="0.25">
      <c r="A190" s="1">
        <v>45319</v>
      </c>
      <c r="B190" s="2">
        <v>0.65625</v>
      </c>
      <c r="C190" s="7">
        <v>1029</v>
      </c>
      <c r="D190" s="7">
        <v>1033</v>
      </c>
      <c r="E190" s="8">
        <v>10.9</v>
      </c>
      <c r="F190" s="9">
        <v>48</v>
      </c>
      <c r="G190" s="8">
        <v>10.9</v>
      </c>
      <c r="H190" s="8">
        <v>0.2</v>
      </c>
      <c r="I190" s="8">
        <v>26</v>
      </c>
      <c r="J190" s="8">
        <v>10.9</v>
      </c>
      <c r="K190" s="6">
        <f t="shared" si="6"/>
        <v>4.32</v>
      </c>
      <c r="L190" s="6">
        <f t="shared" si="7"/>
        <v>4.32</v>
      </c>
      <c r="M190" s="10">
        <v>298</v>
      </c>
      <c r="N190" s="3" t="str">
        <f t="shared" si="8"/>
        <v>WNW</v>
      </c>
      <c r="O190" s="11">
        <v>0</v>
      </c>
      <c r="P190" s="12">
        <v>0</v>
      </c>
      <c r="Q190" s="3">
        <v>0</v>
      </c>
      <c r="R190" s="13">
        <v>5308</v>
      </c>
      <c r="S190" s="14">
        <v>41.933200000000006</v>
      </c>
      <c r="T190" s="15">
        <v>1.2</v>
      </c>
      <c r="U190" s="15">
        <v>1.2</v>
      </c>
    </row>
    <row r="191" spans="1:21" x14ac:dyDescent="0.25">
      <c r="A191" s="1">
        <v>45319</v>
      </c>
      <c r="B191" s="2">
        <v>0.65972222222222221</v>
      </c>
      <c r="C191" s="7">
        <v>1028</v>
      </c>
      <c r="D191" s="7">
        <v>1032</v>
      </c>
      <c r="E191" s="8">
        <v>10.7</v>
      </c>
      <c r="F191" s="9">
        <v>49</v>
      </c>
      <c r="G191" s="8">
        <v>10.199999999999999</v>
      </c>
      <c r="H191" s="8">
        <v>0.3</v>
      </c>
      <c r="I191" s="8">
        <v>26</v>
      </c>
      <c r="J191" s="8">
        <v>10.199999999999999</v>
      </c>
      <c r="K191" s="6">
        <f t="shared" si="6"/>
        <v>6.12</v>
      </c>
      <c r="L191" s="6">
        <f t="shared" si="7"/>
        <v>6.48</v>
      </c>
      <c r="M191" s="10">
        <v>260</v>
      </c>
      <c r="N191" s="3" t="str">
        <f t="shared" si="8"/>
        <v>W</v>
      </c>
      <c r="O191" s="11">
        <v>0</v>
      </c>
      <c r="P191" s="12">
        <v>0</v>
      </c>
      <c r="Q191" s="3">
        <v>0</v>
      </c>
      <c r="R191" s="13">
        <v>4932</v>
      </c>
      <c r="S191" s="14">
        <v>38.962800000000001</v>
      </c>
      <c r="T191" s="15">
        <v>1.7</v>
      </c>
      <c r="U191" s="15">
        <v>1.8</v>
      </c>
    </row>
    <row r="192" spans="1:21" x14ac:dyDescent="0.25">
      <c r="A192" s="1">
        <v>45319</v>
      </c>
      <c r="B192" s="2">
        <v>0.66319444444444442</v>
      </c>
      <c r="C192" s="7">
        <v>1028</v>
      </c>
      <c r="D192" s="7">
        <v>1032</v>
      </c>
      <c r="E192" s="8">
        <v>10.5</v>
      </c>
      <c r="F192" s="9">
        <v>49</v>
      </c>
      <c r="G192" s="8">
        <v>9.3000000000000007</v>
      </c>
      <c r="H192" s="8">
        <v>0.1</v>
      </c>
      <c r="I192" s="8">
        <v>26</v>
      </c>
      <c r="J192" s="8">
        <v>9.3000000000000007</v>
      </c>
      <c r="K192" s="6">
        <f t="shared" si="6"/>
        <v>9</v>
      </c>
      <c r="L192" s="6">
        <f t="shared" si="7"/>
        <v>9.36</v>
      </c>
      <c r="M192" s="10">
        <v>1</v>
      </c>
      <c r="N192" s="3" t="str">
        <f t="shared" si="8"/>
        <v>N</v>
      </c>
      <c r="O192" s="11">
        <v>0</v>
      </c>
      <c r="P192" s="12">
        <v>0</v>
      </c>
      <c r="Q192" s="3">
        <v>0</v>
      </c>
      <c r="R192" s="13">
        <v>5166</v>
      </c>
      <c r="S192" s="14">
        <v>40.811400000000006</v>
      </c>
      <c r="T192" s="15">
        <v>2.5</v>
      </c>
      <c r="U192" s="15">
        <v>2.6</v>
      </c>
    </row>
    <row r="193" spans="1:21" x14ac:dyDescent="0.25">
      <c r="A193" s="1">
        <v>45319</v>
      </c>
      <c r="B193" s="2">
        <v>0.66666666666666663</v>
      </c>
      <c r="C193" s="7">
        <v>1028</v>
      </c>
      <c r="D193" s="7">
        <v>1032</v>
      </c>
      <c r="E193" s="8">
        <v>10.5</v>
      </c>
      <c r="F193" s="9">
        <v>46</v>
      </c>
      <c r="G193" s="8">
        <v>8</v>
      </c>
      <c r="H193" s="8">
        <v>-0.7</v>
      </c>
      <c r="I193" s="8">
        <v>26</v>
      </c>
      <c r="J193" s="8">
        <v>8</v>
      </c>
      <c r="K193" s="6">
        <f t="shared" si="6"/>
        <v>18.72</v>
      </c>
      <c r="L193" s="6">
        <f t="shared" si="7"/>
        <v>20.16</v>
      </c>
      <c r="M193" s="10">
        <v>3</v>
      </c>
      <c r="N193" s="3" t="str">
        <f t="shared" si="8"/>
        <v>N</v>
      </c>
      <c r="O193" s="11">
        <v>0</v>
      </c>
      <c r="P193" s="12">
        <v>0</v>
      </c>
      <c r="Q193" s="3">
        <v>0</v>
      </c>
      <c r="R193" s="13">
        <v>4461</v>
      </c>
      <c r="S193" s="14">
        <v>35.241900000000001</v>
      </c>
      <c r="T193" s="15">
        <v>5.2</v>
      </c>
      <c r="U193" s="15">
        <v>5.6</v>
      </c>
    </row>
    <row r="194" spans="1:21" x14ac:dyDescent="0.25">
      <c r="A194" s="1">
        <v>45319</v>
      </c>
      <c r="B194" s="2">
        <v>0.67013888888888884</v>
      </c>
      <c r="C194" s="7">
        <v>1028</v>
      </c>
      <c r="D194" s="7">
        <v>1032</v>
      </c>
      <c r="E194" s="8">
        <v>10.5</v>
      </c>
      <c r="F194" s="9">
        <v>46</v>
      </c>
      <c r="G194" s="8">
        <v>8.9</v>
      </c>
      <c r="H194" s="8">
        <v>-0.7</v>
      </c>
      <c r="I194" s="8">
        <v>26</v>
      </c>
      <c r="J194" s="8">
        <v>8.9</v>
      </c>
      <c r="K194" s="6">
        <f t="shared" si="6"/>
        <v>11.52</v>
      </c>
      <c r="L194" s="6">
        <f t="shared" si="7"/>
        <v>12.96</v>
      </c>
      <c r="M194" s="10">
        <v>330</v>
      </c>
      <c r="N194" s="3" t="str">
        <f t="shared" si="8"/>
        <v>NNW</v>
      </c>
      <c r="O194" s="11">
        <v>0</v>
      </c>
      <c r="P194" s="12">
        <v>0</v>
      </c>
      <c r="Q194" s="3">
        <v>0</v>
      </c>
      <c r="R194" s="13">
        <v>4607</v>
      </c>
      <c r="S194" s="14">
        <v>36.395300000000006</v>
      </c>
      <c r="T194" s="15">
        <v>3.2</v>
      </c>
      <c r="U194" s="15">
        <v>3.6</v>
      </c>
    </row>
    <row r="195" spans="1:21" x14ac:dyDescent="0.25">
      <c r="A195" s="1">
        <v>45319</v>
      </c>
      <c r="B195" s="2">
        <v>0.67361111111111116</v>
      </c>
      <c r="C195" s="7">
        <v>1028</v>
      </c>
      <c r="D195" s="7">
        <v>1032</v>
      </c>
      <c r="E195" s="8">
        <v>10.4</v>
      </c>
      <c r="F195" s="9">
        <v>46</v>
      </c>
      <c r="G195" s="8">
        <v>9.1999999999999993</v>
      </c>
      <c r="H195" s="8">
        <v>-0.8</v>
      </c>
      <c r="I195" s="8">
        <v>26</v>
      </c>
      <c r="J195" s="8">
        <v>9.1999999999999993</v>
      </c>
      <c r="K195" s="6">
        <f t="shared" ref="K195:K258" si="9">CONVERT(T195,"m/s","km/h")</f>
        <v>9.36</v>
      </c>
      <c r="L195" s="6">
        <f t="shared" ref="L195:L258" si="10">CONVERT(U195,"m/s","km/h")</f>
        <v>10.08</v>
      </c>
      <c r="M195" s="10">
        <v>24</v>
      </c>
      <c r="N195" s="3" t="str">
        <f t="shared" ref="N195:N258" si="11">LOOKUP(M195,$V$4:$V$40,$W$4:$W$40)</f>
        <v>NNE</v>
      </c>
      <c r="O195" s="11">
        <v>0</v>
      </c>
      <c r="P195" s="12">
        <v>0</v>
      </c>
      <c r="Q195" s="3">
        <v>0</v>
      </c>
      <c r="R195" s="13">
        <v>4410</v>
      </c>
      <c r="S195" s="14">
        <v>34.839000000000006</v>
      </c>
      <c r="T195" s="15">
        <v>2.6</v>
      </c>
      <c r="U195" s="15">
        <v>2.8</v>
      </c>
    </row>
    <row r="196" spans="1:21" x14ac:dyDescent="0.25">
      <c r="A196" s="1">
        <v>45319</v>
      </c>
      <c r="B196" s="2">
        <v>0.67708333333333337</v>
      </c>
      <c r="C196" s="7">
        <v>1029</v>
      </c>
      <c r="D196" s="7">
        <v>1033</v>
      </c>
      <c r="E196" s="8">
        <v>10.5</v>
      </c>
      <c r="F196" s="9">
        <v>46</v>
      </c>
      <c r="G196" s="8">
        <v>8.9</v>
      </c>
      <c r="H196" s="8">
        <v>-0.7</v>
      </c>
      <c r="I196" s="8">
        <v>26</v>
      </c>
      <c r="J196" s="8">
        <v>8.9</v>
      </c>
      <c r="K196" s="6">
        <f t="shared" si="9"/>
        <v>11.16</v>
      </c>
      <c r="L196" s="6">
        <f t="shared" si="10"/>
        <v>11.88</v>
      </c>
      <c r="M196" s="10">
        <v>348</v>
      </c>
      <c r="N196" s="3" t="str">
        <f t="shared" si="11"/>
        <v>NNW</v>
      </c>
      <c r="O196" s="11">
        <v>0</v>
      </c>
      <c r="P196" s="12">
        <v>0</v>
      </c>
      <c r="Q196" s="3">
        <v>0</v>
      </c>
      <c r="R196" s="13">
        <v>3582</v>
      </c>
      <c r="S196" s="14">
        <v>28.297800000000002</v>
      </c>
      <c r="T196" s="15">
        <v>3.1</v>
      </c>
      <c r="U196" s="15">
        <v>3.3</v>
      </c>
    </row>
    <row r="197" spans="1:21" x14ac:dyDescent="0.25">
      <c r="A197" s="1">
        <v>45319</v>
      </c>
      <c r="B197" s="2">
        <v>0.68055555555555547</v>
      </c>
      <c r="C197" s="7">
        <v>1029</v>
      </c>
      <c r="D197" s="7">
        <v>1033</v>
      </c>
      <c r="E197" s="8">
        <v>10.4</v>
      </c>
      <c r="F197" s="9">
        <v>47</v>
      </c>
      <c r="G197" s="8">
        <v>9.1999999999999993</v>
      </c>
      <c r="H197" s="8">
        <v>-0.5</v>
      </c>
      <c r="I197" s="8">
        <v>26</v>
      </c>
      <c r="J197" s="8">
        <v>9.1999999999999993</v>
      </c>
      <c r="K197" s="6">
        <f t="shared" si="9"/>
        <v>9.7200000000000006</v>
      </c>
      <c r="L197" s="6">
        <f t="shared" si="10"/>
        <v>10.08</v>
      </c>
      <c r="M197" s="10">
        <v>354</v>
      </c>
      <c r="N197" s="3" t="str">
        <f t="shared" si="11"/>
        <v>N</v>
      </c>
      <c r="O197" s="11">
        <v>0</v>
      </c>
      <c r="P197" s="12">
        <v>0</v>
      </c>
      <c r="Q197" s="3">
        <v>0</v>
      </c>
      <c r="R197" s="13">
        <v>3386</v>
      </c>
      <c r="S197" s="14">
        <v>26.749400000000001</v>
      </c>
      <c r="T197" s="15">
        <v>2.7</v>
      </c>
      <c r="U197" s="15">
        <v>2.8</v>
      </c>
    </row>
    <row r="198" spans="1:21" x14ac:dyDescent="0.25">
      <c r="A198" s="1">
        <v>45319</v>
      </c>
      <c r="B198" s="2">
        <v>0.68402777777777779</v>
      </c>
      <c r="C198" s="7">
        <v>1028</v>
      </c>
      <c r="D198" s="7">
        <v>1032</v>
      </c>
      <c r="E198" s="8">
        <v>10.4</v>
      </c>
      <c r="F198" s="9">
        <v>46</v>
      </c>
      <c r="G198" s="8">
        <v>8.8000000000000007</v>
      </c>
      <c r="H198" s="8">
        <v>-0.8</v>
      </c>
      <c r="I198" s="8">
        <v>26</v>
      </c>
      <c r="J198" s="8">
        <v>8.8000000000000007</v>
      </c>
      <c r="K198" s="6">
        <f t="shared" si="9"/>
        <v>11.16</v>
      </c>
      <c r="L198" s="6">
        <f t="shared" si="10"/>
        <v>11.52</v>
      </c>
      <c r="M198" s="10">
        <v>255</v>
      </c>
      <c r="N198" s="3" t="str">
        <f t="shared" si="11"/>
        <v>WSW</v>
      </c>
      <c r="O198" s="11">
        <v>0</v>
      </c>
      <c r="P198" s="12">
        <v>0</v>
      </c>
      <c r="Q198" s="3">
        <v>0</v>
      </c>
      <c r="R198" s="13">
        <v>3193</v>
      </c>
      <c r="S198" s="14">
        <v>25.224700000000002</v>
      </c>
      <c r="T198" s="15">
        <v>3.1</v>
      </c>
      <c r="U198" s="15">
        <v>3.2</v>
      </c>
    </row>
    <row r="199" spans="1:21" x14ac:dyDescent="0.25">
      <c r="A199" s="1">
        <v>45319</v>
      </c>
      <c r="B199" s="2">
        <v>0.6875</v>
      </c>
      <c r="C199" s="7">
        <v>1029</v>
      </c>
      <c r="D199" s="7">
        <v>1033</v>
      </c>
      <c r="E199" s="8">
        <v>10.5</v>
      </c>
      <c r="F199" s="9">
        <v>46</v>
      </c>
      <c r="G199" s="8">
        <v>9.1</v>
      </c>
      <c r="H199" s="8">
        <v>-0.7</v>
      </c>
      <c r="I199" s="8">
        <v>26</v>
      </c>
      <c r="J199" s="8">
        <v>9.1</v>
      </c>
      <c r="K199" s="6">
        <f t="shared" si="9"/>
        <v>10.8</v>
      </c>
      <c r="L199" s="6">
        <f t="shared" si="10"/>
        <v>11.88</v>
      </c>
      <c r="M199" s="10">
        <v>348</v>
      </c>
      <c r="N199" s="3" t="str">
        <f t="shared" si="11"/>
        <v>NNW</v>
      </c>
      <c r="O199" s="11">
        <v>0</v>
      </c>
      <c r="P199" s="12">
        <v>0</v>
      </c>
      <c r="Q199" s="3">
        <v>0</v>
      </c>
      <c r="R199" s="13">
        <v>2516</v>
      </c>
      <c r="S199" s="14">
        <v>19.8764</v>
      </c>
      <c r="T199" s="15">
        <v>3</v>
      </c>
      <c r="U199" s="15">
        <v>3.3</v>
      </c>
    </row>
    <row r="200" spans="1:21" x14ac:dyDescent="0.25">
      <c r="A200" s="1">
        <v>45319</v>
      </c>
      <c r="B200" s="2">
        <v>0.69097222222222221</v>
      </c>
      <c r="C200" s="7">
        <v>1029</v>
      </c>
      <c r="D200" s="7">
        <v>1033</v>
      </c>
      <c r="E200" s="8">
        <v>10.6</v>
      </c>
      <c r="F200" s="9">
        <v>46</v>
      </c>
      <c r="G200" s="8">
        <v>9.8000000000000007</v>
      </c>
      <c r="H200" s="8">
        <v>-0.6</v>
      </c>
      <c r="I200" s="8">
        <v>26</v>
      </c>
      <c r="J200" s="8">
        <v>9.8000000000000007</v>
      </c>
      <c r="K200" s="6">
        <f t="shared" si="9"/>
        <v>7.5600000000000005</v>
      </c>
      <c r="L200" s="6">
        <f t="shared" si="10"/>
        <v>7.5600000000000005</v>
      </c>
      <c r="M200" s="10">
        <v>61</v>
      </c>
      <c r="N200" s="3" t="str">
        <f t="shared" si="11"/>
        <v>ENE</v>
      </c>
      <c r="O200" s="11">
        <v>0</v>
      </c>
      <c r="P200" s="12">
        <v>0</v>
      </c>
      <c r="Q200" s="3">
        <v>0</v>
      </c>
      <c r="R200" s="13">
        <v>2487</v>
      </c>
      <c r="S200" s="14">
        <v>19.647300000000001</v>
      </c>
      <c r="T200" s="15">
        <v>2.1</v>
      </c>
      <c r="U200" s="15">
        <v>2.1</v>
      </c>
    </row>
    <row r="201" spans="1:21" x14ac:dyDescent="0.25">
      <c r="A201" s="1">
        <v>45319</v>
      </c>
      <c r="B201" s="2">
        <v>0.69444444444444453</v>
      </c>
      <c r="C201" s="7">
        <v>1029</v>
      </c>
      <c r="D201" s="7">
        <v>1033</v>
      </c>
      <c r="E201" s="8">
        <v>10.5</v>
      </c>
      <c r="F201" s="9">
        <v>48</v>
      </c>
      <c r="G201" s="8">
        <v>9.3000000000000007</v>
      </c>
      <c r="H201" s="8">
        <v>-0.1</v>
      </c>
      <c r="I201" s="8">
        <v>26</v>
      </c>
      <c r="J201" s="8">
        <v>9.3000000000000007</v>
      </c>
      <c r="K201" s="6">
        <f t="shared" si="9"/>
        <v>9.7200000000000006</v>
      </c>
      <c r="L201" s="6">
        <f t="shared" si="10"/>
        <v>10.08</v>
      </c>
      <c r="M201" s="10">
        <v>28</v>
      </c>
      <c r="N201" s="3" t="str">
        <f t="shared" si="11"/>
        <v>NNE</v>
      </c>
      <c r="O201" s="11">
        <v>0</v>
      </c>
      <c r="P201" s="12">
        <v>0</v>
      </c>
      <c r="Q201" s="3">
        <v>0</v>
      </c>
      <c r="R201" s="13">
        <v>1305</v>
      </c>
      <c r="S201" s="14">
        <v>10.309500000000002</v>
      </c>
      <c r="T201" s="15">
        <v>2.7</v>
      </c>
      <c r="U201" s="15">
        <v>2.8</v>
      </c>
    </row>
    <row r="202" spans="1:21" x14ac:dyDescent="0.25">
      <c r="A202" s="1">
        <v>45319</v>
      </c>
      <c r="B202" s="2">
        <v>0.69791666666666663</v>
      </c>
      <c r="C202" s="7">
        <v>1028</v>
      </c>
      <c r="D202" s="7">
        <v>1032</v>
      </c>
      <c r="E202" s="8">
        <v>10.4</v>
      </c>
      <c r="F202" s="9">
        <v>51</v>
      </c>
      <c r="G202" s="8">
        <v>9</v>
      </c>
      <c r="H202" s="8">
        <v>0.6</v>
      </c>
      <c r="I202" s="8">
        <v>26</v>
      </c>
      <c r="J202" s="8">
        <v>9</v>
      </c>
      <c r="K202" s="6">
        <f t="shared" si="9"/>
        <v>10.8</v>
      </c>
      <c r="L202" s="6">
        <f t="shared" si="10"/>
        <v>11.16</v>
      </c>
      <c r="M202" s="10">
        <v>330</v>
      </c>
      <c r="N202" s="3" t="str">
        <f t="shared" si="11"/>
        <v>NNW</v>
      </c>
      <c r="O202" s="11">
        <v>0</v>
      </c>
      <c r="P202" s="12">
        <v>0</v>
      </c>
      <c r="Q202" s="3">
        <v>0</v>
      </c>
      <c r="R202" s="13">
        <v>1180</v>
      </c>
      <c r="S202" s="14">
        <v>9.322000000000001</v>
      </c>
      <c r="T202" s="15">
        <v>3</v>
      </c>
      <c r="U202" s="15">
        <v>3.1</v>
      </c>
    </row>
    <row r="203" spans="1:21" x14ac:dyDescent="0.25">
      <c r="A203" s="1">
        <v>45319</v>
      </c>
      <c r="B203" s="2">
        <v>0.70138888888888884</v>
      </c>
      <c r="C203" s="7">
        <v>1028</v>
      </c>
      <c r="D203" s="7">
        <v>1032</v>
      </c>
      <c r="E203" s="8">
        <v>10.4</v>
      </c>
      <c r="F203" s="9">
        <v>52</v>
      </c>
      <c r="G203" s="8">
        <v>8.5</v>
      </c>
      <c r="H203" s="8">
        <v>0.9</v>
      </c>
      <c r="I203" s="8">
        <v>26</v>
      </c>
      <c r="J203" s="8">
        <v>8.5</v>
      </c>
      <c r="K203" s="6">
        <f t="shared" si="9"/>
        <v>13.32</v>
      </c>
      <c r="L203" s="6">
        <f t="shared" si="10"/>
        <v>16.920000000000002</v>
      </c>
      <c r="M203" s="10">
        <v>326</v>
      </c>
      <c r="N203" s="3" t="str">
        <f t="shared" si="11"/>
        <v>NW</v>
      </c>
      <c r="O203" s="11">
        <v>0</v>
      </c>
      <c r="P203" s="12">
        <v>0</v>
      </c>
      <c r="Q203" s="3">
        <v>0</v>
      </c>
      <c r="R203" s="13">
        <v>0.76500000000000001</v>
      </c>
      <c r="S203" s="14">
        <v>6.0435000000000011E-3</v>
      </c>
      <c r="T203" s="15">
        <v>3.7</v>
      </c>
      <c r="U203" s="15">
        <v>4.7</v>
      </c>
    </row>
    <row r="204" spans="1:21" x14ac:dyDescent="0.25">
      <c r="A204" s="1">
        <v>45319</v>
      </c>
      <c r="B204" s="2">
        <v>0.70486111111111116</v>
      </c>
      <c r="C204" s="7">
        <v>1029</v>
      </c>
      <c r="D204" s="7">
        <v>1033</v>
      </c>
      <c r="E204" s="8">
        <v>10.3</v>
      </c>
      <c r="F204" s="9">
        <v>51</v>
      </c>
      <c r="G204" s="8">
        <v>8.5</v>
      </c>
      <c r="H204" s="8">
        <v>0.5</v>
      </c>
      <c r="I204" s="8">
        <v>26</v>
      </c>
      <c r="J204" s="8">
        <v>8.5</v>
      </c>
      <c r="K204" s="6">
        <f t="shared" si="9"/>
        <v>12.96</v>
      </c>
      <c r="L204" s="6">
        <f t="shared" si="10"/>
        <v>13.32</v>
      </c>
      <c r="M204" s="10">
        <v>18</v>
      </c>
      <c r="N204" s="3" t="str">
        <f t="shared" si="11"/>
        <v>N</v>
      </c>
      <c r="O204" s="11">
        <v>0</v>
      </c>
      <c r="P204" s="12">
        <v>0</v>
      </c>
      <c r="Q204" s="3">
        <v>0</v>
      </c>
      <c r="R204" s="13">
        <v>0.57199999999999995</v>
      </c>
      <c r="S204" s="14">
        <v>4.5187999999999999E-3</v>
      </c>
      <c r="T204" s="15">
        <v>3.6</v>
      </c>
      <c r="U204" s="15">
        <v>3.7</v>
      </c>
    </row>
    <row r="205" spans="1:21" x14ac:dyDescent="0.25">
      <c r="A205" s="1">
        <v>45319</v>
      </c>
      <c r="B205" s="2">
        <v>0.70833333333333337</v>
      </c>
      <c r="C205" s="7">
        <v>1029</v>
      </c>
      <c r="D205" s="7">
        <v>1033</v>
      </c>
      <c r="E205" s="8">
        <v>10.199999999999999</v>
      </c>
      <c r="F205" s="9">
        <v>50</v>
      </c>
      <c r="G205" s="8">
        <v>9.1</v>
      </c>
      <c r="H205" s="8">
        <v>0.1</v>
      </c>
      <c r="I205" s="8">
        <v>26</v>
      </c>
      <c r="J205" s="8">
        <v>9.1</v>
      </c>
      <c r="K205" s="6">
        <f t="shared" si="9"/>
        <v>8.2799999999999994</v>
      </c>
      <c r="L205" s="6">
        <f t="shared" si="10"/>
        <v>9</v>
      </c>
      <c r="M205" s="10">
        <v>340</v>
      </c>
      <c r="N205" s="3" t="str">
        <f t="shared" si="11"/>
        <v>NNW</v>
      </c>
      <c r="O205" s="11">
        <v>0</v>
      </c>
      <c r="P205" s="12">
        <v>0</v>
      </c>
      <c r="Q205" s="3">
        <v>0</v>
      </c>
      <c r="R205" s="13">
        <v>0.42499999999999999</v>
      </c>
      <c r="S205" s="14">
        <v>3.3575000000000002E-3</v>
      </c>
      <c r="T205" s="15">
        <v>2.2999999999999998</v>
      </c>
      <c r="U205" s="15">
        <v>2.5</v>
      </c>
    </row>
    <row r="206" spans="1:21" x14ac:dyDescent="0.25">
      <c r="A206" s="1">
        <v>45319</v>
      </c>
      <c r="B206" s="2">
        <v>0.71180555555555547</v>
      </c>
      <c r="C206" s="7">
        <v>1029</v>
      </c>
      <c r="D206" s="7">
        <v>1033</v>
      </c>
      <c r="E206" s="8">
        <v>10.199999999999999</v>
      </c>
      <c r="F206" s="9">
        <v>50</v>
      </c>
      <c r="G206" s="8">
        <v>8.4</v>
      </c>
      <c r="H206" s="8">
        <v>0.1</v>
      </c>
      <c r="I206" s="8">
        <v>26</v>
      </c>
      <c r="J206" s="8">
        <v>8.4</v>
      </c>
      <c r="K206" s="6">
        <f t="shared" si="9"/>
        <v>12.6</v>
      </c>
      <c r="L206" s="6">
        <f t="shared" si="10"/>
        <v>13.32</v>
      </c>
      <c r="M206" s="10">
        <v>348</v>
      </c>
      <c r="N206" s="3" t="str">
        <f t="shared" si="11"/>
        <v>NNW</v>
      </c>
      <c r="O206" s="11">
        <v>0</v>
      </c>
      <c r="P206" s="12">
        <v>0</v>
      </c>
      <c r="Q206" s="3">
        <v>0</v>
      </c>
      <c r="R206" s="13">
        <v>0.26900000000000002</v>
      </c>
      <c r="S206" s="14">
        <v>2.1251000000000004E-3</v>
      </c>
      <c r="T206" s="15">
        <v>3.5</v>
      </c>
      <c r="U206" s="15">
        <v>3.7</v>
      </c>
    </row>
    <row r="207" spans="1:21" x14ac:dyDescent="0.25">
      <c r="A207" s="1">
        <v>45319</v>
      </c>
      <c r="B207" s="2">
        <v>0.71527777777777779</v>
      </c>
      <c r="C207" s="7">
        <v>1029</v>
      </c>
      <c r="D207" s="7">
        <v>1033</v>
      </c>
      <c r="E207" s="8">
        <v>10.199999999999999</v>
      </c>
      <c r="F207" s="9">
        <v>51</v>
      </c>
      <c r="G207" s="8">
        <v>9.4</v>
      </c>
      <c r="H207" s="8">
        <v>0.4</v>
      </c>
      <c r="I207" s="8">
        <v>26</v>
      </c>
      <c r="J207" s="8">
        <v>9.4</v>
      </c>
      <c r="K207" s="6">
        <f t="shared" si="9"/>
        <v>7.9200000000000008</v>
      </c>
      <c r="L207" s="6">
        <f t="shared" si="10"/>
        <v>8.2799999999999994</v>
      </c>
      <c r="M207" s="10">
        <v>30</v>
      </c>
      <c r="N207" s="3" t="str">
        <f t="shared" si="11"/>
        <v>NNE</v>
      </c>
      <c r="O207" s="11">
        <v>0</v>
      </c>
      <c r="P207" s="12">
        <v>0</v>
      </c>
      <c r="Q207" s="3">
        <v>0</v>
      </c>
      <c r="R207" s="13">
        <v>0.16700000000000001</v>
      </c>
      <c r="S207" s="14">
        <v>1.3193000000000002E-3</v>
      </c>
      <c r="T207" s="15">
        <v>2.2000000000000002</v>
      </c>
      <c r="U207" s="15">
        <v>2.2999999999999998</v>
      </c>
    </row>
    <row r="208" spans="1:21" x14ac:dyDescent="0.25">
      <c r="A208" s="1">
        <v>45319</v>
      </c>
      <c r="B208" s="2">
        <v>0.71875</v>
      </c>
      <c r="C208" s="7">
        <v>1029</v>
      </c>
      <c r="D208" s="7">
        <v>1033</v>
      </c>
      <c r="E208" s="8">
        <v>10</v>
      </c>
      <c r="F208" s="9">
        <v>51</v>
      </c>
      <c r="G208" s="8">
        <v>9.1</v>
      </c>
      <c r="H208" s="8">
        <v>0.2</v>
      </c>
      <c r="I208" s="8">
        <v>26</v>
      </c>
      <c r="J208" s="8">
        <v>9.1</v>
      </c>
      <c r="K208" s="6">
        <f t="shared" si="9"/>
        <v>7.9200000000000008</v>
      </c>
      <c r="L208" s="6">
        <f t="shared" si="10"/>
        <v>7.9200000000000008</v>
      </c>
      <c r="M208" s="10">
        <v>12</v>
      </c>
      <c r="N208" s="3" t="str">
        <f t="shared" si="11"/>
        <v>N</v>
      </c>
      <c r="O208" s="11">
        <v>0</v>
      </c>
      <c r="P208" s="12">
        <v>0</v>
      </c>
      <c r="Q208" s="3">
        <v>0</v>
      </c>
      <c r="R208" s="13">
        <v>6.8000000000000005E-2</v>
      </c>
      <c r="S208" s="14">
        <v>5.3720000000000005E-4</v>
      </c>
      <c r="T208" s="15">
        <v>2.2000000000000002</v>
      </c>
      <c r="U208" s="15">
        <v>2.2000000000000002</v>
      </c>
    </row>
    <row r="209" spans="1:21" x14ac:dyDescent="0.25">
      <c r="A209" s="1">
        <v>45319</v>
      </c>
      <c r="B209" s="2">
        <v>0.72222222222222221</v>
      </c>
      <c r="C209" s="7">
        <v>1029</v>
      </c>
      <c r="D209" s="7">
        <v>1033</v>
      </c>
      <c r="E209" s="8">
        <v>10</v>
      </c>
      <c r="F209" s="9">
        <v>51</v>
      </c>
      <c r="G209" s="8">
        <v>8.6999999999999993</v>
      </c>
      <c r="H209" s="8">
        <v>0.2</v>
      </c>
      <c r="I209" s="8">
        <v>26</v>
      </c>
      <c r="J209" s="8">
        <v>8.6999999999999993</v>
      </c>
      <c r="K209" s="6">
        <f t="shared" si="9"/>
        <v>9</v>
      </c>
      <c r="L209" s="6">
        <f t="shared" si="10"/>
        <v>9.36</v>
      </c>
      <c r="M209" s="10">
        <v>35</v>
      </c>
      <c r="N209" s="3" t="str">
        <f t="shared" si="11"/>
        <v>NNE</v>
      </c>
      <c r="O209" s="11">
        <v>0</v>
      </c>
      <c r="P209" s="12">
        <v>0</v>
      </c>
      <c r="Q209" s="3">
        <v>0</v>
      </c>
      <c r="R209" s="13">
        <v>0</v>
      </c>
      <c r="S209" s="14">
        <v>0</v>
      </c>
      <c r="T209" s="15">
        <v>2.5</v>
      </c>
      <c r="U209" s="15">
        <v>2.6</v>
      </c>
    </row>
    <row r="210" spans="1:21" x14ac:dyDescent="0.25">
      <c r="A210" s="1">
        <v>45319</v>
      </c>
      <c r="B210" s="2">
        <v>0.72569444444444453</v>
      </c>
      <c r="C210" s="7">
        <v>1029</v>
      </c>
      <c r="D210" s="7">
        <v>1033</v>
      </c>
      <c r="E210" s="8">
        <v>10</v>
      </c>
      <c r="F210" s="9">
        <v>50</v>
      </c>
      <c r="G210" s="8">
        <v>8</v>
      </c>
      <c r="H210" s="8">
        <v>0</v>
      </c>
      <c r="I210" s="8">
        <v>26</v>
      </c>
      <c r="J210" s="8">
        <v>8</v>
      </c>
      <c r="K210" s="6">
        <f t="shared" si="9"/>
        <v>13.32</v>
      </c>
      <c r="L210" s="6">
        <f t="shared" si="10"/>
        <v>14.4</v>
      </c>
      <c r="M210" s="10">
        <v>348</v>
      </c>
      <c r="N210" s="3" t="str">
        <f t="shared" si="11"/>
        <v>NNW</v>
      </c>
      <c r="O210" s="11">
        <v>0</v>
      </c>
      <c r="P210" s="12">
        <v>0</v>
      </c>
      <c r="Q210" s="3">
        <v>0</v>
      </c>
      <c r="R210" s="13">
        <v>0</v>
      </c>
      <c r="S210" s="14">
        <v>0</v>
      </c>
      <c r="T210" s="15">
        <v>3.7</v>
      </c>
      <c r="U210" s="15">
        <v>4</v>
      </c>
    </row>
    <row r="211" spans="1:21" x14ac:dyDescent="0.25">
      <c r="A211" s="1">
        <v>45319</v>
      </c>
      <c r="B211" s="2">
        <v>0.72916666666666663</v>
      </c>
      <c r="C211" s="7">
        <v>1029</v>
      </c>
      <c r="D211" s="7">
        <v>1033</v>
      </c>
      <c r="E211" s="8">
        <v>10</v>
      </c>
      <c r="F211" s="9">
        <v>49</v>
      </c>
      <c r="G211" s="8">
        <v>8.3000000000000007</v>
      </c>
      <c r="H211" s="8">
        <v>-0.3</v>
      </c>
      <c r="I211" s="8">
        <v>26</v>
      </c>
      <c r="J211" s="8">
        <v>8.3000000000000007</v>
      </c>
      <c r="K211" s="6">
        <f t="shared" si="9"/>
        <v>11.52</v>
      </c>
      <c r="L211" s="6">
        <f t="shared" si="10"/>
        <v>11.88</v>
      </c>
      <c r="M211" s="10">
        <v>12</v>
      </c>
      <c r="N211" s="3" t="str">
        <f t="shared" si="11"/>
        <v>N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3.2</v>
      </c>
      <c r="U211" s="15">
        <v>3.3</v>
      </c>
    </row>
    <row r="212" spans="1:21" x14ac:dyDescent="0.25">
      <c r="A212" s="1">
        <v>45319</v>
      </c>
      <c r="B212" s="2">
        <v>0.73263888888888884</v>
      </c>
      <c r="C212" s="7">
        <v>1029</v>
      </c>
      <c r="D212" s="7">
        <v>1033</v>
      </c>
      <c r="E212" s="8">
        <v>10.1</v>
      </c>
      <c r="F212" s="9">
        <v>48</v>
      </c>
      <c r="G212" s="8">
        <v>9</v>
      </c>
      <c r="H212" s="8">
        <v>-0.5</v>
      </c>
      <c r="I212" s="8">
        <v>26</v>
      </c>
      <c r="J212" s="8">
        <v>9</v>
      </c>
      <c r="K212" s="6">
        <f t="shared" si="9"/>
        <v>8.2799999999999994</v>
      </c>
      <c r="L212" s="6">
        <f t="shared" si="10"/>
        <v>9.36</v>
      </c>
      <c r="M212" s="10">
        <v>29</v>
      </c>
      <c r="N212" s="3" t="str">
        <f t="shared" si="11"/>
        <v>NNE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2.2999999999999998</v>
      </c>
      <c r="U212" s="15">
        <v>2.6</v>
      </c>
    </row>
    <row r="213" spans="1:21" x14ac:dyDescent="0.25">
      <c r="A213" s="1">
        <v>45319</v>
      </c>
      <c r="B213" s="2">
        <v>0.73611111111111116</v>
      </c>
      <c r="C213" s="7">
        <v>1029</v>
      </c>
      <c r="D213" s="7">
        <v>1033</v>
      </c>
      <c r="E213" s="8">
        <v>10.1</v>
      </c>
      <c r="F213" s="9">
        <v>49</v>
      </c>
      <c r="G213" s="8">
        <v>9.1999999999999993</v>
      </c>
      <c r="H213" s="8">
        <v>-0.2</v>
      </c>
      <c r="I213" s="8">
        <v>26</v>
      </c>
      <c r="J213" s="8">
        <v>9.1999999999999993</v>
      </c>
      <c r="K213" s="6">
        <f t="shared" si="9"/>
        <v>7.5600000000000005</v>
      </c>
      <c r="L213" s="6">
        <f t="shared" si="10"/>
        <v>7.5600000000000005</v>
      </c>
      <c r="M213" s="10">
        <v>356</v>
      </c>
      <c r="N213" s="3" t="str">
        <f t="shared" si="11"/>
        <v>N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2.1</v>
      </c>
      <c r="U213" s="15">
        <v>2.1</v>
      </c>
    </row>
    <row r="214" spans="1:21" x14ac:dyDescent="0.25">
      <c r="A214" s="1">
        <v>45319</v>
      </c>
      <c r="B214" s="2">
        <v>0.73958333333333337</v>
      </c>
      <c r="C214" s="7">
        <v>1029</v>
      </c>
      <c r="D214" s="7">
        <v>1033</v>
      </c>
      <c r="E214" s="8">
        <v>10</v>
      </c>
      <c r="F214" s="9">
        <v>49</v>
      </c>
      <c r="G214" s="8">
        <v>10</v>
      </c>
      <c r="H214" s="8">
        <v>-0.3</v>
      </c>
      <c r="I214" s="8">
        <v>26</v>
      </c>
      <c r="J214" s="8">
        <v>10</v>
      </c>
      <c r="K214" s="6">
        <f t="shared" si="9"/>
        <v>3.9600000000000004</v>
      </c>
      <c r="L214" s="6">
        <f t="shared" si="10"/>
        <v>3.9600000000000004</v>
      </c>
      <c r="M214" s="10">
        <v>336</v>
      </c>
      <c r="N214" s="3" t="str">
        <f t="shared" si="11"/>
        <v>NNW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1.1000000000000001</v>
      </c>
      <c r="U214" s="15">
        <v>1.1000000000000001</v>
      </c>
    </row>
    <row r="215" spans="1:21" x14ac:dyDescent="0.25">
      <c r="A215" s="1">
        <v>45319</v>
      </c>
      <c r="B215" s="2">
        <v>0.74305555555555547</v>
      </c>
      <c r="C215" s="7">
        <v>1029</v>
      </c>
      <c r="D215" s="7">
        <v>1033</v>
      </c>
      <c r="E215" s="8">
        <v>10</v>
      </c>
      <c r="F215" s="9">
        <v>50</v>
      </c>
      <c r="G215" s="8">
        <v>8.6999999999999993</v>
      </c>
      <c r="H215" s="8">
        <v>0</v>
      </c>
      <c r="I215" s="8">
        <v>26</v>
      </c>
      <c r="J215" s="8">
        <v>8.6999999999999993</v>
      </c>
      <c r="K215" s="6">
        <f t="shared" si="9"/>
        <v>9</v>
      </c>
      <c r="L215" s="6">
        <f t="shared" si="10"/>
        <v>9.36</v>
      </c>
      <c r="M215" s="10">
        <v>350</v>
      </c>
      <c r="N215" s="3" t="str">
        <f t="shared" si="11"/>
        <v>N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2.5</v>
      </c>
      <c r="U215" s="15">
        <v>2.6</v>
      </c>
    </row>
    <row r="216" spans="1:21" x14ac:dyDescent="0.25">
      <c r="A216" s="1">
        <v>45319</v>
      </c>
      <c r="B216" s="2">
        <v>0.74652777777777779</v>
      </c>
      <c r="C216" s="7">
        <v>1029</v>
      </c>
      <c r="D216" s="7">
        <v>1033</v>
      </c>
      <c r="E216" s="8">
        <v>10</v>
      </c>
      <c r="F216" s="9">
        <v>51</v>
      </c>
      <c r="G216" s="8">
        <v>8.9</v>
      </c>
      <c r="H216" s="8">
        <v>0.2</v>
      </c>
      <c r="I216" s="8">
        <v>26</v>
      </c>
      <c r="J216" s="8">
        <v>8.9</v>
      </c>
      <c r="K216" s="6">
        <f t="shared" si="9"/>
        <v>8.2799999999999994</v>
      </c>
      <c r="L216" s="6">
        <f t="shared" si="10"/>
        <v>9</v>
      </c>
      <c r="M216" s="10">
        <v>354</v>
      </c>
      <c r="N216" s="3" t="str">
        <f t="shared" si="11"/>
        <v>N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2.2999999999999998</v>
      </c>
      <c r="U216" s="15">
        <v>2.5</v>
      </c>
    </row>
    <row r="217" spans="1:21" x14ac:dyDescent="0.25">
      <c r="A217" s="1">
        <v>45319</v>
      </c>
      <c r="B217" s="2">
        <v>0.75</v>
      </c>
      <c r="C217" s="7">
        <v>1029</v>
      </c>
      <c r="D217" s="7">
        <v>1033</v>
      </c>
      <c r="E217" s="8">
        <v>9.8000000000000007</v>
      </c>
      <c r="F217" s="9">
        <v>53</v>
      </c>
      <c r="G217" s="8">
        <v>9.1</v>
      </c>
      <c r="H217" s="8">
        <v>0.6</v>
      </c>
      <c r="I217" s="8">
        <v>26</v>
      </c>
      <c r="J217" s="8">
        <v>9.1</v>
      </c>
      <c r="K217" s="6">
        <f t="shared" si="9"/>
        <v>6.48</v>
      </c>
      <c r="L217" s="6">
        <f t="shared" si="10"/>
        <v>7.2</v>
      </c>
      <c r="M217" s="10">
        <v>330</v>
      </c>
      <c r="N217" s="3" t="str">
        <f t="shared" si="11"/>
        <v>NNW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1.8</v>
      </c>
      <c r="U217" s="15">
        <v>2</v>
      </c>
    </row>
    <row r="218" spans="1:21" x14ac:dyDescent="0.25">
      <c r="A218" s="1">
        <v>45319</v>
      </c>
      <c r="B218" s="2">
        <v>0.75347222222222221</v>
      </c>
      <c r="C218" s="7">
        <v>1029</v>
      </c>
      <c r="D218" s="7">
        <v>1033</v>
      </c>
      <c r="E218" s="8">
        <v>9.9</v>
      </c>
      <c r="F218" s="9">
        <v>54</v>
      </c>
      <c r="G218" s="8">
        <v>8.1999999999999993</v>
      </c>
      <c r="H218" s="8">
        <v>0.9</v>
      </c>
      <c r="I218" s="8">
        <v>26</v>
      </c>
      <c r="J218" s="8">
        <v>8.1999999999999993</v>
      </c>
      <c r="K218" s="6">
        <f t="shared" si="9"/>
        <v>11.88</v>
      </c>
      <c r="L218" s="6">
        <f t="shared" si="10"/>
        <v>13.68</v>
      </c>
      <c r="M218" s="10">
        <v>228</v>
      </c>
      <c r="N218" s="3" t="str">
        <f t="shared" si="11"/>
        <v>SW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3.3</v>
      </c>
      <c r="U218" s="15">
        <v>3.8</v>
      </c>
    </row>
    <row r="219" spans="1:21" x14ac:dyDescent="0.25">
      <c r="A219" s="1">
        <v>45319</v>
      </c>
      <c r="B219" s="2">
        <v>0.75694444444444453</v>
      </c>
      <c r="C219" s="7">
        <v>1029</v>
      </c>
      <c r="D219" s="7">
        <v>1033</v>
      </c>
      <c r="E219" s="8">
        <v>10.1</v>
      </c>
      <c r="F219" s="9">
        <v>55</v>
      </c>
      <c r="G219" s="8">
        <v>9.8000000000000007</v>
      </c>
      <c r="H219" s="8">
        <v>1.4</v>
      </c>
      <c r="I219" s="8">
        <v>26</v>
      </c>
      <c r="J219" s="8">
        <v>9.8000000000000007</v>
      </c>
      <c r="K219" s="6">
        <f t="shared" si="9"/>
        <v>5.4</v>
      </c>
      <c r="L219" s="6">
        <f t="shared" si="10"/>
        <v>5.4</v>
      </c>
      <c r="M219" s="10">
        <v>23</v>
      </c>
      <c r="N219" s="3" t="str">
        <f t="shared" si="11"/>
        <v>NNE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1.5</v>
      </c>
      <c r="U219" s="15">
        <v>1.5</v>
      </c>
    </row>
    <row r="220" spans="1:21" x14ac:dyDescent="0.25">
      <c r="A220" s="1">
        <v>45319</v>
      </c>
      <c r="B220" s="2">
        <v>0.76041666666666663</v>
      </c>
      <c r="C220" s="7">
        <v>1029</v>
      </c>
      <c r="D220" s="7">
        <v>1033</v>
      </c>
      <c r="E220" s="8">
        <v>10.3</v>
      </c>
      <c r="F220" s="9">
        <v>54</v>
      </c>
      <c r="G220" s="8">
        <v>9</v>
      </c>
      <c r="H220" s="8">
        <v>1.3</v>
      </c>
      <c r="I220" s="8">
        <v>26</v>
      </c>
      <c r="J220" s="8">
        <v>9</v>
      </c>
      <c r="K220" s="6">
        <f t="shared" si="9"/>
        <v>9.36</v>
      </c>
      <c r="L220" s="6">
        <f t="shared" si="10"/>
        <v>9.36</v>
      </c>
      <c r="M220" s="10">
        <v>28</v>
      </c>
      <c r="N220" s="3" t="str">
        <f t="shared" si="11"/>
        <v>NNE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2.6</v>
      </c>
      <c r="U220" s="15">
        <v>2.6</v>
      </c>
    </row>
    <row r="221" spans="1:21" x14ac:dyDescent="0.25">
      <c r="A221" s="1">
        <v>45319</v>
      </c>
      <c r="B221" s="2">
        <v>0.76388888888888884</v>
      </c>
      <c r="C221" s="7">
        <v>1029</v>
      </c>
      <c r="D221" s="7">
        <v>1033</v>
      </c>
      <c r="E221" s="8">
        <v>10.4</v>
      </c>
      <c r="F221" s="9">
        <v>52</v>
      </c>
      <c r="G221" s="8">
        <v>9</v>
      </c>
      <c r="H221" s="8">
        <v>0.9</v>
      </c>
      <c r="I221" s="8">
        <v>26</v>
      </c>
      <c r="J221" s="8">
        <v>9</v>
      </c>
      <c r="K221" s="6">
        <f t="shared" si="9"/>
        <v>10.8</v>
      </c>
      <c r="L221" s="6">
        <f t="shared" si="10"/>
        <v>12.6</v>
      </c>
      <c r="M221" s="10">
        <v>342</v>
      </c>
      <c r="N221" s="3" t="str">
        <f t="shared" si="11"/>
        <v>NNW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3</v>
      </c>
      <c r="U221" s="15">
        <v>3.5</v>
      </c>
    </row>
    <row r="222" spans="1:21" x14ac:dyDescent="0.25">
      <c r="A222" s="1">
        <v>45319</v>
      </c>
      <c r="B222" s="2">
        <v>0.76736111111111116</v>
      </c>
      <c r="C222" s="7">
        <v>1029</v>
      </c>
      <c r="D222" s="7">
        <v>1033</v>
      </c>
      <c r="E222" s="8">
        <v>10.4</v>
      </c>
      <c r="F222" s="9">
        <v>50</v>
      </c>
      <c r="G222" s="8">
        <v>8.8000000000000007</v>
      </c>
      <c r="H222" s="8">
        <v>0.3</v>
      </c>
      <c r="I222" s="8">
        <v>26</v>
      </c>
      <c r="J222" s="8">
        <v>8.8000000000000007</v>
      </c>
      <c r="K222" s="6">
        <f t="shared" si="9"/>
        <v>11.88</v>
      </c>
      <c r="L222" s="6">
        <f t="shared" si="10"/>
        <v>12.96</v>
      </c>
      <c r="M222" s="10">
        <v>6</v>
      </c>
      <c r="N222" s="3" t="str">
        <f t="shared" si="11"/>
        <v>N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3.3</v>
      </c>
      <c r="U222" s="15">
        <v>3.6</v>
      </c>
    </row>
    <row r="223" spans="1:21" x14ac:dyDescent="0.25">
      <c r="A223" s="1">
        <v>45319</v>
      </c>
      <c r="B223" s="2">
        <v>0.77083333333333337</v>
      </c>
      <c r="C223" s="7">
        <v>1029</v>
      </c>
      <c r="D223" s="7">
        <v>1033</v>
      </c>
      <c r="E223" s="8">
        <v>10.4</v>
      </c>
      <c r="F223" s="9">
        <v>51</v>
      </c>
      <c r="G223" s="8">
        <v>9.6</v>
      </c>
      <c r="H223" s="8">
        <v>0.6</v>
      </c>
      <c r="I223" s="8">
        <v>26</v>
      </c>
      <c r="J223" s="8">
        <v>9.6</v>
      </c>
      <c r="K223" s="6">
        <f t="shared" si="9"/>
        <v>7.9200000000000008</v>
      </c>
      <c r="L223" s="6">
        <f t="shared" si="10"/>
        <v>8.2799999999999994</v>
      </c>
      <c r="M223" s="10">
        <v>330</v>
      </c>
      <c r="N223" s="3" t="str">
        <f t="shared" si="11"/>
        <v>NNW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2.2000000000000002</v>
      </c>
      <c r="U223" s="15">
        <v>2.2999999999999998</v>
      </c>
    </row>
    <row r="224" spans="1:21" x14ac:dyDescent="0.25">
      <c r="A224" s="1">
        <v>45319</v>
      </c>
      <c r="B224" s="2">
        <v>0.77430555555555547</v>
      </c>
      <c r="C224" s="7">
        <v>1029</v>
      </c>
      <c r="D224" s="7">
        <v>1033</v>
      </c>
      <c r="E224" s="8">
        <v>10.3</v>
      </c>
      <c r="F224" s="9">
        <v>52</v>
      </c>
      <c r="G224" s="8">
        <v>8.4</v>
      </c>
      <c r="H224" s="8">
        <v>0.8</v>
      </c>
      <c r="I224" s="8">
        <v>26</v>
      </c>
      <c r="J224" s="8">
        <v>8.4</v>
      </c>
      <c r="K224" s="6">
        <f t="shared" si="9"/>
        <v>13.32</v>
      </c>
      <c r="L224" s="6">
        <f t="shared" si="10"/>
        <v>14.4</v>
      </c>
      <c r="M224" s="10">
        <v>338</v>
      </c>
      <c r="N224" s="3" t="str">
        <f t="shared" si="11"/>
        <v>NNW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3.7</v>
      </c>
      <c r="U224" s="15">
        <v>4</v>
      </c>
    </row>
    <row r="225" spans="1:21" x14ac:dyDescent="0.25">
      <c r="A225" s="1">
        <v>45319</v>
      </c>
      <c r="B225" s="2">
        <v>0.77777777777777779</v>
      </c>
      <c r="C225" s="7">
        <v>1029</v>
      </c>
      <c r="D225" s="7">
        <v>1033</v>
      </c>
      <c r="E225" s="8">
        <v>10.3</v>
      </c>
      <c r="F225" s="9">
        <v>53</v>
      </c>
      <c r="G225" s="8">
        <v>9</v>
      </c>
      <c r="H225" s="8">
        <v>1</v>
      </c>
      <c r="I225" s="8">
        <v>26</v>
      </c>
      <c r="J225" s="8">
        <v>9</v>
      </c>
      <c r="K225" s="6">
        <f t="shared" si="9"/>
        <v>9</v>
      </c>
      <c r="L225" s="6">
        <f t="shared" si="10"/>
        <v>9.36</v>
      </c>
      <c r="M225" s="10">
        <v>356</v>
      </c>
      <c r="N225" s="3" t="str">
        <f t="shared" si="11"/>
        <v>N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2.5</v>
      </c>
      <c r="U225" s="15">
        <v>2.6</v>
      </c>
    </row>
    <row r="226" spans="1:21" x14ac:dyDescent="0.25">
      <c r="A226" s="1">
        <v>45319</v>
      </c>
      <c r="B226" s="2">
        <v>0.78125</v>
      </c>
      <c r="C226" s="7">
        <v>1029</v>
      </c>
      <c r="D226" s="7">
        <v>1033</v>
      </c>
      <c r="E226" s="8">
        <v>10.4</v>
      </c>
      <c r="F226" s="9">
        <v>53</v>
      </c>
      <c r="G226" s="8">
        <v>9.1999999999999993</v>
      </c>
      <c r="H226" s="8">
        <v>1.1000000000000001</v>
      </c>
      <c r="I226" s="8">
        <v>26</v>
      </c>
      <c r="J226" s="8">
        <v>9.1999999999999993</v>
      </c>
      <c r="K226" s="6">
        <f t="shared" si="9"/>
        <v>9.7200000000000006</v>
      </c>
      <c r="L226" s="6">
        <f t="shared" si="10"/>
        <v>10.08</v>
      </c>
      <c r="M226" s="10">
        <v>334</v>
      </c>
      <c r="N226" s="3" t="str">
        <f t="shared" si="11"/>
        <v>NNW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2.7</v>
      </c>
      <c r="U226" s="15">
        <v>2.8</v>
      </c>
    </row>
    <row r="227" spans="1:21" x14ac:dyDescent="0.25">
      <c r="A227" s="1">
        <v>45319</v>
      </c>
      <c r="B227" s="2">
        <v>0.78472222222222221</v>
      </c>
      <c r="C227" s="7">
        <v>1029</v>
      </c>
      <c r="D227" s="7">
        <v>1033</v>
      </c>
      <c r="E227" s="8">
        <v>10.3</v>
      </c>
      <c r="F227" s="9">
        <v>53</v>
      </c>
      <c r="G227" s="8">
        <v>9.1999999999999993</v>
      </c>
      <c r="H227" s="8">
        <v>1</v>
      </c>
      <c r="I227" s="8">
        <v>26</v>
      </c>
      <c r="J227" s="8">
        <v>9.1999999999999993</v>
      </c>
      <c r="K227" s="6">
        <f t="shared" si="9"/>
        <v>8.2799999999999994</v>
      </c>
      <c r="L227" s="6">
        <f t="shared" si="10"/>
        <v>9</v>
      </c>
      <c r="M227" s="10">
        <v>6</v>
      </c>
      <c r="N227" s="3" t="str">
        <f t="shared" si="11"/>
        <v>N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2.2999999999999998</v>
      </c>
      <c r="U227" s="15">
        <v>2.5</v>
      </c>
    </row>
    <row r="228" spans="1:21" x14ac:dyDescent="0.25">
      <c r="A228" s="1">
        <v>45319</v>
      </c>
      <c r="B228" s="2">
        <v>0.78819444444444453</v>
      </c>
      <c r="C228" s="7">
        <v>1029</v>
      </c>
      <c r="D228" s="7">
        <v>1033</v>
      </c>
      <c r="E228" s="8">
        <v>10.3</v>
      </c>
      <c r="F228" s="9">
        <v>53</v>
      </c>
      <c r="G228" s="8">
        <v>8.5</v>
      </c>
      <c r="H228" s="8">
        <v>1</v>
      </c>
      <c r="I228" s="8">
        <v>26</v>
      </c>
      <c r="J228" s="8">
        <v>8.5</v>
      </c>
      <c r="K228" s="6">
        <f t="shared" si="9"/>
        <v>12.6</v>
      </c>
      <c r="L228" s="6">
        <f t="shared" si="10"/>
        <v>14.4</v>
      </c>
      <c r="M228" s="10">
        <v>329</v>
      </c>
      <c r="N228" s="3" t="str">
        <f t="shared" si="11"/>
        <v>NW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3.5</v>
      </c>
      <c r="U228" s="15">
        <v>4</v>
      </c>
    </row>
    <row r="229" spans="1:21" x14ac:dyDescent="0.25">
      <c r="A229" s="1">
        <v>45319</v>
      </c>
      <c r="B229" s="2">
        <v>0.79166666666666663</v>
      </c>
      <c r="C229" s="7">
        <v>1029</v>
      </c>
      <c r="D229" s="7">
        <v>1033</v>
      </c>
      <c r="E229" s="8">
        <v>10.4</v>
      </c>
      <c r="F229" s="9">
        <v>53</v>
      </c>
      <c r="G229" s="8">
        <v>8.8000000000000007</v>
      </c>
      <c r="H229" s="8">
        <v>1.1000000000000001</v>
      </c>
      <c r="I229" s="8">
        <v>26</v>
      </c>
      <c r="J229" s="8">
        <v>8.8000000000000007</v>
      </c>
      <c r="K229" s="6">
        <f t="shared" si="9"/>
        <v>11.52</v>
      </c>
      <c r="L229" s="6">
        <f t="shared" si="10"/>
        <v>12.6</v>
      </c>
      <c r="M229" s="10">
        <v>306</v>
      </c>
      <c r="N229" s="3" t="str">
        <f t="shared" si="11"/>
        <v>WNW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3.2</v>
      </c>
      <c r="U229" s="15">
        <v>3.5</v>
      </c>
    </row>
    <row r="230" spans="1:21" x14ac:dyDescent="0.25">
      <c r="A230" s="1">
        <v>45319</v>
      </c>
      <c r="B230" s="2">
        <v>0.79513888888888884</v>
      </c>
      <c r="C230" s="7">
        <v>1029</v>
      </c>
      <c r="D230" s="7">
        <v>1033</v>
      </c>
      <c r="E230" s="8">
        <v>10.3</v>
      </c>
      <c r="F230" s="9">
        <v>53</v>
      </c>
      <c r="G230" s="8">
        <v>8.5</v>
      </c>
      <c r="H230" s="8">
        <v>1</v>
      </c>
      <c r="I230" s="8">
        <v>26</v>
      </c>
      <c r="J230" s="8">
        <v>8.5</v>
      </c>
      <c r="K230" s="6">
        <f t="shared" si="9"/>
        <v>12.6</v>
      </c>
      <c r="L230" s="6">
        <f t="shared" si="10"/>
        <v>12.96</v>
      </c>
      <c r="M230" s="10">
        <v>311</v>
      </c>
      <c r="N230" s="3" t="str">
        <f t="shared" si="11"/>
        <v>NW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3.5</v>
      </c>
      <c r="U230" s="15">
        <v>3.6</v>
      </c>
    </row>
    <row r="231" spans="1:21" x14ac:dyDescent="0.25">
      <c r="A231" s="1">
        <v>45319</v>
      </c>
      <c r="B231" s="2">
        <v>0.79861111111111116</v>
      </c>
      <c r="C231" s="7">
        <v>1029</v>
      </c>
      <c r="D231" s="7">
        <v>1033</v>
      </c>
      <c r="E231" s="8">
        <v>10.4</v>
      </c>
      <c r="F231" s="9">
        <v>53</v>
      </c>
      <c r="G231" s="8">
        <v>9.8000000000000007</v>
      </c>
      <c r="H231" s="8">
        <v>1.1000000000000001</v>
      </c>
      <c r="I231" s="8">
        <v>26</v>
      </c>
      <c r="J231" s="8">
        <v>9.8000000000000007</v>
      </c>
      <c r="K231" s="6">
        <f t="shared" si="9"/>
        <v>6.48</v>
      </c>
      <c r="L231" s="6">
        <f t="shared" si="10"/>
        <v>7.2</v>
      </c>
      <c r="M231" s="10">
        <v>6</v>
      </c>
      <c r="N231" s="3" t="str">
        <f t="shared" si="11"/>
        <v>N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1.8</v>
      </c>
      <c r="U231" s="15">
        <v>2</v>
      </c>
    </row>
    <row r="232" spans="1:21" x14ac:dyDescent="0.25">
      <c r="A232" s="1">
        <v>45319</v>
      </c>
      <c r="B232" s="2">
        <v>0.80208333333333337</v>
      </c>
      <c r="C232" s="7">
        <v>1029</v>
      </c>
      <c r="D232" s="7">
        <v>1033</v>
      </c>
      <c r="E232" s="8">
        <v>10.5</v>
      </c>
      <c r="F232" s="9">
        <v>54</v>
      </c>
      <c r="G232" s="8">
        <v>8.5</v>
      </c>
      <c r="H232" s="8">
        <v>1.5</v>
      </c>
      <c r="I232" s="8">
        <v>26</v>
      </c>
      <c r="J232" s="8">
        <v>8.5</v>
      </c>
      <c r="K232" s="6">
        <f t="shared" si="9"/>
        <v>14.759999999999998</v>
      </c>
      <c r="L232" s="6">
        <f t="shared" si="10"/>
        <v>18.72</v>
      </c>
      <c r="M232" s="10">
        <v>292</v>
      </c>
      <c r="N232" s="3" t="str">
        <f t="shared" si="11"/>
        <v>WNW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4.0999999999999996</v>
      </c>
      <c r="U232" s="15">
        <v>5.2</v>
      </c>
    </row>
    <row r="233" spans="1:21" x14ac:dyDescent="0.25">
      <c r="A233" s="1">
        <v>45319</v>
      </c>
      <c r="B233" s="2">
        <v>0.80555555555555547</v>
      </c>
      <c r="C233" s="7">
        <v>1029</v>
      </c>
      <c r="D233" s="7">
        <v>1033</v>
      </c>
      <c r="E233" s="8">
        <v>10.6</v>
      </c>
      <c r="F233" s="9">
        <v>54</v>
      </c>
      <c r="G233" s="8">
        <v>8.5</v>
      </c>
      <c r="H233" s="8">
        <v>1.6</v>
      </c>
      <c r="I233" s="8">
        <v>26</v>
      </c>
      <c r="J233" s="8">
        <v>8.5</v>
      </c>
      <c r="K233" s="6">
        <f t="shared" si="9"/>
        <v>15.120000000000001</v>
      </c>
      <c r="L233" s="6">
        <f t="shared" si="10"/>
        <v>18</v>
      </c>
      <c r="M233" s="10">
        <v>156</v>
      </c>
      <c r="N233" s="3" t="str">
        <f t="shared" si="11"/>
        <v>SSE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4.2</v>
      </c>
      <c r="U233" s="15">
        <v>5</v>
      </c>
    </row>
    <row r="234" spans="1:21" x14ac:dyDescent="0.25">
      <c r="A234" s="1">
        <v>45319</v>
      </c>
      <c r="B234" s="2">
        <v>0.80902777777777779</v>
      </c>
      <c r="C234" s="7">
        <v>1029</v>
      </c>
      <c r="D234" s="7">
        <v>1033</v>
      </c>
      <c r="E234" s="8">
        <v>10.6</v>
      </c>
      <c r="F234" s="9">
        <v>54</v>
      </c>
      <c r="G234" s="8">
        <v>10.3</v>
      </c>
      <c r="H234" s="8">
        <v>1.6</v>
      </c>
      <c r="I234" s="8">
        <v>26</v>
      </c>
      <c r="J234" s="8">
        <v>10.3</v>
      </c>
      <c r="K234" s="6">
        <f t="shared" si="9"/>
        <v>5.76</v>
      </c>
      <c r="L234" s="6">
        <f t="shared" si="10"/>
        <v>5.76</v>
      </c>
      <c r="M234" s="10">
        <v>1</v>
      </c>
      <c r="N234" s="3" t="str">
        <f t="shared" si="11"/>
        <v>N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1.6</v>
      </c>
      <c r="U234" s="15">
        <v>1.6</v>
      </c>
    </row>
    <row r="235" spans="1:21" x14ac:dyDescent="0.25">
      <c r="A235" s="1">
        <v>45319</v>
      </c>
      <c r="B235" s="2">
        <v>0.8125</v>
      </c>
      <c r="C235" s="7">
        <v>1029</v>
      </c>
      <c r="D235" s="7">
        <v>1033</v>
      </c>
      <c r="E235" s="8">
        <v>10.7</v>
      </c>
      <c r="F235" s="9">
        <v>53</v>
      </c>
      <c r="G235" s="8">
        <v>8.9</v>
      </c>
      <c r="H235" s="8">
        <v>1.4</v>
      </c>
      <c r="I235" s="8">
        <v>26</v>
      </c>
      <c r="J235" s="8">
        <v>8.9</v>
      </c>
      <c r="K235" s="6">
        <f t="shared" si="9"/>
        <v>13.32</v>
      </c>
      <c r="L235" s="6">
        <f t="shared" si="10"/>
        <v>15.120000000000001</v>
      </c>
      <c r="M235" s="10">
        <v>338</v>
      </c>
      <c r="N235" s="3" t="str">
        <f t="shared" si="11"/>
        <v>NNW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3.7</v>
      </c>
      <c r="U235" s="15">
        <v>4.2</v>
      </c>
    </row>
    <row r="236" spans="1:21" x14ac:dyDescent="0.25">
      <c r="A236" s="1">
        <v>45319</v>
      </c>
      <c r="B236" s="2">
        <v>0.81597222222222221</v>
      </c>
      <c r="C236" s="7">
        <v>1029</v>
      </c>
      <c r="D236" s="7">
        <v>1033</v>
      </c>
      <c r="E236" s="8">
        <v>10.8</v>
      </c>
      <c r="F236" s="9">
        <v>53</v>
      </c>
      <c r="G236" s="8">
        <v>10.8</v>
      </c>
      <c r="H236" s="8">
        <v>1.5</v>
      </c>
      <c r="I236" s="8">
        <v>26</v>
      </c>
      <c r="J236" s="8">
        <v>10.8</v>
      </c>
      <c r="K236" s="6">
        <f t="shared" si="9"/>
        <v>3.6</v>
      </c>
      <c r="L236" s="6">
        <f t="shared" si="10"/>
        <v>3.6</v>
      </c>
      <c r="M236" s="10">
        <v>330</v>
      </c>
      <c r="N236" s="3" t="str">
        <f t="shared" si="11"/>
        <v>NNW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</v>
      </c>
      <c r="U236" s="15">
        <v>1</v>
      </c>
    </row>
    <row r="237" spans="1:21" x14ac:dyDescent="0.25">
      <c r="A237" s="1">
        <v>45319</v>
      </c>
      <c r="B237" s="2">
        <v>0.81944444444444453</v>
      </c>
      <c r="C237" s="7">
        <v>1029</v>
      </c>
      <c r="D237" s="7">
        <v>1033</v>
      </c>
      <c r="E237" s="8">
        <v>10.8</v>
      </c>
      <c r="F237" s="9">
        <v>53</v>
      </c>
      <c r="G237" s="8">
        <v>10.6</v>
      </c>
      <c r="H237" s="8">
        <v>1.5</v>
      </c>
      <c r="I237" s="8">
        <v>26</v>
      </c>
      <c r="J237" s="8">
        <v>10.6</v>
      </c>
      <c r="K237" s="6">
        <f t="shared" si="9"/>
        <v>5.76</v>
      </c>
      <c r="L237" s="6">
        <f t="shared" si="10"/>
        <v>5.76</v>
      </c>
      <c r="M237" s="10">
        <v>324</v>
      </c>
      <c r="N237" s="3" t="str">
        <f t="shared" si="11"/>
        <v>NW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1.6</v>
      </c>
      <c r="U237" s="15">
        <v>1.6</v>
      </c>
    </row>
    <row r="238" spans="1:21" x14ac:dyDescent="0.25">
      <c r="A238" s="1">
        <v>45319</v>
      </c>
      <c r="B238" s="2">
        <v>0.82291666666666663</v>
      </c>
      <c r="C238" s="7">
        <v>1029</v>
      </c>
      <c r="D238" s="7">
        <v>1033</v>
      </c>
      <c r="E238" s="8">
        <v>10.8</v>
      </c>
      <c r="F238" s="9">
        <v>54</v>
      </c>
      <c r="G238" s="8">
        <v>9.6</v>
      </c>
      <c r="H238" s="8">
        <v>1.8</v>
      </c>
      <c r="I238" s="8">
        <v>26</v>
      </c>
      <c r="J238" s="8">
        <v>9.6</v>
      </c>
      <c r="K238" s="6">
        <f t="shared" si="9"/>
        <v>9</v>
      </c>
      <c r="L238" s="6">
        <f t="shared" si="10"/>
        <v>9.36</v>
      </c>
      <c r="M238" s="10">
        <v>336</v>
      </c>
      <c r="N238" s="3" t="str">
        <f t="shared" si="11"/>
        <v>NNW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2.5</v>
      </c>
      <c r="U238" s="15">
        <v>2.6</v>
      </c>
    </row>
    <row r="239" spans="1:21" x14ac:dyDescent="0.25">
      <c r="A239" s="1">
        <v>45319</v>
      </c>
      <c r="B239" s="2">
        <v>0.82638888888888884</v>
      </c>
      <c r="C239" s="7">
        <v>1029</v>
      </c>
      <c r="D239" s="7">
        <v>1033</v>
      </c>
      <c r="E239" s="8">
        <v>10.9</v>
      </c>
      <c r="F239" s="9">
        <v>53</v>
      </c>
      <c r="G239" s="8">
        <v>9.1999999999999993</v>
      </c>
      <c r="H239" s="8">
        <v>1.6</v>
      </c>
      <c r="I239" s="8">
        <v>26</v>
      </c>
      <c r="J239" s="8">
        <v>9.1999999999999993</v>
      </c>
      <c r="K239" s="6">
        <f t="shared" si="9"/>
        <v>12.96</v>
      </c>
      <c r="L239" s="6">
        <f t="shared" si="10"/>
        <v>14.759999999999998</v>
      </c>
      <c r="M239" s="10">
        <v>60</v>
      </c>
      <c r="N239" s="3" t="str">
        <f t="shared" si="11"/>
        <v>ENE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3.6</v>
      </c>
      <c r="U239" s="15">
        <v>4.0999999999999996</v>
      </c>
    </row>
    <row r="240" spans="1:21" x14ac:dyDescent="0.25">
      <c r="A240" s="1">
        <v>45319</v>
      </c>
      <c r="B240" s="2">
        <v>0.82986111111111116</v>
      </c>
      <c r="C240" s="7">
        <v>1029</v>
      </c>
      <c r="D240" s="7">
        <v>1033</v>
      </c>
      <c r="E240" s="8">
        <v>10.9</v>
      </c>
      <c r="F240" s="9">
        <v>54</v>
      </c>
      <c r="G240" s="8">
        <v>8.6999999999999993</v>
      </c>
      <c r="H240" s="8">
        <v>1.9</v>
      </c>
      <c r="I240" s="8">
        <v>26</v>
      </c>
      <c r="J240" s="8">
        <v>8.6999999999999993</v>
      </c>
      <c r="K240" s="6">
        <f t="shared" si="9"/>
        <v>16.2</v>
      </c>
      <c r="L240" s="6">
        <f t="shared" si="10"/>
        <v>19.8</v>
      </c>
      <c r="M240" s="10">
        <v>0</v>
      </c>
      <c r="N240" s="3" t="str">
        <f t="shared" si="11"/>
        <v>N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4.5</v>
      </c>
      <c r="U240" s="15">
        <v>5.5</v>
      </c>
    </row>
    <row r="241" spans="1:21" x14ac:dyDescent="0.25">
      <c r="A241" s="1">
        <v>45319</v>
      </c>
      <c r="B241" s="2">
        <v>0.83333333333333337</v>
      </c>
      <c r="C241" s="7">
        <v>1029</v>
      </c>
      <c r="D241" s="7">
        <v>1033</v>
      </c>
      <c r="E241" s="8">
        <v>10.9</v>
      </c>
      <c r="F241" s="9">
        <v>54</v>
      </c>
      <c r="G241" s="8">
        <v>9.9</v>
      </c>
      <c r="H241" s="8">
        <v>1.9</v>
      </c>
      <c r="I241" s="8">
        <v>26</v>
      </c>
      <c r="J241" s="8">
        <v>9.9</v>
      </c>
      <c r="K241" s="6">
        <f t="shared" si="9"/>
        <v>8.2799999999999994</v>
      </c>
      <c r="L241" s="6">
        <f t="shared" si="10"/>
        <v>9.36</v>
      </c>
      <c r="M241" s="10">
        <v>354</v>
      </c>
      <c r="N241" s="3" t="str">
        <f t="shared" si="11"/>
        <v>N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2.2999999999999998</v>
      </c>
      <c r="U241" s="15">
        <v>2.6</v>
      </c>
    </row>
    <row r="242" spans="1:21" x14ac:dyDescent="0.25">
      <c r="A242" s="1">
        <v>45319</v>
      </c>
      <c r="B242" s="2">
        <v>0.83680555555555547</v>
      </c>
      <c r="C242" s="7">
        <v>1029</v>
      </c>
      <c r="D242" s="7">
        <v>1033</v>
      </c>
      <c r="E242" s="8">
        <v>10.9</v>
      </c>
      <c r="F242" s="9">
        <v>53</v>
      </c>
      <c r="G242" s="8">
        <v>8.8000000000000007</v>
      </c>
      <c r="H242" s="8">
        <v>1.6</v>
      </c>
      <c r="I242" s="8">
        <v>26</v>
      </c>
      <c r="J242" s="8">
        <v>8.8000000000000007</v>
      </c>
      <c r="K242" s="6">
        <f t="shared" si="9"/>
        <v>15.120000000000001</v>
      </c>
      <c r="L242" s="6">
        <f t="shared" si="10"/>
        <v>18.72</v>
      </c>
      <c r="M242" s="10">
        <v>260</v>
      </c>
      <c r="N242" s="3" t="str">
        <f t="shared" si="11"/>
        <v>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4.2</v>
      </c>
      <c r="U242" s="15">
        <v>5.2</v>
      </c>
    </row>
    <row r="243" spans="1:21" x14ac:dyDescent="0.25">
      <c r="A243" s="1">
        <v>45319</v>
      </c>
      <c r="B243" s="2">
        <v>0.84027777777777779</v>
      </c>
      <c r="C243" s="7">
        <v>1029</v>
      </c>
      <c r="D243" s="7">
        <v>1033</v>
      </c>
      <c r="E243" s="8">
        <v>11</v>
      </c>
      <c r="F243" s="9">
        <v>53</v>
      </c>
      <c r="G243" s="8">
        <v>10.5</v>
      </c>
      <c r="H243" s="8">
        <v>1.7</v>
      </c>
      <c r="I243" s="8">
        <v>26</v>
      </c>
      <c r="J243" s="8">
        <v>10.5</v>
      </c>
      <c r="K243" s="6">
        <f t="shared" si="9"/>
        <v>6.12</v>
      </c>
      <c r="L243" s="6">
        <f t="shared" si="10"/>
        <v>6.48</v>
      </c>
      <c r="M243" s="10">
        <v>42</v>
      </c>
      <c r="N243" s="3" t="str">
        <f t="shared" si="11"/>
        <v>NE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1.7</v>
      </c>
      <c r="U243" s="15">
        <v>1.8</v>
      </c>
    </row>
    <row r="244" spans="1:21" x14ac:dyDescent="0.25">
      <c r="A244" s="1">
        <v>45319</v>
      </c>
      <c r="B244" s="2">
        <v>0.84375</v>
      </c>
      <c r="C244" s="7">
        <v>1029</v>
      </c>
      <c r="D244" s="7">
        <v>1033</v>
      </c>
      <c r="E244" s="8">
        <v>11</v>
      </c>
      <c r="F244" s="9">
        <v>50</v>
      </c>
      <c r="G244" s="8">
        <v>11</v>
      </c>
      <c r="H244" s="8">
        <v>0.9</v>
      </c>
      <c r="I244" s="8">
        <v>26</v>
      </c>
      <c r="J244" s="8">
        <v>11</v>
      </c>
      <c r="K244" s="6">
        <f t="shared" si="9"/>
        <v>2.88</v>
      </c>
      <c r="L244" s="6">
        <f t="shared" si="10"/>
        <v>2.88</v>
      </c>
      <c r="M244" s="10">
        <v>324</v>
      </c>
      <c r="N244" s="3" t="str">
        <f t="shared" si="11"/>
        <v>NW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0.8</v>
      </c>
      <c r="U244" s="15">
        <v>0.8</v>
      </c>
    </row>
    <row r="245" spans="1:21" x14ac:dyDescent="0.25">
      <c r="A245" s="1">
        <v>45319</v>
      </c>
      <c r="B245" s="2">
        <v>0.84722222222222221</v>
      </c>
      <c r="C245" s="7">
        <v>1029</v>
      </c>
      <c r="D245" s="7">
        <v>1033</v>
      </c>
      <c r="E245" s="8">
        <v>11</v>
      </c>
      <c r="F245" s="9">
        <v>50</v>
      </c>
      <c r="G245" s="8">
        <v>10.3</v>
      </c>
      <c r="H245" s="8">
        <v>0.9</v>
      </c>
      <c r="I245" s="8">
        <v>26</v>
      </c>
      <c r="J245" s="8">
        <v>10.3</v>
      </c>
      <c r="K245" s="6">
        <f t="shared" si="9"/>
        <v>7.9200000000000008</v>
      </c>
      <c r="L245" s="6">
        <f t="shared" si="10"/>
        <v>7.9200000000000008</v>
      </c>
      <c r="M245" s="10">
        <v>6</v>
      </c>
      <c r="N245" s="3" t="str">
        <f t="shared" si="11"/>
        <v>N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2.2000000000000002</v>
      </c>
      <c r="U245" s="15">
        <v>2.2000000000000002</v>
      </c>
    </row>
    <row r="246" spans="1:21" x14ac:dyDescent="0.25">
      <c r="A246" s="1">
        <v>45319</v>
      </c>
      <c r="B246" s="2">
        <v>0.85069444444444453</v>
      </c>
      <c r="C246" s="7">
        <v>1029</v>
      </c>
      <c r="D246" s="7">
        <v>1033</v>
      </c>
      <c r="E246" s="8">
        <v>11</v>
      </c>
      <c r="F246" s="9">
        <v>47</v>
      </c>
      <c r="G246" s="8">
        <v>9.4</v>
      </c>
      <c r="H246" s="8">
        <v>0</v>
      </c>
      <c r="I246" s="8">
        <v>26</v>
      </c>
      <c r="J246" s="8">
        <v>9.4</v>
      </c>
      <c r="K246" s="6">
        <f t="shared" si="9"/>
        <v>12.96</v>
      </c>
      <c r="L246" s="6">
        <f t="shared" si="10"/>
        <v>13.32</v>
      </c>
      <c r="M246" s="10">
        <v>79</v>
      </c>
      <c r="N246" s="3" t="str">
        <f t="shared" si="11"/>
        <v>ENE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3.6</v>
      </c>
      <c r="U246" s="15">
        <v>3.7</v>
      </c>
    </row>
    <row r="247" spans="1:21" x14ac:dyDescent="0.25">
      <c r="A247" s="1">
        <v>45319</v>
      </c>
      <c r="B247" s="2">
        <v>0.85416666666666663</v>
      </c>
      <c r="C247" s="7">
        <v>1029</v>
      </c>
      <c r="D247" s="7">
        <v>1033</v>
      </c>
      <c r="E247" s="8">
        <v>11</v>
      </c>
      <c r="F247" s="9">
        <v>46</v>
      </c>
      <c r="G247" s="8">
        <v>11</v>
      </c>
      <c r="H247" s="8">
        <v>-0.2</v>
      </c>
      <c r="I247" s="8">
        <v>26</v>
      </c>
      <c r="J247" s="8">
        <v>11</v>
      </c>
      <c r="K247" s="6">
        <f t="shared" si="9"/>
        <v>2.88</v>
      </c>
      <c r="L247" s="6">
        <f t="shared" si="10"/>
        <v>2.88</v>
      </c>
      <c r="M247" s="10">
        <v>168</v>
      </c>
      <c r="N247" s="3" t="str">
        <f t="shared" si="11"/>
        <v>SSE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0.8</v>
      </c>
      <c r="U247" s="15">
        <v>0.8</v>
      </c>
    </row>
    <row r="248" spans="1:21" x14ac:dyDescent="0.25">
      <c r="A248" s="1">
        <v>45319</v>
      </c>
      <c r="B248" s="2">
        <v>0.85763888888888884</v>
      </c>
      <c r="C248" s="7">
        <v>1029</v>
      </c>
      <c r="D248" s="7">
        <v>1033</v>
      </c>
      <c r="E248" s="8">
        <v>10.9</v>
      </c>
      <c r="F248" s="9">
        <v>47</v>
      </c>
      <c r="G248" s="8">
        <v>9.9</v>
      </c>
      <c r="H248" s="8">
        <v>0</v>
      </c>
      <c r="I248" s="8">
        <v>26</v>
      </c>
      <c r="J248" s="8">
        <v>9.9</v>
      </c>
      <c r="K248" s="6">
        <f t="shared" si="9"/>
        <v>8.2799999999999994</v>
      </c>
      <c r="L248" s="6">
        <f t="shared" si="10"/>
        <v>9</v>
      </c>
      <c r="M248" s="10">
        <v>120</v>
      </c>
      <c r="N248" s="3" t="str">
        <f t="shared" si="11"/>
        <v>ESE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2.2999999999999998</v>
      </c>
      <c r="U248" s="15">
        <v>2.5</v>
      </c>
    </row>
    <row r="249" spans="1:21" x14ac:dyDescent="0.25">
      <c r="A249" s="1">
        <v>45319</v>
      </c>
      <c r="B249" s="2">
        <v>0.86111111111111116</v>
      </c>
      <c r="C249" s="7">
        <v>1029</v>
      </c>
      <c r="D249" s="7">
        <v>1033</v>
      </c>
      <c r="E249" s="8">
        <v>10.9</v>
      </c>
      <c r="F249" s="9">
        <v>48</v>
      </c>
      <c r="G249" s="8">
        <v>10.7</v>
      </c>
      <c r="H249" s="8">
        <v>0.2</v>
      </c>
      <c r="I249" s="8">
        <v>26</v>
      </c>
      <c r="J249" s="8">
        <v>10.7</v>
      </c>
      <c r="K249" s="6">
        <f t="shared" si="9"/>
        <v>5.76</v>
      </c>
      <c r="L249" s="6">
        <f t="shared" si="10"/>
        <v>5.76</v>
      </c>
      <c r="M249" s="10">
        <v>117</v>
      </c>
      <c r="N249" s="3" t="str">
        <f t="shared" si="11"/>
        <v>ESE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1.6</v>
      </c>
      <c r="U249" s="15">
        <v>1.6</v>
      </c>
    </row>
    <row r="250" spans="1:21" x14ac:dyDescent="0.25">
      <c r="A250" s="1">
        <v>45319</v>
      </c>
      <c r="B250" s="2">
        <v>0.86458333333333337</v>
      </c>
      <c r="C250" s="7">
        <v>1029</v>
      </c>
      <c r="D250" s="7">
        <v>1033</v>
      </c>
      <c r="E250" s="8">
        <v>10.9</v>
      </c>
      <c r="F250" s="9">
        <v>49</v>
      </c>
      <c r="G250" s="8">
        <v>9.6999999999999993</v>
      </c>
      <c r="H250" s="8">
        <v>0.5</v>
      </c>
      <c r="I250" s="8">
        <v>26</v>
      </c>
      <c r="J250" s="8">
        <v>9.6999999999999993</v>
      </c>
      <c r="K250" s="6">
        <f t="shared" si="9"/>
        <v>9.36</v>
      </c>
      <c r="L250" s="6">
        <f t="shared" si="10"/>
        <v>9.7200000000000006</v>
      </c>
      <c r="M250" s="10">
        <v>312</v>
      </c>
      <c r="N250" s="3" t="str">
        <f t="shared" si="11"/>
        <v>NW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2.6</v>
      </c>
      <c r="U250" s="15">
        <v>2.7</v>
      </c>
    </row>
    <row r="251" spans="1:21" x14ac:dyDescent="0.25">
      <c r="A251" s="1">
        <v>45319</v>
      </c>
      <c r="B251" s="2">
        <v>0.86805555555555547</v>
      </c>
      <c r="C251" s="7">
        <v>1029</v>
      </c>
      <c r="D251" s="7">
        <v>1033</v>
      </c>
      <c r="E251" s="8">
        <v>11</v>
      </c>
      <c r="F251" s="9">
        <v>50</v>
      </c>
      <c r="G251" s="8">
        <v>11</v>
      </c>
      <c r="H251" s="8">
        <v>0.9</v>
      </c>
      <c r="I251" s="8">
        <v>26</v>
      </c>
      <c r="J251" s="8">
        <v>11</v>
      </c>
      <c r="K251" s="6">
        <f t="shared" si="9"/>
        <v>2.88</v>
      </c>
      <c r="L251" s="6">
        <f t="shared" si="10"/>
        <v>2.88</v>
      </c>
      <c r="M251" s="10">
        <v>42</v>
      </c>
      <c r="N251" s="3" t="str">
        <f t="shared" si="11"/>
        <v>NE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0.8</v>
      </c>
      <c r="U251" s="15">
        <v>0.8</v>
      </c>
    </row>
    <row r="252" spans="1:21" x14ac:dyDescent="0.25">
      <c r="A252" s="1">
        <v>45319</v>
      </c>
      <c r="B252" s="2">
        <v>0.87152777777777779</v>
      </c>
      <c r="C252" s="7">
        <v>1029</v>
      </c>
      <c r="D252" s="7">
        <v>1033</v>
      </c>
      <c r="E252" s="8">
        <v>10.9</v>
      </c>
      <c r="F252" s="9">
        <v>50</v>
      </c>
      <c r="G252" s="8">
        <v>10.4</v>
      </c>
      <c r="H252" s="8">
        <v>0.8</v>
      </c>
      <c r="I252" s="8">
        <v>26</v>
      </c>
      <c r="J252" s="8">
        <v>10.4</v>
      </c>
      <c r="K252" s="6">
        <f t="shared" si="9"/>
        <v>6.12</v>
      </c>
      <c r="L252" s="6">
        <f t="shared" si="10"/>
        <v>7.2</v>
      </c>
      <c r="M252" s="10">
        <v>24</v>
      </c>
      <c r="N252" s="3" t="str">
        <f t="shared" si="11"/>
        <v>NNE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1.7</v>
      </c>
      <c r="U252" s="15">
        <v>2</v>
      </c>
    </row>
    <row r="253" spans="1:21" x14ac:dyDescent="0.25">
      <c r="A253" s="1">
        <v>45319</v>
      </c>
      <c r="B253" s="2">
        <v>0.875</v>
      </c>
      <c r="C253" s="7">
        <v>1029</v>
      </c>
      <c r="D253" s="7">
        <v>1033</v>
      </c>
      <c r="E253" s="8">
        <v>10.9</v>
      </c>
      <c r="F253" s="9">
        <v>51</v>
      </c>
      <c r="G253" s="8">
        <v>10.9</v>
      </c>
      <c r="H253" s="8">
        <v>1.1000000000000001</v>
      </c>
      <c r="I253" s="8">
        <v>26</v>
      </c>
      <c r="J253" s="8">
        <v>10.9</v>
      </c>
      <c r="K253" s="6">
        <f t="shared" si="9"/>
        <v>4.32</v>
      </c>
      <c r="L253" s="6">
        <f t="shared" si="10"/>
        <v>4.32</v>
      </c>
      <c r="M253" s="10">
        <v>336</v>
      </c>
      <c r="N253" s="3" t="str">
        <f t="shared" si="11"/>
        <v>NNW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1.2</v>
      </c>
      <c r="U253" s="15">
        <v>1.2</v>
      </c>
    </row>
    <row r="254" spans="1:21" x14ac:dyDescent="0.25">
      <c r="A254" s="1">
        <v>45319</v>
      </c>
      <c r="B254" s="2">
        <v>0.87847222222222221</v>
      </c>
      <c r="C254" s="7">
        <v>1029</v>
      </c>
      <c r="D254" s="7">
        <v>1033</v>
      </c>
      <c r="E254" s="8">
        <v>11</v>
      </c>
      <c r="F254" s="9">
        <v>51</v>
      </c>
      <c r="G254" s="8">
        <v>11</v>
      </c>
      <c r="H254" s="8">
        <v>1.2</v>
      </c>
      <c r="I254" s="8">
        <v>26</v>
      </c>
      <c r="J254" s="8">
        <v>11</v>
      </c>
      <c r="K254" s="6">
        <f t="shared" si="9"/>
        <v>0</v>
      </c>
      <c r="L254" s="6">
        <f t="shared" si="10"/>
        <v>0</v>
      </c>
      <c r="M254" s="10">
        <v>126</v>
      </c>
      <c r="N254" s="3" t="str">
        <f t="shared" si="11"/>
        <v>ESE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45319</v>
      </c>
      <c r="B255" s="2">
        <v>0.88194444444444453</v>
      </c>
      <c r="C255" s="7">
        <v>1029</v>
      </c>
      <c r="D255" s="7">
        <v>1033</v>
      </c>
      <c r="E255" s="8">
        <v>10.9</v>
      </c>
      <c r="F255" s="9">
        <v>50</v>
      </c>
      <c r="G255" s="8">
        <v>10.9</v>
      </c>
      <c r="H255" s="8">
        <v>0.8</v>
      </c>
      <c r="I255" s="8">
        <v>26</v>
      </c>
      <c r="J255" s="8">
        <v>10.9</v>
      </c>
      <c r="K255" s="6">
        <f t="shared" si="9"/>
        <v>3.9600000000000004</v>
      </c>
      <c r="L255" s="6">
        <f t="shared" si="10"/>
        <v>3.9600000000000004</v>
      </c>
      <c r="M255" s="10">
        <v>335</v>
      </c>
      <c r="N255" s="3" t="str">
        <f t="shared" si="11"/>
        <v>NNW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1.1000000000000001</v>
      </c>
      <c r="U255" s="15">
        <v>1.1000000000000001</v>
      </c>
    </row>
    <row r="256" spans="1:21" x14ac:dyDescent="0.25">
      <c r="A256" s="1">
        <v>45319</v>
      </c>
      <c r="B256" s="2">
        <v>0.88541666666666663</v>
      </c>
      <c r="C256" s="7">
        <v>1029</v>
      </c>
      <c r="D256" s="7">
        <v>1033</v>
      </c>
      <c r="E256" s="8">
        <v>10.9</v>
      </c>
      <c r="F256" s="9">
        <v>51</v>
      </c>
      <c r="G256" s="8">
        <v>10.199999999999999</v>
      </c>
      <c r="H256" s="8">
        <v>1.1000000000000001</v>
      </c>
      <c r="I256" s="8">
        <v>26</v>
      </c>
      <c r="J256" s="8">
        <v>10.199999999999999</v>
      </c>
      <c r="K256" s="6">
        <f t="shared" si="9"/>
        <v>7.9200000000000008</v>
      </c>
      <c r="L256" s="6">
        <f t="shared" si="10"/>
        <v>7.9200000000000008</v>
      </c>
      <c r="M256" s="10">
        <v>342</v>
      </c>
      <c r="N256" s="3" t="str">
        <f t="shared" si="11"/>
        <v>NNW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2.2000000000000002</v>
      </c>
      <c r="U256" s="15">
        <v>2.2000000000000002</v>
      </c>
    </row>
    <row r="257" spans="1:21" x14ac:dyDescent="0.25">
      <c r="A257" s="1">
        <v>45319</v>
      </c>
      <c r="B257" s="2">
        <v>0.88888888888888884</v>
      </c>
      <c r="C257" s="7">
        <v>1029</v>
      </c>
      <c r="D257" s="7">
        <v>1033</v>
      </c>
      <c r="E257" s="8">
        <v>10.9</v>
      </c>
      <c r="F257" s="9">
        <v>51</v>
      </c>
      <c r="G257" s="8">
        <v>10.9</v>
      </c>
      <c r="H257" s="8">
        <v>1.1000000000000001</v>
      </c>
      <c r="I257" s="8">
        <v>26</v>
      </c>
      <c r="J257" s="8">
        <v>10.9</v>
      </c>
      <c r="K257" s="6">
        <f t="shared" si="9"/>
        <v>4.68</v>
      </c>
      <c r="L257" s="6">
        <f t="shared" si="10"/>
        <v>4.68</v>
      </c>
      <c r="M257" s="10">
        <v>60</v>
      </c>
      <c r="N257" s="3" t="str">
        <f t="shared" si="11"/>
        <v>ENE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1.3</v>
      </c>
      <c r="U257" s="15">
        <v>1.3</v>
      </c>
    </row>
    <row r="258" spans="1:21" x14ac:dyDescent="0.25">
      <c r="A258" s="1">
        <v>45319</v>
      </c>
      <c r="B258" s="2">
        <v>0.89236111111111116</v>
      </c>
      <c r="C258" s="7">
        <v>1029</v>
      </c>
      <c r="D258" s="7">
        <v>1033</v>
      </c>
      <c r="E258" s="8">
        <v>11</v>
      </c>
      <c r="F258" s="9">
        <v>51</v>
      </c>
      <c r="G258" s="8">
        <v>10.5</v>
      </c>
      <c r="H258" s="8">
        <v>1.2</v>
      </c>
      <c r="I258" s="8">
        <v>26</v>
      </c>
      <c r="J258" s="8">
        <v>10.5</v>
      </c>
      <c r="K258" s="6">
        <f t="shared" si="9"/>
        <v>6.48</v>
      </c>
      <c r="L258" s="6">
        <f t="shared" si="10"/>
        <v>7.2</v>
      </c>
      <c r="M258" s="10">
        <v>72</v>
      </c>
      <c r="N258" s="3" t="str">
        <f t="shared" si="11"/>
        <v>ENE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1.8</v>
      </c>
      <c r="U258" s="15">
        <v>2</v>
      </c>
    </row>
    <row r="259" spans="1:21" x14ac:dyDescent="0.25">
      <c r="A259" s="1">
        <v>45319</v>
      </c>
      <c r="B259" s="2">
        <v>0.89583333333333337</v>
      </c>
      <c r="C259" s="7">
        <v>1029</v>
      </c>
      <c r="D259" s="7">
        <v>1033</v>
      </c>
      <c r="E259" s="8">
        <v>11</v>
      </c>
      <c r="F259" s="9">
        <v>51</v>
      </c>
      <c r="G259" s="8">
        <v>10.3</v>
      </c>
      <c r="H259" s="8">
        <v>1.2</v>
      </c>
      <c r="I259" s="8">
        <v>26</v>
      </c>
      <c r="J259" s="8">
        <v>10.3</v>
      </c>
      <c r="K259" s="6">
        <f t="shared" ref="K259:K288" si="12">CONVERT(T259,"m/s","km/h")</f>
        <v>7.9200000000000008</v>
      </c>
      <c r="L259" s="6">
        <f t="shared" ref="L259:L288" si="13">CONVERT(U259,"m/s","km/h")</f>
        <v>7.9200000000000008</v>
      </c>
      <c r="M259" s="10">
        <v>342</v>
      </c>
      <c r="N259" s="3" t="str">
        <f t="shared" ref="N259:N288" si="14">LOOKUP(M259,$V$4:$V$40,$W$4:$W$40)</f>
        <v>NNW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2.2000000000000002</v>
      </c>
      <c r="U259" s="15">
        <v>2.2000000000000002</v>
      </c>
    </row>
    <row r="260" spans="1:21" x14ac:dyDescent="0.25">
      <c r="A260" s="1">
        <v>45319</v>
      </c>
      <c r="B260" s="2">
        <v>0.89930555555555547</v>
      </c>
      <c r="C260" s="7">
        <v>1029</v>
      </c>
      <c r="D260" s="7">
        <v>1033</v>
      </c>
      <c r="E260" s="8">
        <v>10.9</v>
      </c>
      <c r="F260" s="9">
        <v>51</v>
      </c>
      <c r="G260" s="8">
        <v>10.7</v>
      </c>
      <c r="H260" s="8">
        <v>1.1000000000000001</v>
      </c>
      <c r="I260" s="8">
        <v>26</v>
      </c>
      <c r="J260" s="8">
        <v>10.7</v>
      </c>
      <c r="K260" s="6">
        <f t="shared" si="12"/>
        <v>5.4</v>
      </c>
      <c r="L260" s="6">
        <f t="shared" si="13"/>
        <v>5.4</v>
      </c>
      <c r="M260" s="10">
        <v>54</v>
      </c>
      <c r="N260" s="3" t="str">
        <f t="shared" si="14"/>
        <v>NE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1.5</v>
      </c>
      <c r="U260" s="15">
        <v>1.5</v>
      </c>
    </row>
    <row r="261" spans="1:21" x14ac:dyDescent="0.25">
      <c r="A261" s="1">
        <v>45319</v>
      </c>
      <c r="B261" s="2">
        <v>0.90277777777777779</v>
      </c>
      <c r="C261" s="7">
        <v>1029</v>
      </c>
      <c r="D261" s="7">
        <v>1033</v>
      </c>
      <c r="E261" s="8">
        <v>10.8</v>
      </c>
      <c r="F261" s="9">
        <v>50</v>
      </c>
      <c r="G261" s="8">
        <v>9.6</v>
      </c>
      <c r="H261" s="8">
        <v>0.7</v>
      </c>
      <c r="I261" s="8">
        <v>26</v>
      </c>
      <c r="J261" s="8">
        <v>9.6</v>
      </c>
      <c r="K261" s="6">
        <f t="shared" si="12"/>
        <v>9.7200000000000006</v>
      </c>
      <c r="L261" s="6">
        <f t="shared" si="13"/>
        <v>9.7200000000000006</v>
      </c>
      <c r="M261" s="10">
        <v>92</v>
      </c>
      <c r="N261" s="3" t="str">
        <f t="shared" si="14"/>
        <v>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2.7</v>
      </c>
      <c r="U261" s="15">
        <v>2.7</v>
      </c>
    </row>
    <row r="262" spans="1:21" x14ac:dyDescent="0.25">
      <c r="A262" s="1">
        <v>45319</v>
      </c>
      <c r="B262" s="2">
        <v>0.90625</v>
      </c>
      <c r="C262" s="7">
        <v>1029</v>
      </c>
      <c r="D262" s="7">
        <v>1033</v>
      </c>
      <c r="E262" s="8">
        <v>10.8</v>
      </c>
      <c r="F262" s="9">
        <v>49</v>
      </c>
      <c r="G262" s="8">
        <v>9.6</v>
      </c>
      <c r="H262" s="8">
        <v>0.4</v>
      </c>
      <c r="I262" s="8">
        <v>26</v>
      </c>
      <c r="J262" s="8">
        <v>9.6</v>
      </c>
      <c r="K262" s="6">
        <f t="shared" si="12"/>
        <v>9.7200000000000006</v>
      </c>
      <c r="L262" s="6">
        <f t="shared" si="13"/>
        <v>10.8</v>
      </c>
      <c r="M262" s="10">
        <v>322</v>
      </c>
      <c r="N262" s="3" t="str">
        <f t="shared" si="14"/>
        <v>NW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2.7</v>
      </c>
      <c r="U262" s="15">
        <v>3</v>
      </c>
    </row>
    <row r="263" spans="1:21" x14ac:dyDescent="0.25">
      <c r="A263" s="1">
        <v>45319</v>
      </c>
      <c r="B263" s="2">
        <v>0.90972222222222221</v>
      </c>
      <c r="C263" s="7">
        <v>1029</v>
      </c>
      <c r="D263" s="7">
        <v>1033</v>
      </c>
      <c r="E263" s="8">
        <v>10.8</v>
      </c>
      <c r="F263" s="9">
        <v>49</v>
      </c>
      <c r="G263" s="8">
        <v>10.8</v>
      </c>
      <c r="H263" s="8">
        <v>0.4</v>
      </c>
      <c r="I263" s="8">
        <v>26</v>
      </c>
      <c r="J263" s="8">
        <v>10.8</v>
      </c>
      <c r="K263" s="6">
        <f t="shared" si="12"/>
        <v>4.32</v>
      </c>
      <c r="L263" s="6">
        <f t="shared" si="13"/>
        <v>4.32</v>
      </c>
      <c r="M263" s="10">
        <v>156</v>
      </c>
      <c r="N263" s="3" t="str">
        <f t="shared" si="14"/>
        <v>SSE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1.2</v>
      </c>
      <c r="U263" s="15">
        <v>1.2</v>
      </c>
    </row>
    <row r="264" spans="1:21" x14ac:dyDescent="0.25">
      <c r="A264" s="1">
        <v>45319</v>
      </c>
      <c r="B264" s="2">
        <v>0.91319444444444453</v>
      </c>
      <c r="C264" s="7">
        <v>1029</v>
      </c>
      <c r="D264" s="7">
        <v>1033</v>
      </c>
      <c r="E264" s="8">
        <v>10.7</v>
      </c>
      <c r="F264" s="9">
        <v>48</v>
      </c>
      <c r="G264" s="8">
        <v>10.7</v>
      </c>
      <c r="H264" s="8">
        <v>0</v>
      </c>
      <c r="I264" s="8">
        <v>26</v>
      </c>
      <c r="J264" s="8">
        <v>10.7</v>
      </c>
      <c r="K264" s="6">
        <f t="shared" si="12"/>
        <v>4.68</v>
      </c>
      <c r="L264" s="6">
        <f t="shared" si="13"/>
        <v>4.68</v>
      </c>
      <c r="M264" s="10">
        <v>54</v>
      </c>
      <c r="N264" s="3" t="str">
        <f t="shared" si="14"/>
        <v>NE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1.3</v>
      </c>
      <c r="U264" s="15">
        <v>1.3</v>
      </c>
    </row>
    <row r="265" spans="1:21" x14ac:dyDescent="0.25">
      <c r="A265" s="1">
        <v>45319</v>
      </c>
      <c r="B265" s="2">
        <v>0.91666666666666663</v>
      </c>
      <c r="C265" s="7">
        <v>1029</v>
      </c>
      <c r="D265" s="7">
        <v>1033</v>
      </c>
      <c r="E265" s="8">
        <v>10.8</v>
      </c>
      <c r="F265" s="9">
        <v>48</v>
      </c>
      <c r="G265" s="8">
        <v>10.6</v>
      </c>
      <c r="H265" s="8">
        <v>0.1</v>
      </c>
      <c r="I265" s="8">
        <v>26</v>
      </c>
      <c r="J265" s="8">
        <v>10.6</v>
      </c>
      <c r="K265" s="6">
        <f t="shared" si="12"/>
        <v>5.4</v>
      </c>
      <c r="L265" s="6">
        <f t="shared" si="13"/>
        <v>5.4</v>
      </c>
      <c r="M265" s="10">
        <v>84</v>
      </c>
      <c r="N265" s="3" t="str">
        <f t="shared" si="14"/>
        <v>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1.5</v>
      </c>
      <c r="U265" s="15">
        <v>1.5</v>
      </c>
    </row>
    <row r="266" spans="1:21" x14ac:dyDescent="0.25">
      <c r="A266" s="1">
        <v>45319</v>
      </c>
      <c r="B266" s="2">
        <v>0.92013888888888884</v>
      </c>
      <c r="C266" s="7">
        <v>1029</v>
      </c>
      <c r="D266" s="7">
        <v>1033</v>
      </c>
      <c r="E266" s="8">
        <v>10.7</v>
      </c>
      <c r="F266" s="9">
        <v>49</v>
      </c>
      <c r="G266" s="8">
        <v>9.9</v>
      </c>
      <c r="H266" s="8">
        <v>0.3</v>
      </c>
      <c r="I266" s="8">
        <v>26</v>
      </c>
      <c r="J266" s="8">
        <v>9.9</v>
      </c>
      <c r="K266" s="6">
        <f t="shared" si="12"/>
        <v>7.5600000000000005</v>
      </c>
      <c r="L266" s="6">
        <f t="shared" si="13"/>
        <v>7.5600000000000005</v>
      </c>
      <c r="M266" s="10">
        <v>60</v>
      </c>
      <c r="N266" s="3" t="str">
        <f t="shared" si="14"/>
        <v>ENE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2.1</v>
      </c>
      <c r="U266" s="15">
        <v>2.1</v>
      </c>
    </row>
    <row r="267" spans="1:21" x14ac:dyDescent="0.25">
      <c r="A267" s="1">
        <v>45319</v>
      </c>
      <c r="B267" s="2">
        <v>0.92361111111111116</v>
      </c>
      <c r="C267" s="7">
        <v>1029</v>
      </c>
      <c r="D267" s="7">
        <v>1033</v>
      </c>
      <c r="E267" s="8">
        <v>10.6</v>
      </c>
      <c r="F267" s="9">
        <v>49</v>
      </c>
      <c r="G267" s="8">
        <v>10.1</v>
      </c>
      <c r="H267" s="8">
        <v>0.2</v>
      </c>
      <c r="I267" s="8">
        <v>26</v>
      </c>
      <c r="J267" s="8">
        <v>10.1</v>
      </c>
      <c r="K267" s="6">
        <f t="shared" si="12"/>
        <v>6.12</v>
      </c>
      <c r="L267" s="6">
        <f t="shared" si="13"/>
        <v>7.2</v>
      </c>
      <c r="M267" s="10">
        <v>62</v>
      </c>
      <c r="N267" s="3" t="str">
        <f t="shared" si="14"/>
        <v>ENE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1.7</v>
      </c>
      <c r="U267" s="15">
        <v>2</v>
      </c>
    </row>
    <row r="268" spans="1:21" x14ac:dyDescent="0.25">
      <c r="A268" s="1">
        <v>45319</v>
      </c>
      <c r="B268" s="2">
        <v>0.92708333333333337</v>
      </c>
      <c r="C268" s="7">
        <v>1029</v>
      </c>
      <c r="D268" s="7">
        <v>1033</v>
      </c>
      <c r="E268" s="8">
        <v>10.6</v>
      </c>
      <c r="F268" s="9">
        <v>49</v>
      </c>
      <c r="G268" s="8">
        <v>10.6</v>
      </c>
      <c r="H268" s="8">
        <v>0.2</v>
      </c>
      <c r="I268" s="8">
        <v>26</v>
      </c>
      <c r="J268" s="8">
        <v>10.6</v>
      </c>
      <c r="K268" s="6">
        <f t="shared" si="12"/>
        <v>3.6</v>
      </c>
      <c r="L268" s="6">
        <f t="shared" si="13"/>
        <v>3.6</v>
      </c>
      <c r="M268" s="10">
        <v>91</v>
      </c>
      <c r="N268" s="3" t="str">
        <f t="shared" si="14"/>
        <v>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</v>
      </c>
      <c r="U268" s="15">
        <v>1</v>
      </c>
    </row>
    <row r="269" spans="1:21" x14ac:dyDescent="0.25">
      <c r="A269" s="1">
        <v>45319</v>
      </c>
      <c r="B269" s="2">
        <v>0.93055555555555547</v>
      </c>
      <c r="C269" s="7">
        <v>1029</v>
      </c>
      <c r="D269" s="7">
        <v>1033</v>
      </c>
      <c r="E269" s="8">
        <v>10.7</v>
      </c>
      <c r="F269" s="9">
        <v>49</v>
      </c>
      <c r="G269" s="8">
        <v>10.5</v>
      </c>
      <c r="H269" s="8">
        <v>0.3</v>
      </c>
      <c r="I269" s="8">
        <v>26</v>
      </c>
      <c r="J269" s="8">
        <v>10.5</v>
      </c>
      <c r="K269" s="6">
        <f t="shared" si="12"/>
        <v>5.76</v>
      </c>
      <c r="L269" s="6">
        <f t="shared" si="13"/>
        <v>5.76</v>
      </c>
      <c r="M269" s="10">
        <v>102</v>
      </c>
      <c r="N269" s="3" t="str">
        <f t="shared" si="14"/>
        <v>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1.6</v>
      </c>
      <c r="U269" s="15">
        <v>1.6</v>
      </c>
    </row>
    <row r="270" spans="1:21" x14ac:dyDescent="0.25">
      <c r="A270" s="1">
        <v>45319</v>
      </c>
      <c r="B270" s="2">
        <v>0.93402777777777779</v>
      </c>
      <c r="C270" s="7">
        <v>1029</v>
      </c>
      <c r="D270" s="7">
        <v>1033</v>
      </c>
      <c r="E270" s="8">
        <v>10.6</v>
      </c>
      <c r="F270" s="9">
        <v>50</v>
      </c>
      <c r="G270" s="8">
        <v>9.8000000000000007</v>
      </c>
      <c r="H270" s="8">
        <v>0.5</v>
      </c>
      <c r="I270" s="8">
        <v>26</v>
      </c>
      <c r="J270" s="8">
        <v>9.8000000000000007</v>
      </c>
      <c r="K270" s="6">
        <f t="shared" si="12"/>
        <v>7.2</v>
      </c>
      <c r="L270" s="6">
        <f t="shared" si="13"/>
        <v>7.9200000000000008</v>
      </c>
      <c r="M270" s="10">
        <v>120</v>
      </c>
      <c r="N270" s="3" t="str">
        <f t="shared" si="14"/>
        <v>ESE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</v>
      </c>
      <c r="U270" s="15">
        <v>2.2000000000000002</v>
      </c>
    </row>
    <row r="271" spans="1:21" x14ac:dyDescent="0.25">
      <c r="A271" s="1">
        <v>45319</v>
      </c>
      <c r="B271" s="2">
        <v>0.9375</v>
      </c>
      <c r="C271" s="7">
        <v>1029</v>
      </c>
      <c r="D271" s="7">
        <v>1033</v>
      </c>
      <c r="E271" s="8">
        <v>10.7</v>
      </c>
      <c r="F271" s="9">
        <v>50</v>
      </c>
      <c r="G271" s="8">
        <v>10.7</v>
      </c>
      <c r="H271" s="8">
        <v>0.6</v>
      </c>
      <c r="I271" s="8">
        <v>26</v>
      </c>
      <c r="J271" s="8">
        <v>10.7</v>
      </c>
      <c r="K271" s="6">
        <f t="shared" si="12"/>
        <v>0</v>
      </c>
      <c r="L271" s="6">
        <f t="shared" si="13"/>
        <v>0</v>
      </c>
      <c r="M271" s="10">
        <v>72</v>
      </c>
      <c r="N271" s="3" t="str">
        <f t="shared" si="14"/>
        <v>ENE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45319</v>
      </c>
      <c r="B272" s="2">
        <v>0.94097222222222221</v>
      </c>
      <c r="C272" s="7">
        <v>1029</v>
      </c>
      <c r="D272" s="7">
        <v>1033</v>
      </c>
      <c r="E272" s="8">
        <v>10.6</v>
      </c>
      <c r="F272" s="9">
        <v>50</v>
      </c>
      <c r="G272" s="8">
        <v>10.6</v>
      </c>
      <c r="H272" s="8">
        <v>0.5</v>
      </c>
      <c r="I272" s="8">
        <v>26</v>
      </c>
      <c r="J272" s="8">
        <v>10.6</v>
      </c>
      <c r="K272" s="6">
        <f t="shared" si="12"/>
        <v>2.88</v>
      </c>
      <c r="L272" s="6">
        <f t="shared" si="13"/>
        <v>2.88</v>
      </c>
      <c r="M272" s="10">
        <v>74</v>
      </c>
      <c r="N272" s="3" t="str">
        <f t="shared" si="14"/>
        <v>ENE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0.8</v>
      </c>
      <c r="U272" s="15">
        <v>0.8</v>
      </c>
    </row>
    <row r="273" spans="1:21" x14ac:dyDescent="0.25">
      <c r="A273" s="1">
        <v>45319</v>
      </c>
      <c r="B273" s="2">
        <v>0.94444444444444453</v>
      </c>
      <c r="C273" s="7">
        <v>1029</v>
      </c>
      <c r="D273" s="7">
        <v>1033</v>
      </c>
      <c r="E273" s="8">
        <v>10.6</v>
      </c>
      <c r="F273" s="9">
        <v>50</v>
      </c>
      <c r="G273" s="8">
        <v>10.6</v>
      </c>
      <c r="H273" s="8">
        <v>0.5</v>
      </c>
      <c r="I273" s="8">
        <v>26</v>
      </c>
      <c r="J273" s="8">
        <v>10.6</v>
      </c>
      <c r="K273" s="6">
        <f t="shared" si="12"/>
        <v>0</v>
      </c>
      <c r="L273" s="6">
        <f t="shared" si="13"/>
        <v>0</v>
      </c>
      <c r="M273" s="10">
        <v>180</v>
      </c>
      <c r="N273" s="3" t="str">
        <f t="shared" si="14"/>
        <v>S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</v>
      </c>
      <c r="U273" s="15">
        <v>0</v>
      </c>
    </row>
    <row r="274" spans="1:21" x14ac:dyDescent="0.25">
      <c r="A274" s="1">
        <v>45319</v>
      </c>
      <c r="B274" s="2">
        <v>0.94791666666666663</v>
      </c>
      <c r="C274" s="7">
        <v>1029</v>
      </c>
      <c r="D274" s="7">
        <v>1033</v>
      </c>
      <c r="E274" s="8">
        <v>10.5</v>
      </c>
      <c r="F274" s="9">
        <v>50</v>
      </c>
      <c r="G274" s="8">
        <v>10.5</v>
      </c>
      <c r="H274" s="8">
        <v>0.4</v>
      </c>
      <c r="I274" s="8">
        <v>26</v>
      </c>
      <c r="J274" s="8">
        <v>10.5</v>
      </c>
      <c r="K274" s="6">
        <f t="shared" si="12"/>
        <v>0</v>
      </c>
      <c r="L274" s="6">
        <f t="shared" si="13"/>
        <v>0</v>
      </c>
      <c r="M274" s="10">
        <v>144</v>
      </c>
      <c r="N274" s="3" t="str">
        <f t="shared" si="14"/>
        <v>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</v>
      </c>
      <c r="U274" s="15">
        <v>0</v>
      </c>
    </row>
    <row r="275" spans="1:21" x14ac:dyDescent="0.25">
      <c r="A275" s="1">
        <v>45319</v>
      </c>
      <c r="B275" s="2">
        <v>0.95138888888888884</v>
      </c>
      <c r="C275" s="7">
        <v>1029</v>
      </c>
      <c r="D275" s="7">
        <v>1033</v>
      </c>
      <c r="E275" s="8">
        <v>10.5</v>
      </c>
      <c r="F275" s="9">
        <v>50</v>
      </c>
      <c r="G275" s="8">
        <v>10.5</v>
      </c>
      <c r="H275" s="8">
        <v>0.4</v>
      </c>
      <c r="I275" s="8">
        <v>26</v>
      </c>
      <c r="J275" s="8">
        <v>10.5</v>
      </c>
      <c r="K275" s="6">
        <f t="shared" si="12"/>
        <v>3.9600000000000004</v>
      </c>
      <c r="L275" s="6">
        <f t="shared" si="13"/>
        <v>3.9600000000000004</v>
      </c>
      <c r="M275" s="10">
        <v>34</v>
      </c>
      <c r="N275" s="3" t="str">
        <f t="shared" si="14"/>
        <v>NNE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1.1000000000000001</v>
      </c>
      <c r="U275" s="15">
        <v>1.1000000000000001</v>
      </c>
    </row>
    <row r="276" spans="1:21" x14ac:dyDescent="0.25">
      <c r="A276" s="1">
        <v>45319</v>
      </c>
      <c r="B276" s="2">
        <v>0.95486111111111116</v>
      </c>
      <c r="C276" s="7">
        <v>1029</v>
      </c>
      <c r="D276" s="7">
        <v>1033</v>
      </c>
      <c r="E276" s="8">
        <v>10.5</v>
      </c>
      <c r="F276" s="9">
        <v>51</v>
      </c>
      <c r="G276" s="8">
        <v>10.5</v>
      </c>
      <c r="H276" s="8">
        <v>0.7</v>
      </c>
      <c r="I276" s="8">
        <v>26</v>
      </c>
      <c r="J276" s="8">
        <v>10.5</v>
      </c>
      <c r="K276" s="6">
        <f t="shared" si="12"/>
        <v>4.68</v>
      </c>
      <c r="L276" s="6">
        <f t="shared" si="13"/>
        <v>4.68</v>
      </c>
      <c r="M276" s="10">
        <v>66</v>
      </c>
      <c r="N276" s="3" t="str">
        <f t="shared" si="14"/>
        <v>ENE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1.3</v>
      </c>
      <c r="U276" s="15">
        <v>1.3</v>
      </c>
    </row>
    <row r="277" spans="1:21" x14ac:dyDescent="0.25">
      <c r="A277" s="1">
        <v>45319</v>
      </c>
      <c r="B277" s="2">
        <v>0.95833333333333337</v>
      </c>
      <c r="C277" s="7">
        <v>1029</v>
      </c>
      <c r="D277" s="7">
        <v>1033</v>
      </c>
      <c r="E277" s="8">
        <v>10.4</v>
      </c>
      <c r="F277" s="9">
        <v>51</v>
      </c>
      <c r="G277" s="8">
        <v>10.4</v>
      </c>
      <c r="H277" s="8">
        <v>0.6</v>
      </c>
      <c r="I277" s="8">
        <v>26</v>
      </c>
      <c r="J277" s="8">
        <v>10.4</v>
      </c>
      <c r="K277" s="6">
        <f t="shared" si="12"/>
        <v>3.6</v>
      </c>
      <c r="L277" s="6">
        <f t="shared" si="13"/>
        <v>3.6</v>
      </c>
      <c r="M277" s="10">
        <v>30</v>
      </c>
      <c r="N277" s="3" t="str">
        <f t="shared" si="14"/>
        <v>NNE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</v>
      </c>
      <c r="U277" s="15">
        <v>1</v>
      </c>
    </row>
    <row r="278" spans="1:21" x14ac:dyDescent="0.25">
      <c r="A278" s="1">
        <v>45319</v>
      </c>
      <c r="B278" s="2">
        <v>0.96180555555555547</v>
      </c>
      <c r="C278" s="7">
        <v>1029</v>
      </c>
      <c r="D278" s="7">
        <v>1033</v>
      </c>
      <c r="E278" s="8">
        <v>10.4</v>
      </c>
      <c r="F278" s="9">
        <v>51</v>
      </c>
      <c r="G278" s="8">
        <v>10.4</v>
      </c>
      <c r="H278" s="8">
        <v>0.6</v>
      </c>
      <c r="I278" s="8">
        <v>26</v>
      </c>
      <c r="J278" s="8">
        <v>10.4</v>
      </c>
      <c r="K278" s="6">
        <f t="shared" si="12"/>
        <v>2.52</v>
      </c>
      <c r="L278" s="6">
        <f t="shared" si="13"/>
        <v>2.52</v>
      </c>
      <c r="M278" s="10">
        <v>84</v>
      </c>
      <c r="N278" s="3" t="str">
        <f t="shared" si="14"/>
        <v>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0.7</v>
      </c>
      <c r="U278" s="15">
        <v>0.7</v>
      </c>
    </row>
    <row r="279" spans="1:21" x14ac:dyDescent="0.25">
      <c r="A279" s="1">
        <v>45319</v>
      </c>
      <c r="B279" s="2">
        <v>0.96527777777777779</v>
      </c>
      <c r="C279" s="7">
        <v>1029</v>
      </c>
      <c r="D279" s="7">
        <v>1033</v>
      </c>
      <c r="E279" s="8">
        <v>10.4</v>
      </c>
      <c r="F279" s="9">
        <v>52</v>
      </c>
      <c r="G279" s="8">
        <v>10.4</v>
      </c>
      <c r="H279" s="8">
        <v>0.9</v>
      </c>
      <c r="I279" s="8">
        <v>26</v>
      </c>
      <c r="J279" s="8">
        <v>10.4</v>
      </c>
      <c r="K279" s="6">
        <f t="shared" si="12"/>
        <v>3.6</v>
      </c>
      <c r="L279" s="6">
        <f t="shared" si="13"/>
        <v>3.6</v>
      </c>
      <c r="M279" s="10">
        <v>96</v>
      </c>
      <c r="N279" s="3" t="str">
        <f t="shared" si="14"/>
        <v>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</v>
      </c>
      <c r="U279" s="15">
        <v>1</v>
      </c>
    </row>
    <row r="280" spans="1:21" x14ac:dyDescent="0.25">
      <c r="A280" s="1">
        <v>45319</v>
      </c>
      <c r="B280" s="2">
        <v>0.96875</v>
      </c>
      <c r="C280" s="7">
        <v>1029</v>
      </c>
      <c r="D280" s="7">
        <v>1033</v>
      </c>
      <c r="E280" s="8">
        <v>10.4</v>
      </c>
      <c r="F280" s="9">
        <v>52</v>
      </c>
      <c r="G280" s="8">
        <v>10.4</v>
      </c>
      <c r="H280" s="8">
        <v>0.9</v>
      </c>
      <c r="I280" s="8">
        <v>26</v>
      </c>
      <c r="J280" s="8">
        <v>10.4</v>
      </c>
      <c r="K280" s="6">
        <f t="shared" si="12"/>
        <v>3.9600000000000004</v>
      </c>
      <c r="L280" s="6">
        <f t="shared" si="13"/>
        <v>3.9600000000000004</v>
      </c>
      <c r="M280" s="10">
        <v>60</v>
      </c>
      <c r="N280" s="3" t="str">
        <f t="shared" si="14"/>
        <v>ENE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1.1000000000000001</v>
      </c>
      <c r="U280" s="15">
        <v>1.1000000000000001</v>
      </c>
    </row>
    <row r="281" spans="1:21" x14ac:dyDescent="0.25">
      <c r="A281" s="1">
        <v>45319</v>
      </c>
      <c r="B281" s="2">
        <v>0.97222222222222221</v>
      </c>
      <c r="C281" s="7">
        <v>1029</v>
      </c>
      <c r="D281" s="7">
        <v>1033</v>
      </c>
      <c r="E281" s="8">
        <v>10.5</v>
      </c>
      <c r="F281" s="9">
        <v>52</v>
      </c>
      <c r="G281" s="8">
        <v>10.5</v>
      </c>
      <c r="H281" s="8">
        <v>1</v>
      </c>
      <c r="I281" s="8">
        <v>26</v>
      </c>
      <c r="J281" s="8">
        <v>10.5</v>
      </c>
      <c r="K281" s="6">
        <f t="shared" si="12"/>
        <v>0</v>
      </c>
      <c r="L281" s="6">
        <f t="shared" si="13"/>
        <v>0</v>
      </c>
      <c r="M281" s="10">
        <v>120</v>
      </c>
      <c r="N281" s="3" t="str">
        <f t="shared" si="14"/>
        <v>ESE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45319</v>
      </c>
      <c r="B282" s="2">
        <v>0.97569444444444453</v>
      </c>
      <c r="C282" s="7">
        <v>1029</v>
      </c>
      <c r="D282" s="7">
        <v>1033</v>
      </c>
      <c r="E282" s="8">
        <v>10.4</v>
      </c>
      <c r="F282" s="9">
        <v>51</v>
      </c>
      <c r="G282" s="8">
        <v>10.1</v>
      </c>
      <c r="H282" s="8">
        <v>0.6</v>
      </c>
      <c r="I282" s="8">
        <v>26</v>
      </c>
      <c r="J282" s="8">
        <v>10.1</v>
      </c>
      <c r="K282" s="6">
        <f t="shared" si="12"/>
        <v>5.76</v>
      </c>
      <c r="L282" s="6">
        <f t="shared" si="13"/>
        <v>5.76</v>
      </c>
      <c r="M282" s="10">
        <v>102</v>
      </c>
      <c r="N282" s="3" t="str">
        <f t="shared" si="14"/>
        <v>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1.6</v>
      </c>
      <c r="U282" s="15">
        <v>1.6</v>
      </c>
    </row>
    <row r="283" spans="1:21" x14ac:dyDescent="0.25">
      <c r="A283" s="1">
        <v>45319</v>
      </c>
      <c r="B283" s="2">
        <v>0.97916666666666663</v>
      </c>
      <c r="C283" s="7">
        <v>1029</v>
      </c>
      <c r="D283" s="7">
        <v>1033</v>
      </c>
      <c r="E283" s="8">
        <v>10.5</v>
      </c>
      <c r="F283" s="9">
        <v>51</v>
      </c>
      <c r="G283" s="8">
        <v>9.6999999999999993</v>
      </c>
      <c r="H283" s="8">
        <v>0.7</v>
      </c>
      <c r="I283" s="8">
        <v>26</v>
      </c>
      <c r="J283" s="8">
        <v>9.6999999999999993</v>
      </c>
      <c r="K283" s="6">
        <f t="shared" si="12"/>
        <v>7.9200000000000008</v>
      </c>
      <c r="L283" s="6">
        <f t="shared" si="13"/>
        <v>9</v>
      </c>
      <c r="M283" s="10">
        <v>54</v>
      </c>
      <c r="N283" s="3" t="str">
        <f t="shared" si="14"/>
        <v>NE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2.2000000000000002</v>
      </c>
      <c r="U283" s="15">
        <v>2.5</v>
      </c>
    </row>
    <row r="284" spans="1:21" x14ac:dyDescent="0.25">
      <c r="A284" s="1">
        <v>45319</v>
      </c>
      <c r="B284" s="2">
        <v>0.98263888888888884</v>
      </c>
      <c r="C284" s="7">
        <v>1029</v>
      </c>
      <c r="D284" s="7">
        <v>1033</v>
      </c>
      <c r="E284" s="8">
        <v>10.6</v>
      </c>
      <c r="F284" s="9">
        <v>51</v>
      </c>
      <c r="G284" s="8">
        <v>10.6</v>
      </c>
      <c r="H284" s="8">
        <v>0.8</v>
      </c>
      <c r="I284" s="8">
        <v>26</v>
      </c>
      <c r="J284" s="8">
        <v>10.6</v>
      </c>
      <c r="K284" s="6">
        <f t="shared" si="12"/>
        <v>2.88</v>
      </c>
      <c r="L284" s="6">
        <f t="shared" si="13"/>
        <v>2.88</v>
      </c>
      <c r="M284" s="10">
        <v>102</v>
      </c>
      <c r="N284" s="3" t="str">
        <f t="shared" si="14"/>
        <v>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0.8</v>
      </c>
      <c r="U284" s="15">
        <v>0.8</v>
      </c>
    </row>
    <row r="285" spans="1:21" x14ac:dyDescent="0.25">
      <c r="A285" s="1">
        <v>45319</v>
      </c>
      <c r="B285" s="2">
        <v>0.98611111111111116</v>
      </c>
      <c r="C285" s="7">
        <v>1029</v>
      </c>
      <c r="D285" s="7">
        <v>1033</v>
      </c>
      <c r="E285" s="8">
        <v>10.6</v>
      </c>
      <c r="F285" s="9">
        <v>52</v>
      </c>
      <c r="G285" s="8">
        <v>10.6</v>
      </c>
      <c r="H285" s="8">
        <v>1.1000000000000001</v>
      </c>
      <c r="I285" s="8">
        <v>26</v>
      </c>
      <c r="J285" s="8">
        <v>10.6</v>
      </c>
      <c r="K285" s="6">
        <f t="shared" si="12"/>
        <v>2.52</v>
      </c>
      <c r="L285" s="6">
        <f t="shared" si="13"/>
        <v>2.52</v>
      </c>
      <c r="M285" s="10">
        <v>62</v>
      </c>
      <c r="N285" s="3" t="str">
        <f t="shared" si="14"/>
        <v>ENE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0.7</v>
      </c>
      <c r="U285" s="15">
        <v>0.7</v>
      </c>
    </row>
    <row r="286" spans="1:21" ht="15.75" customHeight="1" x14ac:dyDescent="0.25">
      <c r="A286" s="1">
        <v>45319</v>
      </c>
      <c r="B286" s="2">
        <v>0.98958333333333337</v>
      </c>
      <c r="C286" s="7">
        <v>1029</v>
      </c>
      <c r="D286" s="7">
        <v>1033</v>
      </c>
      <c r="E286" s="8">
        <v>10.5</v>
      </c>
      <c r="F286" s="9">
        <v>52</v>
      </c>
      <c r="G286" s="8">
        <v>9.1</v>
      </c>
      <c r="H286" s="8">
        <v>1</v>
      </c>
      <c r="I286" s="8">
        <v>26</v>
      </c>
      <c r="J286" s="8">
        <v>9.1</v>
      </c>
      <c r="K286" s="6">
        <f t="shared" si="12"/>
        <v>10.08</v>
      </c>
      <c r="L286" s="6">
        <f t="shared" si="13"/>
        <v>10.8</v>
      </c>
      <c r="M286" s="10">
        <v>36</v>
      </c>
      <c r="N286" s="3" t="str">
        <f t="shared" si="14"/>
        <v>NNE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2.8</v>
      </c>
      <c r="U286" s="15">
        <v>3</v>
      </c>
    </row>
    <row r="287" spans="1:21" x14ac:dyDescent="0.25">
      <c r="A287" s="1">
        <v>45319</v>
      </c>
      <c r="B287" s="2">
        <v>0.99305555555555547</v>
      </c>
      <c r="C287" s="7">
        <v>1029</v>
      </c>
      <c r="D287" s="7">
        <v>1033</v>
      </c>
      <c r="E287" s="8">
        <v>10.6</v>
      </c>
      <c r="F287" s="9">
        <v>52</v>
      </c>
      <c r="G287" s="8">
        <v>9.8000000000000007</v>
      </c>
      <c r="H287" s="8">
        <v>1.1000000000000001</v>
      </c>
      <c r="I287" s="8">
        <v>26</v>
      </c>
      <c r="J287" s="8">
        <v>9.8000000000000007</v>
      </c>
      <c r="K287" s="6">
        <f t="shared" si="12"/>
        <v>7.5600000000000005</v>
      </c>
      <c r="L287" s="6">
        <f t="shared" si="13"/>
        <v>7.5600000000000005</v>
      </c>
      <c r="M287" s="10">
        <v>60</v>
      </c>
      <c r="N287" s="3" t="str">
        <f t="shared" si="14"/>
        <v>ENE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2.1</v>
      </c>
      <c r="U287" s="15">
        <v>2.1</v>
      </c>
    </row>
    <row r="288" spans="1:21" x14ac:dyDescent="0.25">
      <c r="A288" s="1">
        <v>45319</v>
      </c>
      <c r="B288" s="2">
        <v>0.99652777777777779</v>
      </c>
      <c r="C288" s="7">
        <v>1029</v>
      </c>
      <c r="D288" s="7">
        <v>1033</v>
      </c>
      <c r="E288" s="8">
        <v>10.6</v>
      </c>
      <c r="F288" s="9">
        <v>53</v>
      </c>
      <c r="G288" s="8">
        <v>10.6</v>
      </c>
      <c r="H288" s="8">
        <v>1.3</v>
      </c>
      <c r="I288" s="8">
        <v>26</v>
      </c>
      <c r="J288" s="8">
        <v>10.6</v>
      </c>
      <c r="K288" s="6">
        <f t="shared" si="12"/>
        <v>2.88</v>
      </c>
      <c r="L288" s="6">
        <f t="shared" si="13"/>
        <v>2.88</v>
      </c>
      <c r="M288" s="10">
        <v>60</v>
      </c>
      <c r="N288" s="3" t="str">
        <f t="shared" si="14"/>
        <v>ENE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0.8</v>
      </c>
      <c r="U288" s="15">
        <v>0.8</v>
      </c>
    </row>
    <row r="289" spans="1:21" x14ac:dyDescent="0.25">
      <c r="A289" s="1"/>
      <c r="B289" s="2"/>
      <c r="C289" s="7"/>
      <c r="D289" s="7"/>
      <c r="E289" s="8"/>
      <c r="F289" s="9"/>
      <c r="G289" s="8"/>
      <c r="H289" s="8"/>
      <c r="I289" s="8"/>
      <c r="J289" s="8"/>
      <c r="K289" s="6"/>
      <c r="L289" s="6"/>
      <c r="M289" s="10"/>
      <c r="N289" s="3"/>
      <c r="O289" s="11"/>
      <c r="P289" s="12"/>
      <c r="Q289" s="3"/>
      <c r="R289" s="13"/>
      <c r="S289" s="14"/>
      <c r="T289" s="15"/>
      <c r="U289" s="15"/>
    </row>
    <row r="290" spans="1:21" x14ac:dyDescent="0.25">
      <c r="K290" s="6"/>
      <c r="L290" s="6"/>
    </row>
    <row r="291" spans="1:21" x14ac:dyDescent="0.25">
      <c r="A291" s="23" t="s">
        <v>47</v>
      </c>
      <c r="B291" s="23" t="s">
        <v>34</v>
      </c>
      <c r="C291" s="23" t="s">
        <v>35</v>
      </c>
      <c r="D291" s="24" t="s">
        <v>36</v>
      </c>
      <c r="E291" s="23" t="s">
        <v>37</v>
      </c>
      <c r="F291" s="25" t="s">
        <v>38</v>
      </c>
      <c r="G291" s="44" t="s">
        <v>52</v>
      </c>
      <c r="H291" s="46"/>
      <c r="I291" s="26"/>
      <c r="K291" s="6"/>
      <c r="L291" s="6"/>
    </row>
    <row r="292" spans="1:21" x14ac:dyDescent="0.25">
      <c r="A292" s="31">
        <f>AVERAGE(E2:E288)</f>
        <v>10.996167247386772</v>
      </c>
      <c r="B292" s="27">
        <f>AVERAGE(F2:F288)</f>
        <v>45.88850174216028</v>
      </c>
      <c r="C292" s="28">
        <f>AVERAGE(C2:C288)</f>
        <v>1027.9128919860627</v>
      </c>
      <c r="D292" s="29">
        <f>AVERAGE(S67:S246)</f>
        <v>124.79542599666675</v>
      </c>
      <c r="E292" s="30">
        <f>AVERAGE(K2:K288)</f>
        <v>9.0714982578397283</v>
      </c>
      <c r="F292" s="31">
        <f>AVERAGE(H2:H288)</f>
        <v>-0.33554006968641126</v>
      </c>
      <c r="G292" s="45" t="str" cm="1">
        <f t="array" ref="G292">INDEX(N2:N288,MIN(IF(MAX(COUNTIF(N2:N288,N2:N288))=COUNTIF(N2:N288,N2:N288),ROW(N2:N288),"")))</f>
        <v>N</v>
      </c>
      <c r="H292" s="47"/>
      <c r="I292" s="26"/>
      <c r="K292" s="6"/>
      <c r="L292" s="6"/>
    </row>
    <row r="293" spans="1:21" x14ac:dyDescent="0.25">
      <c r="C293"/>
      <c r="D293"/>
      <c r="E293" s="26"/>
      <c r="G293" s="26"/>
      <c r="H293" s="26"/>
      <c r="I293" s="26"/>
    </row>
    <row r="294" spans="1:21" x14ac:dyDescent="0.25">
      <c r="A294" s="23" t="s">
        <v>48</v>
      </c>
      <c r="B294" s="23" t="s">
        <v>39</v>
      </c>
      <c r="C294" s="23" t="s">
        <v>40</v>
      </c>
      <c r="D294" s="23" t="s">
        <v>41</v>
      </c>
      <c r="E294" s="25" t="s">
        <v>42</v>
      </c>
      <c r="F294" s="32" t="s">
        <v>43</v>
      </c>
      <c r="G294" s="25" t="s">
        <v>44</v>
      </c>
      <c r="H294" s="25" t="s">
        <v>45</v>
      </c>
      <c r="I294" s="25" t="s">
        <v>46</v>
      </c>
    </row>
    <row r="295" spans="1:21" x14ac:dyDescent="0.25">
      <c r="A295" s="38">
        <f>MIN(E2:E288)</f>
        <v>9.8000000000000007</v>
      </c>
      <c r="B295" s="33">
        <f>MAX(E2:E288)</f>
        <v>12.4</v>
      </c>
      <c r="C295" s="34">
        <f>MIN(F2:F288)</f>
        <v>34</v>
      </c>
      <c r="D295" s="35">
        <f>MAX(F2:F288)</f>
        <v>55</v>
      </c>
      <c r="E295" s="36">
        <f>MAX(S2:S288)</f>
        <v>460.33300000000003</v>
      </c>
      <c r="F295" s="37">
        <f>MAX(L2:L288)</f>
        <v>24.12</v>
      </c>
      <c r="G295" s="38">
        <f>MIN(H2:H288)</f>
        <v>-3.1</v>
      </c>
      <c r="H295" s="33">
        <f>MAX(H2:H288)</f>
        <v>1.9</v>
      </c>
      <c r="I295" s="4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8EAE3-0F44-494C-BA8B-48B7F18F1EC3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2" width="16.7109375" style="3" customWidth="1"/>
    <col min="3" max="4" width="16.7109375" style="7" customWidth="1"/>
    <col min="5" max="5" width="16.7109375" style="8" customWidth="1"/>
    <col min="6" max="6" width="16.7109375" style="9" customWidth="1"/>
    <col min="7" max="8" width="16.7109375" style="8" customWidth="1"/>
    <col min="9" max="9" width="18.85546875" style="8" customWidth="1"/>
    <col min="10" max="10" width="16.7109375" style="8" customWidth="1"/>
    <col min="11" max="11" width="16.28515625" style="39" customWidth="1"/>
    <col min="12" max="12" width="15.28515625" style="39" customWidth="1"/>
    <col min="13" max="13" width="16.7109375" style="10" customWidth="1"/>
    <col min="14" max="14" width="18.140625" customWidth="1"/>
    <col min="15" max="15" width="16.7109375" style="11" customWidth="1"/>
    <col min="16" max="16" width="16.7109375" style="12" customWidth="1"/>
    <col min="17" max="17" width="16.7109375" style="3" customWidth="1"/>
    <col min="18" max="18" width="16.7109375" style="13" customWidth="1"/>
    <col min="19" max="19" width="18.85546875" style="21" customWidth="1"/>
    <col min="20" max="21" width="16.7109375" style="1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45320</v>
      </c>
      <c r="B2" s="2">
        <v>0</v>
      </c>
      <c r="C2" s="7">
        <v>1029</v>
      </c>
      <c r="D2" s="7">
        <v>1033</v>
      </c>
      <c r="E2" s="8">
        <v>10.6</v>
      </c>
      <c r="F2" s="9">
        <v>54</v>
      </c>
      <c r="G2" s="8">
        <v>9.8000000000000007</v>
      </c>
      <c r="H2" s="8">
        <v>1.6</v>
      </c>
      <c r="I2" s="8">
        <v>26</v>
      </c>
      <c r="J2" s="8">
        <v>9.8000000000000007</v>
      </c>
      <c r="K2" s="6">
        <f>CONVERT(T2,"m/s","km/h")</f>
        <v>7.9200000000000008</v>
      </c>
      <c r="L2" s="6">
        <f>CONVERT(U2,"m/s","km/h")</f>
        <v>9.36</v>
      </c>
      <c r="M2" s="10">
        <v>78</v>
      </c>
      <c r="N2" s="3" t="str">
        <f>LOOKUP(M2,$V$4:$V$40,$W$4:$W$40)</f>
        <v>ENE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2.2000000000000002</v>
      </c>
      <c r="U2" s="15">
        <v>2.6</v>
      </c>
    </row>
    <row r="3" spans="1:23" x14ac:dyDescent="0.25">
      <c r="A3" s="1">
        <v>45320</v>
      </c>
      <c r="B3" s="2">
        <v>3.472222222222222E-3</v>
      </c>
      <c r="C3" s="7">
        <v>1029</v>
      </c>
      <c r="D3" s="7">
        <v>1033</v>
      </c>
      <c r="E3" s="8">
        <v>10.5</v>
      </c>
      <c r="F3" s="9">
        <v>54</v>
      </c>
      <c r="G3" s="8">
        <v>10.199999999999999</v>
      </c>
      <c r="H3" s="8">
        <v>1.5</v>
      </c>
      <c r="I3" s="8">
        <v>26</v>
      </c>
      <c r="J3" s="8">
        <v>10.199999999999999</v>
      </c>
      <c r="K3" s="6">
        <f t="shared" ref="K3:K66" si="0">CONVERT(T3,"m/s","km/h")</f>
        <v>5.4</v>
      </c>
      <c r="L3" s="6">
        <f t="shared" ref="L3:L66" si="1">CONVERT(U3,"m/s","km/h")</f>
        <v>5.4</v>
      </c>
      <c r="M3" s="10">
        <v>86</v>
      </c>
      <c r="N3" s="3" t="str">
        <f t="shared" ref="N3:N66" si="2">LOOKUP(M3,$V$4:$V$40,$W$4:$W$40)</f>
        <v>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1.5</v>
      </c>
      <c r="U3" s="15">
        <v>1.5</v>
      </c>
    </row>
    <row r="4" spans="1:23" x14ac:dyDescent="0.25">
      <c r="A4" s="1">
        <v>45320</v>
      </c>
      <c r="B4" s="2">
        <v>6.9444444444444441E-3</v>
      </c>
      <c r="C4" s="7">
        <v>1029</v>
      </c>
      <c r="D4" s="7">
        <v>1033</v>
      </c>
      <c r="E4" s="8">
        <v>10.6</v>
      </c>
      <c r="F4" s="9">
        <v>54</v>
      </c>
      <c r="G4" s="8">
        <v>10.3</v>
      </c>
      <c r="H4" s="8">
        <v>1.6</v>
      </c>
      <c r="I4" s="8">
        <v>26</v>
      </c>
      <c r="J4" s="8">
        <v>10.3</v>
      </c>
      <c r="K4" s="6">
        <f t="shared" si="0"/>
        <v>5.76</v>
      </c>
      <c r="L4" s="6">
        <f t="shared" si="1"/>
        <v>5.76</v>
      </c>
      <c r="M4" s="10">
        <v>78</v>
      </c>
      <c r="N4" s="3" t="str">
        <f t="shared" si="2"/>
        <v>ENE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1.6</v>
      </c>
      <c r="U4" s="15">
        <v>1.6</v>
      </c>
      <c r="V4" s="43">
        <v>0</v>
      </c>
      <c r="W4" s="5" t="s">
        <v>0</v>
      </c>
    </row>
    <row r="5" spans="1:23" x14ac:dyDescent="0.25">
      <c r="A5" s="1">
        <v>45320</v>
      </c>
      <c r="B5" s="2">
        <v>1.0416666666666666E-2</v>
      </c>
      <c r="C5" s="7">
        <v>1029</v>
      </c>
      <c r="D5" s="7">
        <v>1033</v>
      </c>
      <c r="E5" s="8">
        <v>10.5</v>
      </c>
      <c r="F5" s="9">
        <v>54</v>
      </c>
      <c r="G5" s="8">
        <v>8.6</v>
      </c>
      <c r="H5" s="8">
        <v>1.5</v>
      </c>
      <c r="I5" s="8">
        <v>26</v>
      </c>
      <c r="J5" s="8">
        <v>8.6</v>
      </c>
      <c r="K5" s="6">
        <f t="shared" si="0"/>
        <v>13.32</v>
      </c>
      <c r="L5" s="6">
        <f t="shared" si="1"/>
        <v>15.120000000000001</v>
      </c>
      <c r="M5" s="10">
        <v>85</v>
      </c>
      <c r="N5" s="3" t="str">
        <f t="shared" si="2"/>
        <v>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3.7</v>
      </c>
      <c r="U5" s="15">
        <v>4.2</v>
      </c>
      <c r="V5" s="43">
        <v>10</v>
      </c>
      <c r="W5" s="5" t="s">
        <v>0</v>
      </c>
    </row>
    <row r="6" spans="1:23" x14ac:dyDescent="0.25">
      <c r="A6" s="1">
        <v>45320</v>
      </c>
      <c r="B6" s="2">
        <v>1.3888888888888888E-2</v>
      </c>
      <c r="C6" s="7">
        <v>1029</v>
      </c>
      <c r="D6" s="7">
        <v>1033</v>
      </c>
      <c r="E6" s="8">
        <v>10.5</v>
      </c>
      <c r="F6" s="9">
        <v>54</v>
      </c>
      <c r="G6" s="8">
        <v>10.5</v>
      </c>
      <c r="H6" s="8">
        <v>1.5</v>
      </c>
      <c r="I6" s="8">
        <v>26</v>
      </c>
      <c r="J6" s="8">
        <v>10.5</v>
      </c>
      <c r="K6" s="6">
        <f t="shared" si="0"/>
        <v>4.32</v>
      </c>
      <c r="L6" s="6">
        <f t="shared" si="1"/>
        <v>4.32</v>
      </c>
      <c r="M6" s="10">
        <v>48</v>
      </c>
      <c r="N6" s="3" t="str">
        <f t="shared" si="2"/>
        <v>NE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1.2</v>
      </c>
      <c r="U6" s="15">
        <v>1.2</v>
      </c>
      <c r="V6" s="43">
        <v>20</v>
      </c>
      <c r="W6" s="5" t="s">
        <v>1</v>
      </c>
    </row>
    <row r="7" spans="1:23" x14ac:dyDescent="0.25">
      <c r="A7" s="1">
        <v>45320</v>
      </c>
      <c r="B7" s="2">
        <v>1.7361111111111112E-2</v>
      </c>
      <c r="C7" s="7">
        <v>1029</v>
      </c>
      <c r="D7" s="7">
        <v>1033</v>
      </c>
      <c r="E7" s="8">
        <v>10.4</v>
      </c>
      <c r="F7" s="9">
        <v>54</v>
      </c>
      <c r="G7" s="8">
        <v>9.1999999999999993</v>
      </c>
      <c r="H7" s="8">
        <v>1.4</v>
      </c>
      <c r="I7" s="8">
        <v>26</v>
      </c>
      <c r="J7" s="8">
        <v>9.1999999999999993</v>
      </c>
      <c r="K7" s="6">
        <f t="shared" si="0"/>
        <v>9.36</v>
      </c>
      <c r="L7" s="6">
        <f t="shared" si="1"/>
        <v>9.7200000000000006</v>
      </c>
      <c r="M7" s="10">
        <v>35</v>
      </c>
      <c r="N7" s="3" t="str">
        <f t="shared" si="2"/>
        <v>NNE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2.6</v>
      </c>
      <c r="U7" s="15">
        <v>2.7</v>
      </c>
      <c r="V7" s="43">
        <v>30</v>
      </c>
      <c r="W7" s="5" t="s">
        <v>1</v>
      </c>
    </row>
    <row r="8" spans="1:23" x14ac:dyDescent="0.25">
      <c r="A8" s="1">
        <v>45320</v>
      </c>
      <c r="B8" s="2">
        <v>2.0833333333333332E-2</v>
      </c>
      <c r="C8" s="7">
        <v>1029</v>
      </c>
      <c r="D8" s="7">
        <v>1033</v>
      </c>
      <c r="E8" s="8">
        <v>10.5</v>
      </c>
      <c r="F8" s="9">
        <v>53</v>
      </c>
      <c r="G8" s="8">
        <v>9.9</v>
      </c>
      <c r="H8" s="8">
        <v>1.2</v>
      </c>
      <c r="I8" s="8">
        <v>26</v>
      </c>
      <c r="J8" s="8">
        <v>9.9</v>
      </c>
      <c r="K8" s="6">
        <f t="shared" si="0"/>
        <v>6.12</v>
      </c>
      <c r="L8" s="6">
        <f t="shared" si="1"/>
        <v>6.48</v>
      </c>
      <c r="M8" s="10">
        <v>30</v>
      </c>
      <c r="N8" s="3" t="str">
        <f t="shared" si="2"/>
        <v>NNE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1.7</v>
      </c>
      <c r="U8" s="15">
        <v>1.8</v>
      </c>
      <c r="V8" s="43">
        <v>40</v>
      </c>
      <c r="W8" s="5" t="s">
        <v>2</v>
      </c>
    </row>
    <row r="9" spans="1:23" x14ac:dyDescent="0.25">
      <c r="A9" s="1">
        <v>45320</v>
      </c>
      <c r="B9" s="2">
        <v>2.4305555555555556E-2</v>
      </c>
      <c r="C9" s="7">
        <v>1029</v>
      </c>
      <c r="D9" s="7">
        <v>1033</v>
      </c>
      <c r="E9" s="8">
        <v>10.5</v>
      </c>
      <c r="F9" s="9">
        <v>53</v>
      </c>
      <c r="G9" s="8">
        <v>9.6999999999999993</v>
      </c>
      <c r="H9" s="8">
        <v>1.2</v>
      </c>
      <c r="I9" s="8">
        <v>26</v>
      </c>
      <c r="J9" s="8">
        <v>9.6999999999999993</v>
      </c>
      <c r="K9" s="6">
        <f t="shared" si="0"/>
        <v>7.2</v>
      </c>
      <c r="L9" s="6">
        <f t="shared" si="1"/>
        <v>7.2</v>
      </c>
      <c r="M9" s="10">
        <v>42</v>
      </c>
      <c r="N9" s="3" t="str">
        <f t="shared" si="2"/>
        <v>NE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2</v>
      </c>
      <c r="U9" s="15">
        <v>2</v>
      </c>
      <c r="V9" s="43">
        <v>50</v>
      </c>
      <c r="W9" s="5" t="s">
        <v>2</v>
      </c>
    </row>
    <row r="10" spans="1:23" x14ac:dyDescent="0.25">
      <c r="A10" s="1">
        <v>45320</v>
      </c>
      <c r="B10" s="2">
        <v>2.7777777777777776E-2</v>
      </c>
      <c r="C10" s="7">
        <v>1029</v>
      </c>
      <c r="D10" s="7">
        <v>1033</v>
      </c>
      <c r="E10" s="8">
        <v>10.5</v>
      </c>
      <c r="F10" s="9">
        <v>53</v>
      </c>
      <c r="G10" s="8">
        <v>9.3000000000000007</v>
      </c>
      <c r="H10" s="8">
        <v>1.2</v>
      </c>
      <c r="I10" s="8">
        <v>26</v>
      </c>
      <c r="J10" s="8">
        <v>9.3000000000000007</v>
      </c>
      <c r="K10" s="6">
        <f t="shared" si="0"/>
        <v>9</v>
      </c>
      <c r="L10" s="6">
        <f t="shared" si="1"/>
        <v>9.36</v>
      </c>
      <c r="M10" s="10">
        <v>42</v>
      </c>
      <c r="N10" s="3" t="str">
        <f t="shared" si="2"/>
        <v>NE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2.5</v>
      </c>
      <c r="U10" s="15">
        <v>2.6</v>
      </c>
      <c r="V10" s="43">
        <v>60</v>
      </c>
      <c r="W10" s="5" t="s">
        <v>3</v>
      </c>
    </row>
    <row r="11" spans="1:23" x14ac:dyDescent="0.25">
      <c r="A11" s="1">
        <v>45320</v>
      </c>
      <c r="B11" s="2">
        <v>3.125E-2</v>
      </c>
      <c r="C11" s="7">
        <v>1030</v>
      </c>
      <c r="D11" s="7">
        <v>1034</v>
      </c>
      <c r="E11" s="8">
        <v>10.4</v>
      </c>
      <c r="F11" s="9">
        <v>53</v>
      </c>
      <c r="G11" s="8">
        <v>9.6</v>
      </c>
      <c r="H11" s="8">
        <v>1.1000000000000001</v>
      </c>
      <c r="I11" s="8">
        <v>26</v>
      </c>
      <c r="J11" s="8">
        <v>9.6</v>
      </c>
      <c r="K11" s="6">
        <f t="shared" si="0"/>
        <v>7.9200000000000008</v>
      </c>
      <c r="L11" s="6">
        <f t="shared" si="1"/>
        <v>7.9200000000000008</v>
      </c>
      <c r="M11" s="10">
        <v>34</v>
      </c>
      <c r="N11" s="3" t="str">
        <f t="shared" si="2"/>
        <v>NNE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2.2000000000000002</v>
      </c>
      <c r="U11" s="15">
        <v>2.2000000000000002</v>
      </c>
      <c r="V11" s="43">
        <v>70</v>
      </c>
      <c r="W11" s="5" t="s">
        <v>3</v>
      </c>
    </row>
    <row r="12" spans="1:23" x14ac:dyDescent="0.25">
      <c r="A12" s="1">
        <v>45320</v>
      </c>
      <c r="B12" s="2">
        <v>3.4722222222222224E-2</v>
      </c>
      <c r="C12" s="7">
        <v>1029</v>
      </c>
      <c r="D12" s="7">
        <v>1033</v>
      </c>
      <c r="E12" s="8">
        <v>10.5</v>
      </c>
      <c r="F12" s="9">
        <v>52</v>
      </c>
      <c r="G12" s="8">
        <v>10.199999999999999</v>
      </c>
      <c r="H12" s="8">
        <v>1</v>
      </c>
      <c r="I12" s="8">
        <v>26</v>
      </c>
      <c r="J12" s="8">
        <v>10.199999999999999</v>
      </c>
      <c r="K12" s="6">
        <f t="shared" si="0"/>
        <v>5.76</v>
      </c>
      <c r="L12" s="6">
        <f t="shared" si="1"/>
        <v>5.76</v>
      </c>
      <c r="M12" s="10">
        <v>106</v>
      </c>
      <c r="N12" s="3" t="str">
        <f t="shared" si="2"/>
        <v>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1.6</v>
      </c>
      <c r="U12" s="15">
        <v>1.6</v>
      </c>
      <c r="V12" s="43">
        <v>80</v>
      </c>
      <c r="W12" s="5" t="s">
        <v>4</v>
      </c>
    </row>
    <row r="13" spans="1:23" x14ac:dyDescent="0.25">
      <c r="A13" s="1">
        <v>45320</v>
      </c>
      <c r="B13" s="2">
        <v>3.8194444444444441E-2</v>
      </c>
      <c r="C13" s="7">
        <v>1029</v>
      </c>
      <c r="D13" s="7">
        <v>1033</v>
      </c>
      <c r="E13" s="8">
        <v>10.3</v>
      </c>
      <c r="F13" s="9">
        <v>53</v>
      </c>
      <c r="G13" s="8">
        <v>10.3</v>
      </c>
      <c r="H13" s="8">
        <v>1</v>
      </c>
      <c r="I13" s="8">
        <v>26</v>
      </c>
      <c r="J13" s="8">
        <v>10.3</v>
      </c>
      <c r="K13" s="6">
        <f t="shared" si="0"/>
        <v>2.52</v>
      </c>
      <c r="L13" s="6">
        <f t="shared" si="1"/>
        <v>2.52</v>
      </c>
      <c r="M13" s="10">
        <v>54</v>
      </c>
      <c r="N13" s="3" t="str">
        <f t="shared" si="2"/>
        <v>NE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0.7</v>
      </c>
      <c r="U13" s="15">
        <v>0.7</v>
      </c>
      <c r="V13" s="43">
        <v>90</v>
      </c>
      <c r="W13" s="5" t="s">
        <v>4</v>
      </c>
    </row>
    <row r="14" spans="1:23" x14ac:dyDescent="0.25">
      <c r="A14" s="1">
        <v>45320</v>
      </c>
      <c r="B14" s="2">
        <v>4.1666666666666664E-2</v>
      </c>
      <c r="C14" s="7">
        <v>1029</v>
      </c>
      <c r="D14" s="7">
        <v>1033</v>
      </c>
      <c r="E14" s="8">
        <v>10.3</v>
      </c>
      <c r="F14" s="9">
        <v>53</v>
      </c>
      <c r="G14" s="8">
        <v>9</v>
      </c>
      <c r="H14" s="8">
        <v>1</v>
      </c>
      <c r="I14" s="8">
        <v>26</v>
      </c>
      <c r="J14" s="8">
        <v>9</v>
      </c>
      <c r="K14" s="6">
        <f t="shared" si="0"/>
        <v>9</v>
      </c>
      <c r="L14" s="6">
        <f t="shared" si="1"/>
        <v>9.36</v>
      </c>
      <c r="M14" s="10">
        <v>108</v>
      </c>
      <c r="N14" s="3" t="str">
        <f t="shared" si="2"/>
        <v>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2.5</v>
      </c>
      <c r="U14" s="15">
        <v>2.6</v>
      </c>
      <c r="V14" s="43">
        <v>100</v>
      </c>
      <c r="W14" s="5" t="s">
        <v>4</v>
      </c>
    </row>
    <row r="15" spans="1:23" x14ac:dyDescent="0.25">
      <c r="A15" s="1">
        <v>45320</v>
      </c>
      <c r="B15" s="2">
        <v>4.5138888888888888E-2</v>
      </c>
      <c r="C15" s="7">
        <v>1029</v>
      </c>
      <c r="D15" s="7">
        <v>1033</v>
      </c>
      <c r="E15" s="8">
        <v>10.3</v>
      </c>
      <c r="F15" s="9">
        <v>54</v>
      </c>
      <c r="G15" s="8">
        <v>10.3</v>
      </c>
      <c r="H15" s="8">
        <v>1.3</v>
      </c>
      <c r="I15" s="8">
        <v>26</v>
      </c>
      <c r="J15" s="8">
        <v>10.3</v>
      </c>
      <c r="K15" s="6">
        <f t="shared" si="0"/>
        <v>2.88</v>
      </c>
      <c r="L15" s="6">
        <f t="shared" si="1"/>
        <v>2.88</v>
      </c>
      <c r="M15" s="10">
        <v>138</v>
      </c>
      <c r="N15" s="3" t="str">
        <f t="shared" si="2"/>
        <v>SE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0.8</v>
      </c>
      <c r="U15" s="15">
        <v>0.8</v>
      </c>
      <c r="V15" s="43">
        <v>110</v>
      </c>
      <c r="W15" s="5" t="s">
        <v>5</v>
      </c>
    </row>
    <row r="16" spans="1:23" x14ac:dyDescent="0.25">
      <c r="A16" s="1">
        <v>45320</v>
      </c>
      <c r="B16" s="2">
        <v>4.8611111111111112E-2</v>
      </c>
      <c r="C16" s="7">
        <v>1029</v>
      </c>
      <c r="D16" s="7">
        <v>1033</v>
      </c>
      <c r="E16" s="8">
        <v>10.199999999999999</v>
      </c>
      <c r="F16" s="9">
        <v>53</v>
      </c>
      <c r="G16" s="8">
        <v>10.199999999999999</v>
      </c>
      <c r="H16" s="8">
        <v>1</v>
      </c>
      <c r="I16" s="8">
        <v>26</v>
      </c>
      <c r="J16" s="8">
        <v>10.199999999999999</v>
      </c>
      <c r="K16" s="6">
        <f t="shared" si="0"/>
        <v>4.32</v>
      </c>
      <c r="L16" s="6">
        <f t="shared" si="1"/>
        <v>4.32</v>
      </c>
      <c r="M16" s="10">
        <v>30</v>
      </c>
      <c r="N16" s="3" t="str">
        <f t="shared" si="2"/>
        <v>NNE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1.2</v>
      </c>
      <c r="U16" s="15">
        <v>1.2</v>
      </c>
      <c r="V16" s="43">
        <v>120</v>
      </c>
      <c r="W16" s="5" t="s">
        <v>5</v>
      </c>
    </row>
    <row r="17" spans="1:23" x14ac:dyDescent="0.25">
      <c r="A17" s="1">
        <v>45320</v>
      </c>
      <c r="B17" s="2">
        <v>5.2083333333333336E-2</v>
      </c>
      <c r="C17" s="7">
        <v>1029</v>
      </c>
      <c r="D17" s="7">
        <v>1033</v>
      </c>
      <c r="E17" s="8">
        <v>10.3</v>
      </c>
      <c r="F17" s="9">
        <v>53</v>
      </c>
      <c r="G17" s="8">
        <v>10</v>
      </c>
      <c r="H17" s="8">
        <v>1</v>
      </c>
      <c r="I17" s="8">
        <v>26</v>
      </c>
      <c r="J17" s="8">
        <v>10</v>
      </c>
      <c r="K17" s="6">
        <f t="shared" si="0"/>
        <v>5.4</v>
      </c>
      <c r="L17" s="6">
        <f t="shared" si="1"/>
        <v>5.4</v>
      </c>
      <c r="M17" s="10">
        <v>114</v>
      </c>
      <c r="N17" s="3" t="str">
        <f t="shared" si="2"/>
        <v>ESE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1.5</v>
      </c>
      <c r="U17" s="15">
        <v>1.5</v>
      </c>
      <c r="V17" s="43">
        <v>130</v>
      </c>
      <c r="W17" s="5" t="s">
        <v>6</v>
      </c>
    </row>
    <row r="18" spans="1:23" x14ac:dyDescent="0.25">
      <c r="A18" s="1">
        <v>45320</v>
      </c>
      <c r="B18" s="2">
        <v>5.5555555555555552E-2</v>
      </c>
      <c r="C18" s="7">
        <v>1029</v>
      </c>
      <c r="D18" s="7">
        <v>1033</v>
      </c>
      <c r="E18" s="8">
        <v>10.3</v>
      </c>
      <c r="F18" s="9">
        <v>52</v>
      </c>
      <c r="G18" s="8">
        <v>9.6999999999999993</v>
      </c>
      <c r="H18" s="8">
        <v>0.8</v>
      </c>
      <c r="I18" s="8">
        <v>26</v>
      </c>
      <c r="J18" s="8">
        <v>9.6999999999999993</v>
      </c>
      <c r="K18" s="6">
        <f t="shared" si="0"/>
        <v>6.48</v>
      </c>
      <c r="L18" s="6">
        <f t="shared" si="1"/>
        <v>6.48</v>
      </c>
      <c r="M18" s="10">
        <v>48</v>
      </c>
      <c r="N18" s="3" t="str">
        <f t="shared" si="2"/>
        <v>NE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1.8</v>
      </c>
      <c r="U18" s="15">
        <v>1.8</v>
      </c>
      <c r="V18" s="43">
        <v>140</v>
      </c>
      <c r="W18" s="5" t="s">
        <v>6</v>
      </c>
    </row>
    <row r="19" spans="1:23" x14ac:dyDescent="0.25">
      <c r="A19" s="1">
        <v>45320</v>
      </c>
      <c r="B19" s="2">
        <v>5.9027777777777783E-2</v>
      </c>
      <c r="C19" s="7">
        <v>1029</v>
      </c>
      <c r="D19" s="7">
        <v>1033</v>
      </c>
      <c r="E19" s="8">
        <v>10.3</v>
      </c>
      <c r="F19" s="9">
        <v>53</v>
      </c>
      <c r="G19" s="8">
        <v>10.3</v>
      </c>
      <c r="H19" s="8">
        <v>1</v>
      </c>
      <c r="I19" s="8">
        <v>26</v>
      </c>
      <c r="J19" s="8">
        <v>10.3</v>
      </c>
      <c r="K19" s="6">
        <f t="shared" si="0"/>
        <v>2.88</v>
      </c>
      <c r="L19" s="6">
        <f t="shared" si="1"/>
        <v>2.88</v>
      </c>
      <c r="M19" s="10">
        <v>42</v>
      </c>
      <c r="N19" s="3" t="str">
        <f t="shared" si="2"/>
        <v>NE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0.8</v>
      </c>
      <c r="U19" s="15">
        <v>0.8</v>
      </c>
      <c r="V19" s="43">
        <v>150</v>
      </c>
      <c r="W19" s="5" t="s">
        <v>7</v>
      </c>
    </row>
    <row r="20" spans="1:23" x14ac:dyDescent="0.25">
      <c r="A20" s="1">
        <v>45320</v>
      </c>
      <c r="B20" s="2">
        <v>6.25E-2</v>
      </c>
      <c r="C20" s="7">
        <v>1029</v>
      </c>
      <c r="D20" s="7">
        <v>1033</v>
      </c>
      <c r="E20" s="8">
        <v>10.199999999999999</v>
      </c>
      <c r="F20" s="9">
        <v>53</v>
      </c>
      <c r="G20" s="8">
        <v>9.6</v>
      </c>
      <c r="H20" s="8">
        <v>1</v>
      </c>
      <c r="I20" s="8">
        <v>26</v>
      </c>
      <c r="J20" s="8">
        <v>9.6</v>
      </c>
      <c r="K20" s="6">
        <f t="shared" si="0"/>
        <v>6.48</v>
      </c>
      <c r="L20" s="6">
        <f t="shared" si="1"/>
        <v>7.5600000000000005</v>
      </c>
      <c r="M20" s="10">
        <v>108</v>
      </c>
      <c r="N20" s="3" t="str">
        <f t="shared" si="2"/>
        <v>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1.8</v>
      </c>
      <c r="U20" s="15">
        <v>2.1</v>
      </c>
      <c r="V20" s="43">
        <v>160</v>
      </c>
      <c r="W20" s="5" t="s">
        <v>7</v>
      </c>
    </row>
    <row r="21" spans="1:23" x14ac:dyDescent="0.25">
      <c r="A21" s="1">
        <v>45320</v>
      </c>
      <c r="B21" s="2">
        <v>6.5972222222222224E-2</v>
      </c>
      <c r="C21" s="7">
        <v>1030</v>
      </c>
      <c r="D21" s="7">
        <v>1034</v>
      </c>
      <c r="E21" s="8">
        <v>10.3</v>
      </c>
      <c r="F21" s="9">
        <v>52</v>
      </c>
      <c r="G21" s="8">
        <v>9.5</v>
      </c>
      <c r="H21" s="8">
        <v>0.8</v>
      </c>
      <c r="I21" s="8">
        <v>26</v>
      </c>
      <c r="J21" s="8">
        <v>9.5</v>
      </c>
      <c r="K21" s="6">
        <f t="shared" si="0"/>
        <v>7.9200000000000008</v>
      </c>
      <c r="L21" s="6">
        <f t="shared" si="1"/>
        <v>8.2799999999999994</v>
      </c>
      <c r="M21" s="10">
        <v>36</v>
      </c>
      <c r="N21" s="3" t="str">
        <f t="shared" si="2"/>
        <v>NNE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2.2000000000000002</v>
      </c>
      <c r="U21" s="15">
        <v>2.2999999999999998</v>
      </c>
      <c r="V21" s="43">
        <v>170</v>
      </c>
      <c r="W21" s="5" t="s">
        <v>8</v>
      </c>
    </row>
    <row r="22" spans="1:23" x14ac:dyDescent="0.25">
      <c r="A22" s="1">
        <v>45320</v>
      </c>
      <c r="B22" s="2">
        <v>6.9444444444444434E-2</v>
      </c>
      <c r="C22" s="7">
        <v>1029</v>
      </c>
      <c r="D22" s="7">
        <v>1033</v>
      </c>
      <c r="E22" s="8">
        <v>10.3</v>
      </c>
      <c r="F22" s="9">
        <v>52</v>
      </c>
      <c r="G22" s="8">
        <v>9.5</v>
      </c>
      <c r="H22" s="8">
        <v>0.8</v>
      </c>
      <c r="I22" s="8">
        <v>26</v>
      </c>
      <c r="J22" s="8">
        <v>9.5</v>
      </c>
      <c r="K22" s="6">
        <f t="shared" si="0"/>
        <v>7.5600000000000005</v>
      </c>
      <c r="L22" s="6">
        <f t="shared" si="1"/>
        <v>7.9200000000000008</v>
      </c>
      <c r="M22" s="10">
        <v>315</v>
      </c>
      <c r="N22" s="3" t="str">
        <f t="shared" si="2"/>
        <v>NW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2.1</v>
      </c>
      <c r="U22" s="15">
        <v>2.2000000000000002</v>
      </c>
      <c r="V22" s="43">
        <v>180</v>
      </c>
      <c r="W22" s="5" t="s">
        <v>8</v>
      </c>
    </row>
    <row r="23" spans="1:23" x14ac:dyDescent="0.25">
      <c r="A23" s="1">
        <v>45320</v>
      </c>
      <c r="B23" s="2">
        <v>7.2916666666666671E-2</v>
      </c>
      <c r="C23" s="7">
        <v>1030</v>
      </c>
      <c r="D23" s="7">
        <v>1034</v>
      </c>
      <c r="E23" s="8">
        <v>10.3</v>
      </c>
      <c r="F23" s="9">
        <v>51</v>
      </c>
      <c r="G23" s="8">
        <v>8.9</v>
      </c>
      <c r="H23" s="8">
        <v>0.5</v>
      </c>
      <c r="I23" s="8">
        <v>26</v>
      </c>
      <c r="J23" s="8">
        <v>8.9</v>
      </c>
      <c r="K23" s="6">
        <f t="shared" si="0"/>
        <v>10.08</v>
      </c>
      <c r="L23" s="6">
        <f t="shared" si="1"/>
        <v>10.8</v>
      </c>
      <c r="M23" s="10">
        <v>30</v>
      </c>
      <c r="N23" s="3" t="str">
        <f t="shared" si="2"/>
        <v>NNE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2.8</v>
      </c>
      <c r="U23" s="15">
        <v>3</v>
      </c>
      <c r="V23" s="43">
        <v>190</v>
      </c>
      <c r="W23" s="5" t="s">
        <v>8</v>
      </c>
    </row>
    <row r="24" spans="1:23" x14ac:dyDescent="0.25">
      <c r="A24" s="1">
        <v>45320</v>
      </c>
      <c r="B24" s="2">
        <v>7.6388888888888895E-2</v>
      </c>
      <c r="C24" s="7">
        <v>1029</v>
      </c>
      <c r="D24" s="7">
        <v>1033</v>
      </c>
      <c r="E24" s="8">
        <v>10.3</v>
      </c>
      <c r="F24" s="9">
        <v>53</v>
      </c>
      <c r="G24" s="8">
        <v>10</v>
      </c>
      <c r="H24" s="8">
        <v>1</v>
      </c>
      <c r="I24" s="8">
        <v>26</v>
      </c>
      <c r="J24" s="8">
        <v>10</v>
      </c>
      <c r="K24" s="6">
        <f t="shared" si="0"/>
        <v>5.76</v>
      </c>
      <c r="L24" s="6">
        <f t="shared" si="1"/>
        <v>5.76</v>
      </c>
      <c r="M24" s="10">
        <v>84</v>
      </c>
      <c r="N24" s="3" t="str">
        <f t="shared" si="2"/>
        <v>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1.6</v>
      </c>
      <c r="U24" s="15">
        <v>1.6</v>
      </c>
      <c r="V24" s="43">
        <v>200</v>
      </c>
      <c r="W24" s="5" t="s">
        <v>9</v>
      </c>
    </row>
    <row r="25" spans="1:23" x14ac:dyDescent="0.25">
      <c r="A25" s="1">
        <v>45320</v>
      </c>
      <c r="B25" s="2">
        <v>7.9861111111111105E-2</v>
      </c>
      <c r="C25" s="7">
        <v>1030</v>
      </c>
      <c r="D25" s="7">
        <v>1034</v>
      </c>
      <c r="E25" s="8">
        <v>10.199999999999999</v>
      </c>
      <c r="F25" s="9">
        <v>53</v>
      </c>
      <c r="G25" s="8">
        <v>8.6</v>
      </c>
      <c r="H25" s="8">
        <v>1</v>
      </c>
      <c r="I25" s="8">
        <v>26</v>
      </c>
      <c r="J25" s="8">
        <v>8.6</v>
      </c>
      <c r="K25" s="6">
        <f t="shared" si="0"/>
        <v>11.88</v>
      </c>
      <c r="L25" s="6">
        <f t="shared" si="1"/>
        <v>12.6</v>
      </c>
      <c r="M25" s="10">
        <v>332</v>
      </c>
      <c r="N25" s="3" t="str">
        <f t="shared" si="2"/>
        <v>NNW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3.3</v>
      </c>
      <c r="U25" s="15">
        <v>3.5</v>
      </c>
      <c r="V25" s="43">
        <v>210</v>
      </c>
      <c r="W25" s="5" t="s">
        <v>9</v>
      </c>
    </row>
    <row r="26" spans="1:23" x14ac:dyDescent="0.25">
      <c r="A26" s="1">
        <v>45320</v>
      </c>
      <c r="B26" s="2">
        <v>8.3333333333333329E-2</v>
      </c>
      <c r="C26" s="7">
        <v>1030</v>
      </c>
      <c r="D26" s="7">
        <v>1034</v>
      </c>
      <c r="E26" s="8">
        <v>10.3</v>
      </c>
      <c r="F26" s="9">
        <v>52</v>
      </c>
      <c r="G26" s="8">
        <v>8.6999999999999993</v>
      </c>
      <c r="H26" s="8">
        <v>0.8</v>
      </c>
      <c r="I26" s="8">
        <v>26</v>
      </c>
      <c r="J26" s="8">
        <v>8.6999999999999993</v>
      </c>
      <c r="K26" s="6">
        <f t="shared" si="0"/>
        <v>11.52</v>
      </c>
      <c r="L26" s="6">
        <f t="shared" si="1"/>
        <v>11.88</v>
      </c>
      <c r="M26" s="10">
        <v>0</v>
      </c>
      <c r="N26" s="3" t="str">
        <f t="shared" si="2"/>
        <v>N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3.2</v>
      </c>
      <c r="U26" s="15">
        <v>3.3</v>
      </c>
      <c r="V26" s="43">
        <v>220</v>
      </c>
      <c r="W26" s="5" t="s">
        <v>10</v>
      </c>
    </row>
    <row r="27" spans="1:23" x14ac:dyDescent="0.25">
      <c r="A27" s="1">
        <v>45320</v>
      </c>
      <c r="B27" s="2">
        <v>8.6805555555555566E-2</v>
      </c>
      <c r="C27" s="7">
        <v>1029</v>
      </c>
      <c r="D27" s="7">
        <v>1033</v>
      </c>
      <c r="E27" s="8">
        <v>10.3</v>
      </c>
      <c r="F27" s="9">
        <v>53</v>
      </c>
      <c r="G27" s="8">
        <v>9.5</v>
      </c>
      <c r="H27" s="8">
        <v>1</v>
      </c>
      <c r="I27" s="8">
        <v>26</v>
      </c>
      <c r="J27" s="8">
        <v>9.5</v>
      </c>
      <c r="K27" s="6">
        <f t="shared" si="0"/>
        <v>7.5600000000000005</v>
      </c>
      <c r="L27" s="6">
        <f t="shared" si="1"/>
        <v>8.2799999999999994</v>
      </c>
      <c r="M27" s="10">
        <v>66</v>
      </c>
      <c r="N27" s="3" t="str">
        <f t="shared" si="2"/>
        <v>ENE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2.1</v>
      </c>
      <c r="U27" s="15">
        <v>2.2999999999999998</v>
      </c>
      <c r="V27" s="43">
        <v>230</v>
      </c>
      <c r="W27" s="5" t="s">
        <v>10</v>
      </c>
    </row>
    <row r="28" spans="1:23" x14ac:dyDescent="0.25">
      <c r="A28" s="1">
        <v>45320</v>
      </c>
      <c r="B28" s="2">
        <v>9.0277777777777776E-2</v>
      </c>
      <c r="C28" s="7">
        <v>1029</v>
      </c>
      <c r="D28" s="7">
        <v>1033</v>
      </c>
      <c r="E28" s="8">
        <v>10.199999999999999</v>
      </c>
      <c r="F28" s="9">
        <v>53</v>
      </c>
      <c r="G28" s="8">
        <v>10.199999999999999</v>
      </c>
      <c r="H28" s="8">
        <v>1</v>
      </c>
      <c r="I28" s="8">
        <v>26</v>
      </c>
      <c r="J28" s="8">
        <v>10.199999999999999</v>
      </c>
      <c r="K28" s="6">
        <f t="shared" si="0"/>
        <v>3.6</v>
      </c>
      <c r="L28" s="6">
        <f t="shared" si="1"/>
        <v>3.6</v>
      </c>
      <c r="M28" s="10">
        <v>2</v>
      </c>
      <c r="N28" s="3" t="str">
        <f t="shared" si="2"/>
        <v>N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</v>
      </c>
      <c r="U28" s="15">
        <v>1</v>
      </c>
      <c r="V28" s="43">
        <v>240</v>
      </c>
      <c r="W28" s="5" t="s">
        <v>11</v>
      </c>
    </row>
    <row r="29" spans="1:23" x14ac:dyDescent="0.25">
      <c r="A29" s="1">
        <v>45320</v>
      </c>
      <c r="B29" s="2">
        <v>9.375E-2</v>
      </c>
      <c r="C29" s="7">
        <v>1030</v>
      </c>
      <c r="D29" s="7">
        <v>1034</v>
      </c>
      <c r="E29" s="8">
        <v>10.1</v>
      </c>
      <c r="F29" s="9">
        <v>54</v>
      </c>
      <c r="G29" s="8">
        <v>9.5</v>
      </c>
      <c r="H29" s="8">
        <v>1.1000000000000001</v>
      </c>
      <c r="I29" s="8">
        <v>26</v>
      </c>
      <c r="J29" s="8">
        <v>9.5</v>
      </c>
      <c r="K29" s="6">
        <f t="shared" si="0"/>
        <v>6.12</v>
      </c>
      <c r="L29" s="6">
        <f t="shared" si="1"/>
        <v>6.48</v>
      </c>
      <c r="M29" s="10">
        <v>35</v>
      </c>
      <c r="N29" s="3" t="str">
        <f t="shared" si="2"/>
        <v>NNE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1.7</v>
      </c>
      <c r="U29" s="15">
        <v>1.8</v>
      </c>
      <c r="V29" s="43">
        <v>250</v>
      </c>
      <c r="W29" s="5" t="s">
        <v>11</v>
      </c>
    </row>
    <row r="30" spans="1:23" x14ac:dyDescent="0.25">
      <c r="A30" s="1">
        <v>45320</v>
      </c>
      <c r="B30" s="2">
        <v>9.7222222222222224E-2</v>
      </c>
      <c r="C30" s="7">
        <v>1030</v>
      </c>
      <c r="D30" s="7">
        <v>1034</v>
      </c>
      <c r="E30" s="8">
        <v>10.1</v>
      </c>
      <c r="F30" s="9">
        <v>54</v>
      </c>
      <c r="G30" s="8">
        <v>9.5</v>
      </c>
      <c r="H30" s="8">
        <v>1.1000000000000001</v>
      </c>
      <c r="I30" s="8">
        <v>26</v>
      </c>
      <c r="J30" s="8">
        <v>9.5</v>
      </c>
      <c r="K30" s="6">
        <f t="shared" si="0"/>
        <v>6.12</v>
      </c>
      <c r="L30" s="6">
        <f t="shared" si="1"/>
        <v>7.2</v>
      </c>
      <c r="M30" s="10">
        <v>291</v>
      </c>
      <c r="N30" s="3" t="str">
        <f t="shared" si="2"/>
        <v>WNW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1.7</v>
      </c>
      <c r="U30" s="15">
        <v>2</v>
      </c>
      <c r="V30" s="43">
        <v>260</v>
      </c>
      <c r="W30" s="5" t="s">
        <v>12</v>
      </c>
    </row>
    <row r="31" spans="1:23" x14ac:dyDescent="0.25">
      <c r="A31" s="1">
        <v>45320</v>
      </c>
      <c r="B31" s="2">
        <v>0.10069444444444443</v>
      </c>
      <c r="C31" s="7">
        <v>1030</v>
      </c>
      <c r="D31" s="7">
        <v>1034</v>
      </c>
      <c r="E31" s="8">
        <v>10.199999999999999</v>
      </c>
      <c r="F31" s="9">
        <v>54</v>
      </c>
      <c r="G31" s="8">
        <v>9.9</v>
      </c>
      <c r="H31" s="8">
        <v>1.2</v>
      </c>
      <c r="I31" s="8">
        <v>26</v>
      </c>
      <c r="J31" s="8">
        <v>9.9</v>
      </c>
      <c r="K31" s="6">
        <f t="shared" si="0"/>
        <v>5.76</v>
      </c>
      <c r="L31" s="6">
        <f t="shared" si="1"/>
        <v>5.76</v>
      </c>
      <c r="M31" s="10">
        <v>54</v>
      </c>
      <c r="N31" s="3" t="str">
        <f t="shared" si="2"/>
        <v>NE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1.6</v>
      </c>
      <c r="U31" s="15">
        <v>1.6</v>
      </c>
      <c r="V31" s="43">
        <v>270</v>
      </c>
      <c r="W31" s="5" t="s">
        <v>12</v>
      </c>
    </row>
    <row r="32" spans="1:23" x14ac:dyDescent="0.25">
      <c r="A32" s="1">
        <v>45320</v>
      </c>
      <c r="B32" s="2">
        <v>0.10416666666666667</v>
      </c>
      <c r="C32" s="7">
        <v>1029</v>
      </c>
      <c r="D32" s="7">
        <v>1033</v>
      </c>
      <c r="E32" s="8">
        <v>10</v>
      </c>
      <c r="F32" s="9">
        <v>54</v>
      </c>
      <c r="G32" s="8">
        <v>10</v>
      </c>
      <c r="H32" s="8">
        <v>1</v>
      </c>
      <c r="I32" s="8">
        <v>26</v>
      </c>
      <c r="J32" s="8">
        <v>10</v>
      </c>
      <c r="K32" s="6">
        <f t="shared" si="0"/>
        <v>4.32</v>
      </c>
      <c r="L32" s="6">
        <f t="shared" si="1"/>
        <v>4.32</v>
      </c>
      <c r="M32" s="10">
        <v>272</v>
      </c>
      <c r="N32" s="3" t="str">
        <f t="shared" si="2"/>
        <v>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1.2</v>
      </c>
      <c r="U32" s="15">
        <v>1.2</v>
      </c>
      <c r="V32" s="43">
        <v>280</v>
      </c>
      <c r="W32" s="5" t="s">
        <v>12</v>
      </c>
    </row>
    <row r="33" spans="1:23" x14ac:dyDescent="0.25">
      <c r="A33" s="1">
        <v>45320</v>
      </c>
      <c r="B33" s="2">
        <v>0.1076388888888889</v>
      </c>
      <c r="C33" s="7">
        <v>1029</v>
      </c>
      <c r="D33" s="7">
        <v>1033</v>
      </c>
      <c r="E33" s="8">
        <v>10.1</v>
      </c>
      <c r="F33" s="9">
        <v>54</v>
      </c>
      <c r="G33" s="8">
        <v>8.8000000000000007</v>
      </c>
      <c r="H33" s="8">
        <v>1.1000000000000001</v>
      </c>
      <c r="I33" s="8">
        <v>26</v>
      </c>
      <c r="J33" s="8">
        <v>8.8000000000000007</v>
      </c>
      <c r="K33" s="6">
        <f t="shared" si="0"/>
        <v>9</v>
      </c>
      <c r="L33" s="6">
        <f t="shared" si="1"/>
        <v>9</v>
      </c>
      <c r="M33" s="10">
        <v>350</v>
      </c>
      <c r="N33" s="3" t="str">
        <f t="shared" si="2"/>
        <v>N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2.5</v>
      </c>
      <c r="U33" s="15">
        <v>2.5</v>
      </c>
      <c r="V33" s="43">
        <v>290</v>
      </c>
      <c r="W33" s="5" t="s">
        <v>13</v>
      </c>
    </row>
    <row r="34" spans="1:23" x14ac:dyDescent="0.25">
      <c r="A34" s="1">
        <v>45320</v>
      </c>
      <c r="B34" s="2">
        <v>0.1111111111111111</v>
      </c>
      <c r="C34" s="7">
        <v>1029</v>
      </c>
      <c r="D34" s="7">
        <v>1033</v>
      </c>
      <c r="E34" s="8">
        <v>10.199999999999999</v>
      </c>
      <c r="F34" s="9">
        <v>54</v>
      </c>
      <c r="G34" s="8">
        <v>9.4</v>
      </c>
      <c r="H34" s="8">
        <v>1.2</v>
      </c>
      <c r="I34" s="8">
        <v>26</v>
      </c>
      <c r="J34" s="8">
        <v>9.4</v>
      </c>
      <c r="K34" s="6">
        <f t="shared" si="0"/>
        <v>7.2</v>
      </c>
      <c r="L34" s="6">
        <f t="shared" si="1"/>
        <v>7.9200000000000008</v>
      </c>
      <c r="M34" s="10">
        <v>264</v>
      </c>
      <c r="N34" s="3" t="str">
        <f t="shared" si="2"/>
        <v>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2</v>
      </c>
      <c r="U34" s="15">
        <v>2.2000000000000002</v>
      </c>
      <c r="V34" s="43">
        <v>300</v>
      </c>
      <c r="W34" s="5" t="s">
        <v>13</v>
      </c>
    </row>
    <row r="35" spans="1:23" x14ac:dyDescent="0.25">
      <c r="A35" s="1">
        <v>45320</v>
      </c>
      <c r="B35" s="2">
        <v>0.11458333333333333</v>
      </c>
      <c r="C35" s="7">
        <v>1029</v>
      </c>
      <c r="D35" s="7">
        <v>1033</v>
      </c>
      <c r="E35" s="8">
        <v>10.199999999999999</v>
      </c>
      <c r="F35" s="9">
        <v>53</v>
      </c>
      <c r="G35" s="8">
        <v>8.6</v>
      </c>
      <c r="H35" s="8">
        <v>1</v>
      </c>
      <c r="I35" s="8">
        <v>26</v>
      </c>
      <c r="J35" s="8">
        <v>8.6</v>
      </c>
      <c r="K35" s="6">
        <f t="shared" si="0"/>
        <v>11.16</v>
      </c>
      <c r="L35" s="6">
        <f t="shared" si="1"/>
        <v>11.52</v>
      </c>
      <c r="M35" s="10">
        <v>48</v>
      </c>
      <c r="N35" s="3" t="str">
        <f t="shared" si="2"/>
        <v>NE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3.1</v>
      </c>
      <c r="U35" s="15">
        <v>3.2</v>
      </c>
      <c r="V35" s="43">
        <v>310</v>
      </c>
      <c r="W35" s="5" t="s">
        <v>14</v>
      </c>
    </row>
    <row r="36" spans="1:23" x14ac:dyDescent="0.25">
      <c r="A36" s="1">
        <v>45320</v>
      </c>
      <c r="B36" s="2">
        <v>0.11805555555555557</v>
      </c>
      <c r="C36" s="7">
        <v>1030</v>
      </c>
      <c r="D36" s="7">
        <v>1034</v>
      </c>
      <c r="E36" s="8">
        <v>10.3</v>
      </c>
      <c r="F36" s="9">
        <v>51</v>
      </c>
      <c r="G36" s="8">
        <v>8.5</v>
      </c>
      <c r="H36" s="8">
        <v>0.5</v>
      </c>
      <c r="I36" s="8">
        <v>26</v>
      </c>
      <c r="J36" s="8">
        <v>8.5</v>
      </c>
      <c r="K36" s="6">
        <f t="shared" si="0"/>
        <v>12.6</v>
      </c>
      <c r="L36" s="6">
        <f t="shared" si="1"/>
        <v>12.96</v>
      </c>
      <c r="M36" s="10">
        <v>60</v>
      </c>
      <c r="N36" s="3" t="str">
        <f t="shared" si="2"/>
        <v>ENE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3.5</v>
      </c>
      <c r="U36" s="15">
        <v>3.6</v>
      </c>
      <c r="V36" s="43">
        <v>320</v>
      </c>
      <c r="W36" s="5" t="s">
        <v>14</v>
      </c>
    </row>
    <row r="37" spans="1:23" x14ac:dyDescent="0.25">
      <c r="A37" s="1">
        <v>45320</v>
      </c>
      <c r="B37" s="2">
        <v>0.12152777777777778</v>
      </c>
      <c r="C37" s="7">
        <v>1029</v>
      </c>
      <c r="D37" s="7">
        <v>1033</v>
      </c>
      <c r="E37" s="8">
        <v>10.199999999999999</v>
      </c>
      <c r="F37" s="9">
        <v>51</v>
      </c>
      <c r="G37" s="8">
        <v>9.6</v>
      </c>
      <c r="H37" s="8">
        <v>0.4</v>
      </c>
      <c r="I37" s="8">
        <v>26</v>
      </c>
      <c r="J37" s="8">
        <v>9.6</v>
      </c>
      <c r="K37" s="6">
        <f t="shared" si="0"/>
        <v>6.48</v>
      </c>
      <c r="L37" s="6">
        <f t="shared" si="1"/>
        <v>7.5600000000000005</v>
      </c>
      <c r="M37" s="10">
        <v>48</v>
      </c>
      <c r="N37" s="3" t="str">
        <f t="shared" si="2"/>
        <v>NE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1.8</v>
      </c>
      <c r="U37" s="15">
        <v>2.1</v>
      </c>
      <c r="V37" s="43">
        <v>330</v>
      </c>
      <c r="W37" s="5" t="s">
        <v>15</v>
      </c>
    </row>
    <row r="38" spans="1:23" x14ac:dyDescent="0.25">
      <c r="A38" s="1">
        <v>45320</v>
      </c>
      <c r="B38" s="2">
        <v>0.125</v>
      </c>
      <c r="C38" s="7">
        <v>1029</v>
      </c>
      <c r="D38" s="7">
        <v>1033</v>
      </c>
      <c r="E38" s="8">
        <v>10.3</v>
      </c>
      <c r="F38" s="9">
        <v>50</v>
      </c>
      <c r="G38" s="8">
        <v>9.5</v>
      </c>
      <c r="H38" s="8">
        <v>0.2</v>
      </c>
      <c r="I38" s="8">
        <v>26</v>
      </c>
      <c r="J38" s="8">
        <v>9.5</v>
      </c>
      <c r="K38" s="6">
        <f t="shared" si="0"/>
        <v>7.9200000000000008</v>
      </c>
      <c r="L38" s="6">
        <f t="shared" si="1"/>
        <v>8.2799999999999994</v>
      </c>
      <c r="M38" s="10">
        <v>356</v>
      </c>
      <c r="N38" s="3" t="str">
        <f t="shared" si="2"/>
        <v>N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2.2000000000000002</v>
      </c>
      <c r="U38" s="15">
        <v>2.2999999999999998</v>
      </c>
      <c r="V38" s="43">
        <v>340</v>
      </c>
      <c r="W38" s="5" t="s">
        <v>15</v>
      </c>
    </row>
    <row r="39" spans="1:23" x14ac:dyDescent="0.25">
      <c r="A39" s="1">
        <v>45320</v>
      </c>
      <c r="B39" s="2">
        <v>0.12847222222222224</v>
      </c>
      <c r="C39" s="7">
        <v>1029</v>
      </c>
      <c r="D39" s="7">
        <v>1033</v>
      </c>
      <c r="E39" s="8">
        <v>10.1</v>
      </c>
      <c r="F39" s="9">
        <v>51</v>
      </c>
      <c r="G39" s="8">
        <v>9.1999999999999993</v>
      </c>
      <c r="H39" s="8">
        <v>0.3</v>
      </c>
      <c r="I39" s="8">
        <v>26</v>
      </c>
      <c r="J39" s="8">
        <v>9.1999999999999993</v>
      </c>
      <c r="K39" s="6">
        <f t="shared" si="0"/>
        <v>7.2</v>
      </c>
      <c r="L39" s="6">
        <f t="shared" si="1"/>
        <v>7.9200000000000008</v>
      </c>
      <c r="M39" s="10">
        <v>144</v>
      </c>
      <c r="N39" s="3" t="str">
        <f t="shared" si="2"/>
        <v>SE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2</v>
      </c>
      <c r="U39" s="15">
        <v>2.2000000000000002</v>
      </c>
      <c r="V39" s="43">
        <v>350</v>
      </c>
      <c r="W39" s="5" t="s">
        <v>0</v>
      </c>
    </row>
    <row r="40" spans="1:23" x14ac:dyDescent="0.25">
      <c r="A40" s="1">
        <v>45320</v>
      </c>
      <c r="B40" s="2">
        <v>0.13194444444444445</v>
      </c>
      <c r="C40" s="7">
        <v>1029</v>
      </c>
      <c r="D40" s="7">
        <v>1033</v>
      </c>
      <c r="E40" s="8">
        <v>10.1</v>
      </c>
      <c r="F40" s="9">
        <v>50</v>
      </c>
      <c r="G40" s="8">
        <v>9.5</v>
      </c>
      <c r="H40" s="8">
        <v>0.1</v>
      </c>
      <c r="I40" s="8">
        <v>26</v>
      </c>
      <c r="J40" s="8">
        <v>9.5</v>
      </c>
      <c r="K40" s="6">
        <f t="shared" si="0"/>
        <v>6.48</v>
      </c>
      <c r="L40" s="6">
        <f t="shared" si="1"/>
        <v>7.2</v>
      </c>
      <c r="M40" s="10">
        <v>74</v>
      </c>
      <c r="N40" s="3" t="str">
        <f t="shared" si="2"/>
        <v>ENE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1.8</v>
      </c>
      <c r="U40" s="15">
        <v>2</v>
      </c>
      <c r="V40" s="43">
        <v>360</v>
      </c>
      <c r="W40" s="5" t="s">
        <v>0</v>
      </c>
    </row>
    <row r="41" spans="1:23" x14ac:dyDescent="0.25">
      <c r="A41" s="1">
        <v>45320</v>
      </c>
      <c r="B41" s="2">
        <v>0.13541666666666666</v>
      </c>
      <c r="C41" s="7">
        <v>1029</v>
      </c>
      <c r="D41" s="7">
        <v>1033</v>
      </c>
      <c r="E41" s="8">
        <v>10.199999999999999</v>
      </c>
      <c r="F41" s="9">
        <v>49</v>
      </c>
      <c r="G41" s="8">
        <v>8.6</v>
      </c>
      <c r="H41" s="8">
        <v>-0.1</v>
      </c>
      <c r="I41" s="8">
        <v>26</v>
      </c>
      <c r="J41" s="8">
        <v>8.6</v>
      </c>
      <c r="K41" s="6">
        <f t="shared" si="0"/>
        <v>11.52</v>
      </c>
      <c r="L41" s="6">
        <f t="shared" si="1"/>
        <v>12.6</v>
      </c>
      <c r="M41" s="10">
        <v>54</v>
      </c>
      <c r="N41" s="3" t="str">
        <f t="shared" si="2"/>
        <v>NE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3.2</v>
      </c>
      <c r="U41" s="15">
        <v>3.5</v>
      </c>
    </row>
    <row r="42" spans="1:23" x14ac:dyDescent="0.25">
      <c r="A42" s="1">
        <v>45320</v>
      </c>
      <c r="B42" s="2">
        <v>0.1388888888888889</v>
      </c>
      <c r="C42" s="7">
        <v>1030</v>
      </c>
      <c r="D42" s="7">
        <v>1034</v>
      </c>
      <c r="E42" s="8">
        <v>10.1</v>
      </c>
      <c r="F42" s="9">
        <v>50</v>
      </c>
      <c r="G42" s="8">
        <v>8.8000000000000007</v>
      </c>
      <c r="H42" s="8">
        <v>0.1</v>
      </c>
      <c r="I42" s="8">
        <v>26</v>
      </c>
      <c r="J42" s="8">
        <v>8.8000000000000007</v>
      </c>
      <c r="K42" s="6">
        <f t="shared" si="0"/>
        <v>9.36</v>
      </c>
      <c r="L42" s="6">
        <f t="shared" si="1"/>
        <v>11.16</v>
      </c>
      <c r="M42" s="10">
        <v>102</v>
      </c>
      <c r="N42" s="3" t="str">
        <f t="shared" si="2"/>
        <v>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2.6</v>
      </c>
      <c r="U42" s="15">
        <v>3.1</v>
      </c>
    </row>
    <row r="43" spans="1:23" x14ac:dyDescent="0.25">
      <c r="A43" s="1">
        <v>45320</v>
      </c>
      <c r="B43" s="2">
        <v>0.1423611111111111</v>
      </c>
      <c r="C43" s="7">
        <v>1029</v>
      </c>
      <c r="D43" s="7">
        <v>1033</v>
      </c>
      <c r="E43" s="8">
        <v>10</v>
      </c>
      <c r="F43" s="9">
        <v>49</v>
      </c>
      <c r="G43" s="8">
        <v>9.1</v>
      </c>
      <c r="H43" s="8">
        <v>-0.3</v>
      </c>
      <c r="I43" s="8">
        <v>26</v>
      </c>
      <c r="J43" s="8">
        <v>9.1</v>
      </c>
      <c r="K43" s="6">
        <f t="shared" si="0"/>
        <v>7.2</v>
      </c>
      <c r="L43" s="6">
        <f t="shared" si="1"/>
        <v>7.9200000000000008</v>
      </c>
      <c r="M43" s="10">
        <v>36</v>
      </c>
      <c r="N43" s="3" t="str">
        <f t="shared" si="2"/>
        <v>NNE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2</v>
      </c>
      <c r="U43" s="15">
        <v>2.2000000000000002</v>
      </c>
    </row>
    <row r="44" spans="1:23" x14ac:dyDescent="0.25">
      <c r="A44" s="1">
        <v>45320</v>
      </c>
      <c r="B44" s="2">
        <v>0.14583333333333334</v>
      </c>
      <c r="C44" s="7">
        <v>1029</v>
      </c>
      <c r="D44" s="7">
        <v>1033</v>
      </c>
      <c r="E44" s="8">
        <v>10.1</v>
      </c>
      <c r="F44" s="9">
        <v>50</v>
      </c>
      <c r="G44" s="8">
        <v>8.8000000000000007</v>
      </c>
      <c r="H44" s="8">
        <v>0.1</v>
      </c>
      <c r="I44" s="8">
        <v>26</v>
      </c>
      <c r="J44" s="8">
        <v>8.8000000000000007</v>
      </c>
      <c r="K44" s="6">
        <f t="shared" si="0"/>
        <v>9.36</v>
      </c>
      <c r="L44" s="6">
        <f t="shared" si="1"/>
        <v>9.36</v>
      </c>
      <c r="M44" s="10">
        <v>187</v>
      </c>
      <c r="N44" s="3" t="str">
        <f t="shared" si="2"/>
        <v>S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2.6</v>
      </c>
      <c r="U44" s="15">
        <v>2.6</v>
      </c>
    </row>
    <row r="45" spans="1:23" x14ac:dyDescent="0.25">
      <c r="A45" s="1">
        <v>45320</v>
      </c>
      <c r="B45" s="2">
        <v>0.14930555555555555</v>
      </c>
      <c r="C45" s="7">
        <v>1029</v>
      </c>
      <c r="D45" s="7">
        <v>1033</v>
      </c>
      <c r="E45" s="8">
        <v>10.199999999999999</v>
      </c>
      <c r="F45" s="9">
        <v>50</v>
      </c>
      <c r="G45" s="8">
        <v>8.4</v>
      </c>
      <c r="H45" s="8">
        <v>0.1</v>
      </c>
      <c r="I45" s="8">
        <v>26</v>
      </c>
      <c r="J45" s="8">
        <v>8.4</v>
      </c>
      <c r="K45" s="6">
        <f t="shared" si="0"/>
        <v>12.6</v>
      </c>
      <c r="L45" s="6">
        <f t="shared" si="1"/>
        <v>13.32</v>
      </c>
      <c r="M45" s="10">
        <v>18</v>
      </c>
      <c r="N45" s="3" t="str">
        <f t="shared" si="2"/>
        <v>N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3.5</v>
      </c>
      <c r="U45" s="15">
        <v>3.7</v>
      </c>
    </row>
    <row r="46" spans="1:23" x14ac:dyDescent="0.25">
      <c r="A46" s="1">
        <v>45320</v>
      </c>
      <c r="B46" s="2">
        <v>0.15277777777777776</v>
      </c>
      <c r="C46" s="7">
        <v>1029</v>
      </c>
      <c r="D46" s="7">
        <v>1033</v>
      </c>
      <c r="E46" s="8">
        <v>10.1</v>
      </c>
      <c r="F46" s="9">
        <v>50</v>
      </c>
      <c r="G46" s="8">
        <v>8.4</v>
      </c>
      <c r="H46" s="8">
        <v>0.1</v>
      </c>
      <c r="I46" s="8">
        <v>26</v>
      </c>
      <c r="J46" s="8">
        <v>8.4</v>
      </c>
      <c r="K46" s="6">
        <f t="shared" si="0"/>
        <v>11.88</v>
      </c>
      <c r="L46" s="6">
        <f t="shared" si="1"/>
        <v>13.68</v>
      </c>
      <c r="M46" s="10">
        <v>68</v>
      </c>
      <c r="N46" s="3" t="str">
        <f t="shared" si="2"/>
        <v>ENE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3.3</v>
      </c>
      <c r="U46" s="15">
        <v>3.8</v>
      </c>
    </row>
    <row r="47" spans="1:23" x14ac:dyDescent="0.25">
      <c r="A47" s="1">
        <v>45320</v>
      </c>
      <c r="B47" s="2">
        <v>0.15625</v>
      </c>
      <c r="C47" s="7">
        <v>1029</v>
      </c>
      <c r="D47" s="7">
        <v>1033</v>
      </c>
      <c r="E47" s="8">
        <v>10.1</v>
      </c>
      <c r="F47" s="9">
        <v>50</v>
      </c>
      <c r="G47" s="8">
        <v>8.4</v>
      </c>
      <c r="H47" s="8">
        <v>0.1</v>
      </c>
      <c r="I47" s="8">
        <v>26</v>
      </c>
      <c r="J47" s="8">
        <v>8.4</v>
      </c>
      <c r="K47" s="6">
        <f t="shared" si="0"/>
        <v>11.52</v>
      </c>
      <c r="L47" s="6">
        <f t="shared" si="1"/>
        <v>11.88</v>
      </c>
      <c r="M47" s="10">
        <v>42</v>
      </c>
      <c r="N47" s="3" t="str">
        <f t="shared" si="2"/>
        <v>NE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3.2</v>
      </c>
      <c r="U47" s="15">
        <v>3.3</v>
      </c>
    </row>
    <row r="48" spans="1:23" x14ac:dyDescent="0.25">
      <c r="A48" s="1">
        <v>45320</v>
      </c>
      <c r="B48" s="2">
        <v>0.15972222222222224</v>
      </c>
      <c r="C48" s="7">
        <v>1029</v>
      </c>
      <c r="D48" s="7">
        <v>1033</v>
      </c>
      <c r="E48" s="8">
        <v>10.1</v>
      </c>
      <c r="F48" s="9">
        <v>51</v>
      </c>
      <c r="G48" s="8">
        <v>8.3000000000000007</v>
      </c>
      <c r="H48" s="8">
        <v>0.3</v>
      </c>
      <c r="I48" s="8">
        <v>26</v>
      </c>
      <c r="J48" s="8">
        <v>8.3000000000000007</v>
      </c>
      <c r="K48" s="6">
        <f t="shared" si="0"/>
        <v>12.6</v>
      </c>
      <c r="L48" s="6">
        <f t="shared" si="1"/>
        <v>13.32</v>
      </c>
      <c r="M48" s="10">
        <v>198</v>
      </c>
      <c r="N48" s="3" t="str">
        <f t="shared" si="2"/>
        <v>S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3.5</v>
      </c>
      <c r="U48" s="15">
        <v>3.7</v>
      </c>
    </row>
    <row r="49" spans="1:21" x14ac:dyDescent="0.25">
      <c r="A49" s="1">
        <v>45320</v>
      </c>
      <c r="B49" s="2">
        <v>0.16319444444444445</v>
      </c>
      <c r="C49" s="7">
        <v>1029</v>
      </c>
      <c r="D49" s="7">
        <v>1033</v>
      </c>
      <c r="E49" s="8">
        <v>10</v>
      </c>
      <c r="F49" s="9">
        <v>51</v>
      </c>
      <c r="G49" s="8">
        <v>9.1</v>
      </c>
      <c r="H49" s="8">
        <v>0.2</v>
      </c>
      <c r="I49" s="8">
        <v>26</v>
      </c>
      <c r="J49" s="8">
        <v>9.1</v>
      </c>
      <c r="K49" s="6">
        <f t="shared" si="0"/>
        <v>7.9200000000000008</v>
      </c>
      <c r="L49" s="6">
        <f t="shared" si="1"/>
        <v>9</v>
      </c>
      <c r="M49" s="10">
        <v>36</v>
      </c>
      <c r="N49" s="3" t="str">
        <f t="shared" si="2"/>
        <v>NNE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2.2000000000000002</v>
      </c>
      <c r="U49" s="15">
        <v>2.5</v>
      </c>
    </row>
    <row r="50" spans="1:21" x14ac:dyDescent="0.25">
      <c r="A50" s="1">
        <v>45320</v>
      </c>
      <c r="B50" s="2">
        <v>0.16666666666666666</v>
      </c>
      <c r="C50" s="7">
        <v>1029</v>
      </c>
      <c r="D50" s="7">
        <v>1033</v>
      </c>
      <c r="E50" s="8">
        <v>9.9</v>
      </c>
      <c r="F50" s="9">
        <v>51</v>
      </c>
      <c r="G50" s="8">
        <v>8.1999999999999993</v>
      </c>
      <c r="H50" s="8">
        <v>0.1</v>
      </c>
      <c r="I50" s="8">
        <v>26</v>
      </c>
      <c r="J50" s="8">
        <v>8.1999999999999993</v>
      </c>
      <c r="K50" s="6">
        <f t="shared" si="0"/>
        <v>11.88</v>
      </c>
      <c r="L50" s="6">
        <f t="shared" si="1"/>
        <v>12.6</v>
      </c>
      <c r="M50" s="10">
        <v>106</v>
      </c>
      <c r="N50" s="3" t="str">
        <f t="shared" si="2"/>
        <v>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3.3</v>
      </c>
      <c r="U50" s="15">
        <v>3.5</v>
      </c>
    </row>
    <row r="51" spans="1:21" x14ac:dyDescent="0.25">
      <c r="A51" s="1">
        <v>45320</v>
      </c>
      <c r="B51" s="2">
        <v>0.17013888888888887</v>
      </c>
      <c r="C51" s="7">
        <v>1029</v>
      </c>
      <c r="D51" s="7">
        <v>1033</v>
      </c>
      <c r="E51" s="8">
        <v>9.9</v>
      </c>
      <c r="F51" s="9">
        <v>52</v>
      </c>
      <c r="G51" s="8">
        <v>9.6</v>
      </c>
      <c r="H51" s="8">
        <v>0.4</v>
      </c>
      <c r="I51" s="8">
        <v>26</v>
      </c>
      <c r="J51" s="8">
        <v>9.6</v>
      </c>
      <c r="K51" s="6">
        <f t="shared" si="0"/>
        <v>5.76</v>
      </c>
      <c r="L51" s="6">
        <f t="shared" si="1"/>
        <v>5.76</v>
      </c>
      <c r="M51" s="10">
        <v>96</v>
      </c>
      <c r="N51" s="3" t="str">
        <f t="shared" si="2"/>
        <v>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1.6</v>
      </c>
      <c r="U51" s="15">
        <v>1.6</v>
      </c>
    </row>
    <row r="52" spans="1:21" x14ac:dyDescent="0.25">
      <c r="A52" s="1">
        <v>45320</v>
      </c>
      <c r="B52" s="2">
        <v>0.17361111111111113</v>
      </c>
      <c r="C52" s="7">
        <v>1029</v>
      </c>
      <c r="D52" s="7">
        <v>1033</v>
      </c>
      <c r="E52" s="8">
        <v>10</v>
      </c>
      <c r="F52" s="9">
        <v>51</v>
      </c>
      <c r="G52" s="8">
        <v>9.6999999999999993</v>
      </c>
      <c r="H52" s="8">
        <v>0.2</v>
      </c>
      <c r="I52" s="8">
        <v>26</v>
      </c>
      <c r="J52" s="8">
        <v>9.6999999999999993</v>
      </c>
      <c r="K52" s="6">
        <f t="shared" si="0"/>
        <v>5.4</v>
      </c>
      <c r="L52" s="6">
        <f t="shared" si="1"/>
        <v>5.4</v>
      </c>
      <c r="M52" s="10">
        <v>336</v>
      </c>
      <c r="N52" s="3" t="str">
        <f t="shared" si="2"/>
        <v>NNW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1.5</v>
      </c>
      <c r="U52" s="15">
        <v>1.5</v>
      </c>
    </row>
    <row r="53" spans="1:21" x14ac:dyDescent="0.25">
      <c r="A53" s="1">
        <v>45320</v>
      </c>
      <c r="B53" s="2">
        <v>0.17708333333333334</v>
      </c>
      <c r="C53" s="7">
        <v>1029</v>
      </c>
      <c r="D53" s="7">
        <v>1033</v>
      </c>
      <c r="E53" s="8">
        <v>9.9</v>
      </c>
      <c r="F53" s="9">
        <v>51</v>
      </c>
      <c r="G53" s="8">
        <v>9</v>
      </c>
      <c r="H53" s="8">
        <v>0.1</v>
      </c>
      <c r="I53" s="8">
        <v>26</v>
      </c>
      <c r="J53" s="8">
        <v>9</v>
      </c>
      <c r="K53" s="6">
        <f t="shared" si="0"/>
        <v>7.5600000000000005</v>
      </c>
      <c r="L53" s="6">
        <f t="shared" si="1"/>
        <v>7.5600000000000005</v>
      </c>
      <c r="M53" s="10">
        <v>24</v>
      </c>
      <c r="N53" s="3" t="str">
        <f t="shared" si="2"/>
        <v>NNE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2.1</v>
      </c>
      <c r="U53" s="15">
        <v>2.1</v>
      </c>
    </row>
    <row r="54" spans="1:21" x14ac:dyDescent="0.25">
      <c r="A54" s="1">
        <v>45320</v>
      </c>
      <c r="B54" s="2">
        <v>0.18055555555555555</v>
      </c>
      <c r="C54" s="7">
        <v>1029</v>
      </c>
      <c r="D54" s="7">
        <v>1033</v>
      </c>
      <c r="E54" s="8">
        <v>9.9</v>
      </c>
      <c r="F54" s="9">
        <v>51</v>
      </c>
      <c r="G54" s="8">
        <v>8.4</v>
      </c>
      <c r="H54" s="8">
        <v>0.1</v>
      </c>
      <c r="I54" s="8">
        <v>26</v>
      </c>
      <c r="J54" s="8">
        <v>8.4</v>
      </c>
      <c r="K54" s="6">
        <f t="shared" si="0"/>
        <v>10.08</v>
      </c>
      <c r="L54" s="6">
        <f t="shared" si="1"/>
        <v>10.8</v>
      </c>
      <c r="M54" s="10">
        <v>30</v>
      </c>
      <c r="N54" s="3" t="str">
        <f t="shared" si="2"/>
        <v>NNE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2.8</v>
      </c>
      <c r="U54" s="15">
        <v>3</v>
      </c>
    </row>
    <row r="55" spans="1:21" x14ac:dyDescent="0.25">
      <c r="A55" s="1">
        <v>45320</v>
      </c>
      <c r="B55" s="2">
        <v>0.18402777777777779</v>
      </c>
      <c r="C55" s="7">
        <v>1029</v>
      </c>
      <c r="D55" s="7">
        <v>1033</v>
      </c>
      <c r="E55" s="8">
        <v>9.8000000000000007</v>
      </c>
      <c r="F55" s="9">
        <v>52</v>
      </c>
      <c r="G55" s="8">
        <v>9.1</v>
      </c>
      <c r="H55" s="8">
        <v>0.3</v>
      </c>
      <c r="I55" s="8">
        <v>26</v>
      </c>
      <c r="J55" s="8">
        <v>9.1</v>
      </c>
      <c r="K55" s="6">
        <f t="shared" si="0"/>
        <v>6.48</v>
      </c>
      <c r="L55" s="6">
        <f t="shared" si="1"/>
        <v>7.2</v>
      </c>
      <c r="M55" s="10">
        <v>2</v>
      </c>
      <c r="N55" s="3" t="str">
        <f t="shared" si="2"/>
        <v>N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1.8</v>
      </c>
      <c r="U55" s="15">
        <v>2</v>
      </c>
    </row>
    <row r="56" spans="1:21" x14ac:dyDescent="0.25">
      <c r="A56" s="1">
        <v>45320</v>
      </c>
      <c r="B56" s="2">
        <v>0.1875</v>
      </c>
      <c r="C56" s="7">
        <v>1029</v>
      </c>
      <c r="D56" s="7">
        <v>1033</v>
      </c>
      <c r="E56" s="8">
        <v>9.9</v>
      </c>
      <c r="F56" s="9">
        <v>52</v>
      </c>
      <c r="G56" s="8">
        <v>9</v>
      </c>
      <c r="H56" s="8">
        <v>0.4</v>
      </c>
      <c r="I56" s="8">
        <v>26</v>
      </c>
      <c r="J56" s="8">
        <v>9</v>
      </c>
      <c r="K56" s="6">
        <f t="shared" si="0"/>
        <v>7.9200000000000008</v>
      </c>
      <c r="L56" s="6">
        <f t="shared" si="1"/>
        <v>9.36</v>
      </c>
      <c r="M56" s="10">
        <v>60</v>
      </c>
      <c r="N56" s="3" t="str">
        <f t="shared" si="2"/>
        <v>ENE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2.2000000000000002</v>
      </c>
      <c r="U56" s="15">
        <v>2.6</v>
      </c>
    </row>
    <row r="57" spans="1:21" x14ac:dyDescent="0.25">
      <c r="A57" s="1">
        <v>45320</v>
      </c>
      <c r="B57" s="2">
        <v>0.19097222222222221</v>
      </c>
      <c r="C57" s="7">
        <v>1029</v>
      </c>
      <c r="D57" s="7">
        <v>1033</v>
      </c>
      <c r="E57" s="8">
        <v>9.9</v>
      </c>
      <c r="F57" s="9">
        <v>51</v>
      </c>
      <c r="G57" s="8">
        <v>9.3000000000000007</v>
      </c>
      <c r="H57" s="8">
        <v>0.1</v>
      </c>
      <c r="I57" s="8">
        <v>26</v>
      </c>
      <c r="J57" s="8">
        <v>9.3000000000000007</v>
      </c>
      <c r="K57" s="6">
        <f t="shared" si="0"/>
        <v>6.48</v>
      </c>
      <c r="L57" s="6">
        <f t="shared" si="1"/>
        <v>7.2</v>
      </c>
      <c r="M57" s="10">
        <v>119</v>
      </c>
      <c r="N57" s="3" t="str">
        <f t="shared" si="2"/>
        <v>ESE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1.8</v>
      </c>
      <c r="U57" s="15">
        <v>2</v>
      </c>
    </row>
    <row r="58" spans="1:21" x14ac:dyDescent="0.25">
      <c r="A58" s="1">
        <v>45320</v>
      </c>
      <c r="B58" s="2">
        <v>0.19444444444444445</v>
      </c>
      <c r="C58" s="7">
        <v>1029</v>
      </c>
      <c r="D58" s="7">
        <v>1033</v>
      </c>
      <c r="E58" s="8">
        <v>9.8000000000000007</v>
      </c>
      <c r="F58" s="9">
        <v>50</v>
      </c>
      <c r="G58" s="8">
        <v>9.1</v>
      </c>
      <c r="H58" s="8">
        <v>-0.2</v>
      </c>
      <c r="I58" s="8">
        <v>26</v>
      </c>
      <c r="J58" s="8">
        <v>9.1</v>
      </c>
      <c r="K58" s="6">
        <f t="shared" si="0"/>
        <v>6.48</v>
      </c>
      <c r="L58" s="6">
        <f t="shared" si="1"/>
        <v>7.2</v>
      </c>
      <c r="M58" s="10">
        <v>209</v>
      </c>
      <c r="N58" s="3" t="str">
        <f t="shared" si="2"/>
        <v>SSW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1.8</v>
      </c>
      <c r="U58" s="15">
        <v>2</v>
      </c>
    </row>
    <row r="59" spans="1:21" x14ac:dyDescent="0.25">
      <c r="A59" s="1">
        <v>45320</v>
      </c>
      <c r="B59" s="2">
        <v>0.19791666666666666</v>
      </c>
      <c r="C59" s="7">
        <v>1029</v>
      </c>
      <c r="D59" s="7">
        <v>1033</v>
      </c>
      <c r="E59" s="8">
        <v>9.8000000000000007</v>
      </c>
      <c r="F59" s="9">
        <v>51</v>
      </c>
      <c r="G59" s="8">
        <v>8.1</v>
      </c>
      <c r="H59" s="8">
        <v>0</v>
      </c>
      <c r="I59" s="8">
        <v>26</v>
      </c>
      <c r="J59" s="8">
        <v>8.1</v>
      </c>
      <c r="K59" s="6">
        <f t="shared" si="0"/>
        <v>11.52</v>
      </c>
      <c r="L59" s="6">
        <f t="shared" si="1"/>
        <v>12.96</v>
      </c>
      <c r="M59" s="10">
        <v>78</v>
      </c>
      <c r="N59" s="3" t="str">
        <f t="shared" si="2"/>
        <v>ENE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3.2</v>
      </c>
      <c r="U59" s="15">
        <v>3.6</v>
      </c>
    </row>
    <row r="60" spans="1:21" x14ac:dyDescent="0.25">
      <c r="A60" s="1">
        <v>45320</v>
      </c>
      <c r="B60" s="2">
        <v>0.20138888888888887</v>
      </c>
      <c r="C60" s="7">
        <v>1029</v>
      </c>
      <c r="D60" s="7">
        <v>1033</v>
      </c>
      <c r="E60" s="8">
        <v>9.8000000000000007</v>
      </c>
      <c r="F60" s="9">
        <v>51</v>
      </c>
      <c r="G60" s="8">
        <v>8.9</v>
      </c>
      <c r="H60" s="8">
        <v>0</v>
      </c>
      <c r="I60" s="8">
        <v>26</v>
      </c>
      <c r="J60" s="8">
        <v>8.9</v>
      </c>
      <c r="K60" s="6">
        <f t="shared" si="0"/>
        <v>7.9200000000000008</v>
      </c>
      <c r="L60" s="6">
        <f t="shared" si="1"/>
        <v>9</v>
      </c>
      <c r="M60" s="10">
        <v>86</v>
      </c>
      <c r="N60" s="3" t="str">
        <f t="shared" si="2"/>
        <v>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2.2000000000000002</v>
      </c>
      <c r="U60" s="15">
        <v>2.5</v>
      </c>
    </row>
    <row r="61" spans="1:21" x14ac:dyDescent="0.25">
      <c r="A61" s="1">
        <v>45320</v>
      </c>
      <c r="B61" s="2">
        <v>0.20486111111111113</v>
      </c>
      <c r="C61" s="7">
        <v>1029</v>
      </c>
      <c r="D61" s="7">
        <v>1033</v>
      </c>
      <c r="E61" s="8">
        <v>9.6999999999999993</v>
      </c>
      <c r="F61" s="9">
        <v>52</v>
      </c>
      <c r="G61" s="8">
        <v>8.1</v>
      </c>
      <c r="H61" s="8">
        <v>0.2</v>
      </c>
      <c r="I61" s="8">
        <v>26</v>
      </c>
      <c r="J61" s="8">
        <v>8.1</v>
      </c>
      <c r="K61" s="6">
        <f t="shared" si="0"/>
        <v>10.08</v>
      </c>
      <c r="L61" s="6">
        <f t="shared" si="1"/>
        <v>10.08</v>
      </c>
      <c r="M61" s="10">
        <v>42</v>
      </c>
      <c r="N61" s="3" t="str">
        <f t="shared" si="2"/>
        <v>NE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2.8</v>
      </c>
      <c r="U61" s="15">
        <v>2.8</v>
      </c>
    </row>
    <row r="62" spans="1:21" x14ac:dyDescent="0.25">
      <c r="A62" s="1">
        <v>45320</v>
      </c>
      <c r="B62" s="2">
        <v>0.20833333333333334</v>
      </c>
      <c r="C62" s="7">
        <v>1029</v>
      </c>
      <c r="D62" s="7">
        <v>1033</v>
      </c>
      <c r="E62" s="8">
        <v>9.8000000000000007</v>
      </c>
      <c r="F62" s="9">
        <v>52</v>
      </c>
      <c r="G62" s="8">
        <v>8.6999999999999993</v>
      </c>
      <c r="H62" s="8">
        <v>0.3</v>
      </c>
      <c r="I62" s="8">
        <v>26</v>
      </c>
      <c r="J62" s="8">
        <v>8.6999999999999993</v>
      </c>
      <c r="K62" s="6">
        <f t="shared" si="0"/>
        <v>8.2799999999999994</v>
      </c>
      <c r="L62" s="6">
        <f t="shared" si="1"/>
        <v>9</v>
      </c>
      <c r="M62" s="10">
        <v>72</v>
      </c>
      <c r="N62" s="3" t="str">
        <f t="shared" si="2"/>
        <v>ENE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2.2999999999999998</v>
      </c>
      <c r="U62" s="15">
        <v>2.5</v>
      </c>
    </row>
    <row r="63" spans="1:21" x14ac:dyDescent="0.25">
      <c r="A63" s="1">
        <v>45320</v>
      </c>
      <c r="B63" s="2">
        <v>0.21180555555555555</v>
      </c>
      <c r="C63" s="7">
        <v>1029</v>
      </c>
      <c r="D63" s="7">
        <v>1033</v>
      </c>
      <c r="E63" s="8">
        <v>9.6999999999999993</v>
      </c>
      <c r="F63" s="9">
        <v>51</v>
      </c>
      <c r="G63" s="8">
        <v>9</v>
      </c>
      <c r="H63" s="8">
        <v>0</v>
      </c>
      <c r="I63" s="8">
        <v>26</v>
      </c>
      <c r="J63" s="8">
        <v>9</v>
      </c>
      <c r="K63" s="6">
        <f t="shared" si="0"/>
        <v>6.48</v>
      </c>
      <c r="L63" s="6">
        <f t="shared" si="1"/>
        <v>7.2</v>
      </c>
      <c r="M63" s="10">
        <v>72</v>
      </c>
      <c r="N63" s="3" t="str">
        <f t="shared" si="2"/>
        <v>ENE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1.8</v>
      </c>
      <c r="U63" s="15">
        <v>2</v>
      </c>
    </row>
    <row r="64" spans="1:21" x14ac:dyDescent="0.25">
      <c r="A64" s="1">
        <v>45320</v>
      </c>
      <c r="B64" s="2">
        <v>0.21527777777777779</v>
      </c>
      <c r="C64" s="7">
        <v>1029</v>
      </c>
      <c r="D64" s="7">
        <v>1033</v>
      </c>
      <c r="E64" s="8">
        <v>9.8000000000000007</v>
      </c>
      <c r="F64" s="9">
        <v>52</v>
      </c>
      <c r="G64" s="8">
        <v>8.5</v>
      </c>
      <c r="H64" s="8">
        <v>0.3</v>
      </c>
      <c r="I64" s="8">
        <v>26</v>
      </c>
      <c r="J64" s="8">
        <v>8.5</v>
      </c>
      <c r="K64" s="6">
        <f t="shared" si="0"/>
        <v>9</v>
      </c>
      <c r="L64" s="6">
        <f t="shared" si="1"/>
        <v>9.36</v>
      </c>
      <c r="M64" s="10">
        <v>102</v>
      </c>
      <c r="N64" s="3" t="str">
        <f t="shared" si="2"/>
        <v>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2.5</v>
      </c>
      <c r="U64" s="15">
        <v>2.6</v>
      </c>
    </row>
    <row r="65" spans="1:21" x14ac:dyDescent="0.25">
      <c r="A65" s="1">
        <v>45320</v>
      </c>
      <c r="B65" s="2">
        <v>0.21875</v>
      </c>
      <c r="C65" s="7">
        <v>1029</v>
      </c>
      <c r="D65" s="7">
        <v>1033</v>
      </c>
      <c r="E65" s="8">
        <v>9.9</v>
      </c>
      <c r="F65" s="9">
        <v>52</v>
      </c>
      <c r="G65" s="8">
        <v>8.6</v>
      </c>
      <c r="H65" s="8">
        <v>0.4</v>
      </c>
      <c r="I65" s="8">
        <v>26</v>
      </c>
      <c r="J65" s="8">
        <v>8.6</v>
      </c>
      <c r="K65" s="6">
        <f t="shared" si="0"/>
        <v>9.7200000000000006</v>
      </c>
      <c r="L65" s="6">
        <f t="shared" si="1"/>
        <v>9.7200000000000006</v>
      </c>
      <c r="M65" s="10">
        <v>56</v>
      </c>
      <c r="N65" s="3" t="str">
        <f t="shared" si="2"/>
        <v>NE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2.7</v>
      </c>
      <c r="U65" s="15">
        <v>2.7</v>
      </c>
    </row>
    <row r="66" spans="1:21" x14ac:dyDescent="0.25">
      <c r="A66" s="1">
        <v>45320</v>
      </c>
      <c r="B66" s="2">
        <v>0.22222222222222221</v>
      </c>
      <c r="C66" s="7">
        <v>1029</v>
      </c>
      <c r="D66" s="7">
        <v>1033</v>
      </c>
      <c r="E66" s="8">
        <v>9.9</v>
      </c>
      <c r="F66" s="9">
        <v>53</v>
      </c>
      <c r="G66" s="8">
        <v>9.9</v>
      </c>
      <c r="H66" s="8">
        <v>0.7</v>
      </c>
      <c r="I66" s="8">
        <v>26</v>
      </c>
      <c r="J66" s="8">
        <v>9.9</v>
      </c>
      <c r="K66" s="6">
        <f t="shared" si="0"/>
        <v>3.6</v>
      </c>
      <c r="L66" s="6">
        <f t="shared" si="1"/>
        <v>3.6</v>
      </c>
      <c r="M66" s="10">
        <v>114</v>
      </c>
      <c r="N66" s="3" t="str">
        <f t="shared" si="2"/>
        <v>ESE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</v>
      </c>
      <c r="U66" s="15">
        <v>1</v>
      </c>
    </row>
    <row r="67" spans="1:21" x14ac:dyDescent="0.25">
      <c r="A67" s="1">
        <v>45320</v>
      </c>
      <c r="B67" s="2">
        <v>0.22569444444444445</v>
      </c>
      <c r="C67" s="7">
        <v>1029</v>
      </c>
      <c r="D67" s="7">
        <v>1033</v>
      </c>
      <c r="E67" s="8">
        <v>9.6999999999999993</v>
      </c>
      <c r="F67" s="9">
        <v>54</v>
      </c>
      <c r="G67" s="8">
        <v>9.6999999999999993</v>
      </c>
      <c r="H67" s="8">
        <v>0.8</v>
      </c>
      <c r="I67" s="8">
        <v>26</v>
      </c>
      <c r="J67" s="8">
        <v>9.6999999999999993</v>
      </c>
      <c r="K67" s="6">
        <f t="shared" ref="K67:K130" si="3">CONVERT(T67,"m/s","km/h")</f>
        <v>2.88</v>
      </c>
      <c r="L67" s="6">
        <f t="shared" ref="L67:L130" si="4">CONVERT(U67,"m/s","km/h")</f>
        <v>2.88</v>
      </c>
      <c r="M67" s="10">
        <v>60</v>
      </c>
      <c r="N67" s="3" t="str">
        <f t="shared" ref="N67:N130" si="5">LOOKUP(M67,$V$4:$V$40,$W$4:$W$40)</f>
        <v>ENE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0.8</v>
      </c>
      <c r="U67" s="15">
        <v>0.8</v>
      </c>
    </row>
    <row r="68" spans="1:21" x14ac:dyDescent="0.25">
      <c r="A68" s="1">
        <v>45320</v>
      </c>
      <c r="B68" s="2">
        <v>0.22916666666666666</v>
      </c>
      <c r="C68" s="7">
        <v>1029</v>
      </c>
      <c r="D68" s="7">
        <v>1033</v>
      </c>
      <c r="E68" s="8">
        <v>9.6999999999999993</v>
      </c>
      <c r="F68" s="9">
        <v>53</v>
      </c>
      <c r="G68" s="8">
        <v>9</v>
      </c>
      <c r="H68" s="8">
        <v>0.5</v>
      </c>
      <c r="I68" s="8">
        <v>26</v>
      </c>
      <c r="J68" s="8">
        <v>9</v>
      </c>
      <c r="K68" s="6">
        <f t="shared" si="3"/>
        <v>6.12</v>
      </c>
      <c r="L68" s="6">
        <f t="shared" si="4"/>
        <v>7.2</v>
      </c>
      <c r="M68" s="10">
        <v>90</v>
      </c>
      <c r="N68" s="3" t="str">
        <f t="shared" si="5"/>
        <v>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1.7</v>
      </c>
      <c r="U68" s="15">
        <v>2</v>
      </c>
    </row>
    <row r="69" spans="1:21" x14ac:dyDescent="0.25">
      <c r="A69" s="1">
        <v>45320</v>
      </c>
      <c r="B69" s="2">
        <v>0.23263888888888887</v>
      </c>
      <c r="C69" s="7">
        <v>1029</v>
      </c>
      <c r="D69" s="7">
        <v>1033</v>
      </c>
      <c r="E69" s="8">
        <v>9.8000000000000007</v>
      </c>
      <c r="F69" s="9">
        <v>53</v>
      </c>
      <c r="G69" s="8">
        <v>9.8000000000000007</v>
      </c>
      <c r="H69" s="8">
        <v>0.6</v>
      </c>
      <c r="I69" s="8">
        <v>26</v>
      </c>
      <c r="J69" s="8">
        <v>9.8000000000000007</v>
      </c>
      <c r="K69" s="6">
        <f t="shared" si="3"/>
        <v>4.68</v>
      </c>
      <c r="L69" s="6">
        <f t="shared" si="4"/>
        <v>4.68</v>
      </c>
      <c r="M69" s="10">
        <v>96</v>
      </c>
      <c r="N69" s="3" t="str">
        <f t="shared" si="5"/>
        <v>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1.3</v>
      </c>
      <c r="U69" s="15">
        <v>1.3</v>
      </c>
    </row>
    <row r="70" spans="1:21" x14ac:dyDescent="0.25">
      <c r="A70" s="1">
        <v>45320</v>
      </c>
      <c r="B70" s="2">
        <v>0.23611111111111113</v>
      </c>
      <c r="C70" s="7">
        <v>1029</v>
      </c>
      <c r="D70" s="7">
        <v>1033</v>
      </c>
      <c r="E70" s="8">
        <v>9.6999999999999993</v>
      </c>
      <c r="F70" s="9">
        <v>53</v>
      </c>
      <c r="G70" s="8">
        <v>8.3000000000000007</v>
      </c>
      <c r="H70" s="8">
        <v>0.5</v>
      </c>
      <c r="I70" s="8">
        <v>26</v>
      </c>
      <c r="J70" s="8">
        <v>8.3000000000000007</v>
      </c>
      <c r="K70" s="6">
        <f t="shared" si="3"/>
        <v>9.36</v>
      </c>
      <c r="L70" s="6">
        <f t="shared" si="4"/>
        <v>11.16</v>
      </c>
      <c r="M70" s="10">
        <v>36</v>
      </c>
      <c r="N70" s="3" t="str">
        <f t="shared" si="5"/>
        <v>NNE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2.6</v>
      </c>
      <c r="U70" s="15">
        <v>3.1</v>
      </c>
    </row>
    <row r="71" spans="1:21" x14ac:dyDescent="0.25">
      <c r="A71" s="1">
        <v>45320</v>
      </c>
      <c r="B71" s="2">
        <v>0.23958333333333334</v>
      </c>
      <c r="C71" s="7">
        <v>1030</v>
      </c>
      <c r="D71" s="7">
        <v>1034</v>
      </c>
      <c r="E71" s="8">
        <v>9.8000000000000007</v>
      </c>
      <c r="F71" s="9">
        <v>53</v>
      </c>
      <c r="G71" s="8">
        <v>8.3000000000000007</v>
      </c>
      <c r="H71" s="8">
        <v>0.6</v>
      </c>
      <c r="I71" s="8">
        <v>26</v>
      </c>
      <c r="J71" s="8">
        <v>8.3000000000000007</v>
      </c>
      <c r="K71" s="6">
        <f t="shared" si="3"/>
        <v>10.8</v>
      </c>
      <c r="L71" s="6">
        <f t="shared" si="4"/>
        <v>11.16</v>
      </c>
      <c r="M71" s="10">
        <v>132</v>
      </c>
      <c r="N71" s="3" t="str">
        <f t="shared" si="5"/>
        <v>SE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3</v>
      </c>
      <c r="U71" s="15">
        <v>3.1</v>
      </c>
    </row>
    <row r="72" spans="1:21" x14ac:dyDescent="0.25">
      <c r="A72" s="1">
        <v>45320</v>
      </c>
      <c r="B72" s="2">
        <v>0.24305555555555555</v>
      </c>
      <c r="C72" s="7">
        <v>1030</v>
      </c>
      <c r="D72" s="7">
        <v>1034</v>
      </c>
      <c r="E72" s="8">
        <v>9.8000000000000007</v>
      </c>
      <c r="F72" s="9">
        <v>52</v>
      </c>
      <c r="G72" s="8">
        <v>8.9</v>
      </c>
      <c r="H72" s="8">
        <v>0.3</v>
      </c>
      <c r="I72" s="8">
        <v>26</v>
      </c>
      <c r="J72" s="8">
        <v>8.9</v>
      </c>
      <c r="K72" s="6">
        <f t="shared" si="3"/>
        <v>7.2</v>
      </c>
      <c r="L72" s="6">
        <f t="shared" si="4"/>
        <v>7.2</v>
      </c>
      <c r="M72" s="10">
        <v>66</v>
      </c>
      <c r="N72" s="3" t="str">
        <f t="shared" si="5"/>
        <v>ENE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2</v>
      </c>
      <c r="U72" s="15">
        <v>2</v>
      </c>
    </row>
    <row r="73" spans="1:21" x14ac:dyDescent="0.25">
      <c r="A73" s="1">
        <v>45320</v>
      </c>
      <c r="B73" s="2">
        <v>0.24652777777777779</v>
      </c>
      <c r="C73" s="7">
        <v>1030</v>
      </c>
      <c r="D73" s="7">
        <v>1034</v>
      </c>
      <c r="E73" s="8">
        <v>9.8000000000000007</v>
      </c>
      <c r="F73" s="9">
        <v>53</v>
      </c>
      <c r="G73" s="8">
        <v>9.4</v>
      </c>
      <c r="H73" s="8">
        <v>0.6</v>
      </c>
      <c r="I73" s="8">
        <v>26</v>
      </c>
      <c r="J73" s="8">
        <v>9.4</v>
      </c>
      <c r="K73" s="6">
        <f t="shared" si="3"/>
        <v>5.76</v>
      </c>
      <c r="L73" s="6">
        <f t="shared" si="4"/>
        <v>5.76</v>
      </c>
      <c r="M73" s="10">
        <v>87</v>
      </c>
      <c r="N73" s="3" t="str">
        <f t="shared" si="5"/>
        <v>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1.6</v>
      </c>
      <c r="U73" s="15">
        <v>1.6</v>
      </c>
    </row>
    <row r="74" spans="1:21" x14ac:dyDescent="0.25">
      <c r="A74" s="1">
        <v>45320</v>
      </c>
      <c r="B74" s="2">
        <v>0.25</v>
      </c>
      <c r="C74" s="7">
        <v>1030</v>
      </c>
      <c r="D74" s="7">
        <v>1034</v>
      </c>
      <c r="E74" s="8">
        <v>9.6</v>
      </c>
      <c r="F74" s="9">
        <v>54</v>
      </c>
      <c r="G74" s="8">
        <v>8.6999999999999993</v>
      </c>
      <c r="H74" s="8">
        <v>0.7</v>
      </c>
      <c r="I74" s="8">
        <v>26</v>
      </c>
      <c r="J74" s="8">
        <v>8.6999999999999993</v>
      </c>
      <c r="K74" s="6">
        <f t="shared" si="3"/>
        <v>7.5600000000000005</v>
      </c>
      <c r="L74" s="6">
        <f t="shared" si="4"/>
        <v>7.9200000000000008</v>
      </c>
      <c r="M74" s="10">
        <v>102</v>
      </c>
      <c r="N74" s="3" t="str">
        <f t="shared" si="5"/>
        <v>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2.1</v>
      </c>
      <c r="U74" s="15">
        <v>2.2000000000000002</v>
      </c>
    </row>
    <row r="75" spans="1:21" x14ac:dyDescent="0.25">
      <c r="A75" s="1">
        <v>45320</v>
      </c>
      <c r="B75" s="2">
        <v>0.25347222222222221</v>
      </c>
      <c r="C75" s="7">
        <v>1030</v>
      </c>
      <c r="D75" s="7">
        <v>1034</v>
      </c>
      <c r="E75" s="8">
        <v>9.6999999999999993</v>
      </c>
      <c r="F75" s="9">
        <v>53</v>
      </c>
      <c r="G75" s="8">
        <v>8.8000000000000007</v>
      </c>
      <c r="H75" s="8">
        <v>0.5</v>
      </c>
      <c r="I75" s="8">
        <v>26</v>
      </c>
      <c r="J75" s="8">
        <v>8.8000000000000007</v>
      </c>
      <c r="K75" s="6">
        <f t="shared" si="3"/>
        <v>7.2</v>
      </c>
      <c r="L75" s="6">
        <f t="shared" si="4"/>
        <v>7.9200000000000008</v>
      </c>
      <c r="M75" s="10">
        <v>348</v>
      </c>
      <c r="N75" s="3" t="str">
        <f t="shared" si="5"/>
        <v>NNW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2</v>
      </c>
      <c r="U75" s="15">
        <v>2.2000000000000002</v>
      </c>
    </row>
    <row r="76" spans="1:21" x14ac:dyDescent="0.25">
      <c r="A76" s="1">
        <v>45320</v>
      </c>
      <c r="B76" s="2">
        <v>0.25694444444444448</v>
      </c>
      <c r="C76" s="7">
        <v>1030</v>
      </c>
      <c r="D76" s="7">
        <v>1034</v>
      </c>
      <c r="E76" s="8">
        <v>9.8000000000000007</v>
      </c>
      <c r="F76" s="9">
        <v>53</v>
      </c>
      <c r="G76" s="8">
        <v>9.1</v>
      </c>
      <c r="H76" s="8">
        <v>0.6</v>
      </c>
      <c r="I76" s="8">
        <v>26</v>
      </c>
      <c r="J76" s="8">
        <v>9.1</v>
      </c>
      <c r="K76" s="6">
        <f t="shared" si="3"/>
        <v>6.12</v>
      </c>
      <c r="L76" s="6">
        <f t="shared" si="4"/>
        <v>7.2</v>
      </c>
      <c r="M76" s="10">
        <v>300</v>
      </c>
      <c r="N76" s="3" t="str">
        <f t="shared" si="5"/>
        <v>WNW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1.7</v>
      </c>
      <c r="U76" s="15">
        <v>2</v>
      </c>
    </row>
    <row r="77" spans="1:21" x14ac:dyDescent="0.25">
      <c r="A77" s="1">
        <v>45320</v>
      </c>
      <c r="B77" s="2">
        <v>0.26041666666666669</v>
      </c>
      <c r="C77" s="7">
        <v>1030</v>
      </c>
      <c r="D77" s="7">
        <v>1034</v>
      </c>
      <c r="E77" s="8">
        <v>9.6</v>
      </c>
      <c r="F77" s="9">
        <v>54</v>
      </c>
      <c r="G77" s="8">
        <v>8.6999999999999993</v>
      </c>
      <c r="H77" s="8">
        <v>0.7</v>
      </c>
      <c r="I77" s="8">
        <v>26</v>
      </c>
      <c r="J77" s="8">
        <v>8.6999999999999993</v>
      </c>
      <c r="K77" s="6">
        <f t="shared" si="3"/>
        <v>7.5600000000000005</v>
      </c>
      <c r="L77" s="6">
        <f t="shared" si="4"/>
        <v>7.5600000000000005</v>
      </c>
      <c r="M77" s="10">
        <v>29</v>
      </c>
      <c r="N77" s="3" t="str">
        <f t="shared" si="5"/>
        <v>NNE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2.1</v>
      </c>
      <c r="U77" s="15">
        <v>2.1</v>
      </c>
    </row>
    <row r="78" spans="1:21" x14ac:dyDescent="0.25">
      <c r="A78" s="1">
        <v>45320</v>
      </c>
      <c r="B78" s="2">
        <v>0.2638888888888889</v>
      </c>
      <c r="C78" s="7">
        <v>1030</v>
      </c>
      <c r="D78" s="7">
        <v>1034</v>
      </c>
      <c r="E78" s="8">
        <v>9.5</v>
      </c>
      <c r="F78" s="9">
        <v>54</v>
      </c>
      <c r="G78" s="8">
        <v>9.5</v>
      </c>
      <c r="H78" s="8">
        <v>0.6</v>
      </c>
      <c r="I78" s="8">
        <v>26</v>
      </c>
      <c r="J78" s="8">
        <v>9.5</v>
      </c>
      <c r="K78" s="6">
        <f t="shared" si="3"/>
        <v>4.32</v>
      </c>
      <c r="L78" s="6">
        <f t="shared" si="4"/>
        <v>4.32</v>
      </c>
      <c r="M78" s="10">
        <v>156</v>
      </c>
      <c r="N78" s="3" t="str">
        <f t="shared" si="5"/>
        <v>SSE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1.2</v>
      </c>
      <c r="U78" s="15">
        <v>1.2</v>
      </c>
    </row>
    <row r="79" spans="1:21" x14ac:dyDescent="0.25">
      <c r="A79" s="1">
        <v>45320</v>
      </c>
      <c r="B79" s="2">
        <v>0.2673611111111111</v>
      </c>
      <c r="C79" s="7">
        <v>1030</v>
      </c>
      <c r="D79" s="7">
        <v>1034</v>
      </c>
      <c r="E79" s="8">
        <v>9.6</v>
      </c>
      <c r="F79" s="9">
        <v>54</v>
      </c>
      <c r="G79" s="8">
        <v>8.6999999999999993</v>
      </c>
      <c r="H79" s="8">
        <v>0.7</v>
      </c>
      <c r="I79" s="8">
        <v>26</v>
      </c>
      <c r="J79" s="8">
        <v>8.6999999999999993</v>
      </c>
      <c r="K79" s="6">
        <f t="shared" si="3"/>
        <v>7.5600000000000005</v>
      </c>
      <c r="L79" s="6">
        <f t="shared" si="4"/>
        <v>8.2799999999999994</v>
      </c>
      <c r="M79" s="10">
        <v>36</v>
      </c>
      <c r="N79" s="3" t="str">
        <f t="shared" si="5"/>
        <v>NNE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2.1</v>
      </c>
      <c r="U79" s="15">
        <v>2.2999999999999998</v>
      </c>
    </row>
    <row r="80" spans="1:21" x14ac:dyDescent="0.25">
      <c r="A80" s="1">
        <v>45320</v>
      </c>
      <c r="B80" s="2">
        <v>0.27083333333333331</v>
      </c>
      <c r="C80" s="7">
        <v>1030</v>
      </c>
      <c r="D80" s="7">
        <v>1034</v>
      </c>
      <c r="E80" s="8">
        <v>9.6</v>
      </c>
      <c r="F80" s="9">
        <v>55</v>
      </c>
      <c r="G80" s="8">
        <v>9.6</v>
      </c>
      <c r="H80" s="8">
        <v>0.9</v>
      </c>
      <c r="I80" s="8">
        <v>26</v>
      </c>
      <c r="J80" s="8">
        <v>9.6</v>
      </c>
      <c r="K80" s="6">
        <f t="shared" si="3"/>
        <v>3.9600000000000004</v>
      </c>
      <c r="L80" s="6">
        <f t="shared" si="4"/>
        <v>3.9600000000000004</v>
      </c>
      <c r="M80" s="10">
        <v>30</v>
      </c>
      <c r="N80" s="3" t="str">
        <f t="shared" si="5"/>
        <v>NNE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1.1000000000000001</v>
      </c>
      <c r="U80" s="15">
        <v>1.1000000000000001</v>
      </c>
    </row>
    <row r="81" spans="1:21" x14ac:dyDescent="0.25">
      <c r="A81" s="1">
        <v>45320</v>
      </c>
      <c r="B81" s="2">
        <v>0.27430555555555552</v>
      </c>
      <c r="C81" s="7">
        <v>1030</v>
      </c>
      <c r="D81" s="7">
        <v>1034</v>
      </c>
      <c r="E81" s="8">
        <v>9.6</v>
      </c>
      <c r="F81" s="9">
        <v>53</v>
      </c>
      <c r="G81" s="8">
        <v>8.6999999999999993</v>
      </c>
      <c r="H81" s="8">
        <v>0.4</v>
      </c>
      <c r="I81" s="8">
        <v>26</v>
      </c>
      <c r="J81" s="8">
        <v>8.6999999999999993</v>
      </c>
      <c r="K81" s="6">
        <f t="shared" si="3"/>
        <v>7.5600000000000005</v>
      </c>
      <c r="L81" s="6">
        <f t="shared" si="4"/>
        <v>7.5600000000000005</v>
      </c>
      <c r="M81" s="10">
        <v>56</v>
      </c>
      <c r="N81" s="3" t="str">
        <f t="shared" si="5"/>
        <v>NE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2.1</v>
      </c>
      <c r="U81" s="15">
        <v>2.1</v>
      </c>
    </row>
    <row r="82" spans="1:21" x14ac:dyDescent="0.25">
      <c r="A82" s="1">
        <v>45320</v>
      </c>
      <c r="B82" s="2">
        <v>0.27777777777777779</v>
      </c>
      <c r="C82" s="7">
        <v>1030</v>
      </c>
      <c r="D82" s="7">
        <v>1034</v>
      </c>
      <c r="E82" s="8">
        <v>9.8000000000000007</v>
      </c>
      <c r="F82" s="9">
        <v>52</v>
      </c>
      <c r="G82" s="8">
        <v>7.8</v>
      </c>
      <c r="H82" s="8">
        <v>0.3</v>
      </c>
      <c r="I82" s="8">
        <v>26</v>
      </c>
      <c r="J82" s="8">
        <v>7.8</v>
      </c>
      <c r="K82" s="6">
        <f t="shared" si="3"/>
        <v>13.32</v>
      </c>
      <c r="L82" s="6">
        <f t="shared" si="4"/>
        <v>15.120000000000001</v>
      </c>
      <c r="M82" s="10">
        <v>36</v>
      </c>
      <c r="N82" s="3" t="str">
        <f t="shared" si="5"/>
        <v>NNE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3.7</v>
      </c>
      <c r="U82" s="15">
        <v>4.2</v>
      </c>
    </row>
    <row r="83" spans="1:21" x14ac:dyDescent="0.25">
      <c r="A83" s="1">
        <v>45320</v>
      </c>
      <c r="B83" s="2">
        <v>0.28125</v>
      </c>
      <c r="C83" s="7">
        <v>1030</v>
      </c>
      <c r="D83" s="7">
        <v>1034</v>
      </c>
      <c r="E83" s="8">
        <v>9.8000000000000007</v>
      </c>
      <c r="F83" s="9">
        <v>52</v>
      </c>
      <c r="G83" s="8">
        <v>9.1</v>
      </c>
      <c r="H83" s="8">
        <v>0.3</v>
      </c>
      <c r="I83" s="8">
        <v>26</v>
      </c>
      <c r="J83" s="8">
        <v>9.1</v>
      </c>
      <c r="K83" s="6">
        <f t="shared" si="3"/>
        <v>6.12</v>
      </c>
      <c r="L83" s="6">
        <f t="shared" si="4"/>
        <v>7.2</v>
      </c>
      <c r="M83" s="10">
        <v>68</v>
      </c>
      <c r="N83" s="3" t="str">
        <f t="shared" si="5"/>
        <v>ENE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1.7</v>
      </c>
      <c r="U83" s="15">
        <v>2</v>
      </c>
    </row>
    <row r="84" spans="1:21" x14ac:dyDescent="0.25">
      <c r="A84" s="1">
        <v>45320</v>
      </c>
      <c r="B84" s="2">
        <v>0.28472222222222221</v>
      </c>
      <c r="C84" s="7">
        <v>1030</v>
      </c>
      <c r="D84" s="7">
        <v>1034</v>
      </c>
      <c r="E84" s="8">
        <v>9.6999999999999993</v>
      </c>
      <c r="F84" s="9">
        <v>52</v>
      </c>
      <c r="G84" s="8">
        <v>9.6999999999999993</v>
      </c>
      <c r="H84" s="8">
        <v>0.2</v>
      </c>
      <c r="I84" s="8">
        <v>26</v>
      </c>
      <c r="J84" s="8">
        <v>9.6999999999999993</v>
      </c>
      <c r="K84" s="6">
        <f t="shared" si="3"/>
        <v>4.68</v>
      </c>
      <c r="L84" s="6">
        <f t="shared" si="4"/>
        <v>4.68</v>
      </c>
      <c r="M84" s="10">
        <v>60</v>
      </c>
      <c r="N84" s="3" t="str">
        <f t="shared" si="5"/>
        <v>ENE</v>
      </c>
      <c r="O84" s="11">
        <v>0</v>
      </c>
      <c r="P84" s="12">
        <v>0</v>
      </c>
      <c r="Q84" s="3">
        <v>0</v>
      </c>
      <c r="R84" s="13">
        <v>0.14000000000000001</v>
      </c>
      <c r="S84" s="14">
        <v>1.1060000000000002E-3</v>
      </c>
      <c r="T84" s="15">
        <v>1.3</v>
      </c>
      <c r="U84" s="15">
        <v>1.3</v>
      </c>
    </row>
    <row r="85" spans="1:21" x14ac:dyDescent="0.25">
      <c r="A85" s="1">
        <v>45320</v>
      </c>
      <c r="B85" s="2">
        <v>0.28819444444444448</v>
      </c>
      <c r="C85" s="7">
        <v>1030</v>
      </c>
      <c r="D85" s="7">
        <v>1034</v>
      </c>
      <c r="E85" s="8">
        <v>9.8000000000000007</v>
      </c>
      <c r="F85" s="9">
        <v>52</v>
      </c>
      <c r="G85" s="8">
        <v>8.6999999999999993</v>
      </c>
      <c r="H85" s="8">
        <v>0.3</v>
      </c>
      <c r="I85" s="8">
        <v>26</v>
      </c>
      <c r="J85" s="8">
        <v>8.6999999999999993</v>
      </c>
      <c r="K85" s="6">
        <f t="shared" si="3"/>
        <v>8.2799999999999994</v>
      </c>
      <c r="L85" s="6">
        <f t="shared" si="4"/>
        <v>9</v>
      </c>
      <c r="M85" s="10">
        <v>42</v>
      </c>
      <c r="N85" s="3" t="str">
        <f t="shared" si="5"/>
        <v>NE</v>
      </c>
      <c r="O85" s="11">
        <v>0</v>
      </c>
      <c r="P85" s="12">
        <v>0</v>
      </c>
      <c r="Q85" s="3">
        <v>0</v>
      </c>
      <c r="R85" s="13">
        <v>0.22</v>
      </c>
      <c r="S85" s="14">
        <v>1.7380000000000002E-3</v>
      </c>
      <c r="T85" s="15">
        <v>2.2999999999999998</v>
      </c>
      <c r="U85" s="15">
        <v>2.5</v>
      </c>
    </row>
    <row r="86" spans="1:21" x14ac:dyDescent="0.25">
      <c r="A86" s="1">
        <v>45320</v>
      </c>
      <c r="B86" s="2">
        <v>0.29166666666666669</v>
      </c>
      <c r="C86" s="7">
        <v>1030</v>
      </c>
      <c r="D86" s="7">
        <v>1034</v>
      </c>
      <c r="E86" s="8">
        <v>9.8000000000000007</v>
      </c>
      <c r="F86" s="9">
        <v>53</v>
      </c>
      <c r="G86" s="8">
        <v>9.4</v>
      </c>
      <c r="H86" s="8">
        <v>0.6</v>
      </c>
      <c r="I86" s="8">
        <v>26</v>
      </c>
      <c r="J86" s="8">
        <v>9.4</v>
      </c>
      <c r="K86" s="6">
        <f t="shared" si="3"/>
        <v>5.4</v>
      </c>
      <c r="L86" s="6">
        <f t="shared" si="4"/>
        <v>5.4</v>
      </c>
      <c r="M86" s="10">
        <v>42</v>
      </c>
      <c r="N86" s="3" t="str">
        <f t="shared" si="5"/>
        <v>NE</v>
      </c>
      <c r="O86" s="11">
        <v>0</v>
      </c>
      <c r="P86" s="12">
        <v>0</v>
      </c>
      <c r="Q86" s="3">
        <v>0</v>
      </c>
      <c r="R86" s="13">
        <v>0.373</v>
      </c>
      <c r="S86" s="14">
        <v>2.9467000000000004E-3</v>
      </c>
      <c r="T86" s="15">
        <v>1.5</v>
      </c>
      <c r="U86" s="15">
        <v>1.5</v>
      </c>
    </row>
    <row r="87" spans="1:21" x14ac:dyDescent="0.25">
      <c r="A87" s="1">
        <v>45320</v>
      </c>
      <c r="B87" s="2">
        <v>0.2951388888888889</v>
      </c>
      <c r="C87" s="7">
        <v>1030</v>
      </c>
      <c r="D87" s="7">
        <v>1034</v>
      </c>
      <c r="E87" s="8">
        <v>9.6</v>
      </c>
      <c r="F87" s="9">
        <v>54</v>
      </c>
      <c r="G87" s="8">
        <v>8.9</v>
      </c>
      <c r="H87" s="8">
        <v>0.7</v>
      </c>
      <c r="I87" s="8">
        <v>26</v>
      </c>
      <c r="J87" s="8">
        <v>8.9</v>
      </c>
      <c r="K87" s="6">
        <f t="shared" si="3"/>
        <v>6.12</v>
      </c>
      <c r="L87" s="6">
        <f t="shared" si="4"/>
        <v>6.48</v>
      </c>
      <c r="M87" s="10">
        <v>54</v>
      </c>
      <c r="N87" s="3" t="str">
        <f t="shared" si="5"/>
        <v>NE</v>
      </c>
      <c r="O87" s="11">
        <v>0</v>
      </c>
      <c r="P87" s="12">
        <v>0</v>
      </c>
      <c r="Q87" s="3">
        <v>0</v>
      </c>
      <c r="R87" s="13">
        <v>0.57899999999999996</v>
      </c>
      <c r="S87" s="14">
        <v>4.5741000000000002E-3</v>
      </c>
      <c r="T87" s="15">
        <v>1.7</v>
      </c>
      <c r="U87" s="15">
        <v>1.8</v>
      </c>
    </row>
    <row r="88" spans="1:21" x14ac:dyDescent="0.25">
      <c r="A88" s="1">
        <v>45320</v>
      </c>
      <c r="B88" s="2">
        <v>0.2986111111111111</v>
      </c>
      <c r="C88" s="7">
        <v>1030</v>
      </c>
      <c r="D88" s="7">
        <v>1034</v>
      </c>
      <c r="E88" s="8">
        <v>9.6</v>
      </c>
      <c r="F88" s="9">
        <v>55</v>
      </c>
      <c r="G88" s="8">
        <v>9.6</v>
      </c>
      <c r="H88" s="8">
        <v>0.9</v>
      </c>
      <c r="I88" s="8">
        <v>26</v>
      </c>
      <c r="J88" s="8">
        <v>9.6</v>
      </c>
      <c r="K88" s="6">
        <f t="shared" si="3"/>
        <v>0</v>
      </c>
      <c r="L88" s="6">
        <f t="shared" si="4"/>
        <v>0</v>
      </c>
      <c r="M88" s="10">
        <v>0</v>
      </c>
      <c r="N88" s="3" t="str">
        <f t="shared" si="5"/>
        <v>N</v>
      </c>
      <c r="O88" s="11">
        <v>0</v>
      </c>
      <c r="P88" s="12">
        <v>0</v>
      </c>
      <c r="Q88" s="3">
        <v>0</v>
      </c>
      <c r="R88" s="13">
        <v>0.879</v>
      </c>
      <c r="S88" s="14">
        <v>6.9441000000000008E-3</v>
      </c>
      <c r="T88" s="15">
        <v>0</v>
      </c>
      <c r="U88" s="15">
        <v>0</v>
      </c>
    </row>
    <row r="89" spans="1:21" x14ac:dyDescent="0.25">
      <c r="A89" s="1">
        <v>45320</v>
      </c>
      <c r="B89" s="2">
        <v>0.30208333333333331</v>
      </c>
      <c r="C89" s="7">
        <v>1030</v>
      </c>
      <c r="D89" s="7">
        <v>1034</v>
      </c>
      <c r="E89" s="8">
        <v>9.6</v>
      </c>
      <c r="F89" s="9">
        <v>54</v>
      </c>
      <c r="G89" s="8">
        <v>8.6999999999999993</v>
      </c>
      <c r="H89" s="8">
        <v>0.7</v>
      </c>
      <c r="I89" s="8">
        <v>26</v>
      </c>
      <c r="J89" s="8">
        <v>8.6999999999999993</v>
      </c>
      <c r="K89" s="6">
        <f t="shared" si="3"/>
        <v>7.9200000000000008</v>
      </c>
      <c r="L89" s="6">
        <f t="shared" si="4"/>
        <v>7.9200000000000008</v>
      </c>
      <c r="M89" s="10">
        <v>108</v>
      </c>
      <c r="N89" s="3" t="str">
        <f t="shared" si="5"/>
        <v>E</v>
      </c>
      <c r="O89" s="11">
        <v>0</v>
      </c>
      <c r="P89" s="12">
        <v>0</v>
      </c>
      <c r="Q89" s="3">
        <v>0</v>
      </c>
      <c r="R89" s="13">
        <v>1228</v>
      </c>
      <c r="S89" s="14">
        <v>9.7012000000000018</v>
      </c>
      <c r="T89" s="15">
        <v>2.2000000000000002</v>
      </c>
      <c r="U89" s="15">
        <v>2.2000000000000002</v>
      </c>
    </row>
    <row r="90" spans="1:21" x14ac:dyDescent="0.25">
      <c r="A90" s="1">
        <v>45320</v>
      </c>
      <c r="B90" s="2">
        <v>0.30555555555555552</v>
      </c>
      <c r="C90" s="7">
        <v>1030</v>
      </c>
      <c r="D90" s="7">
        <v>1034</v>
      </c>
      <c r="E90" s="8">
        <v>9.6999999999999993</v>
      </c>
      <c r="F90" s="9">
        <v>52</v>
      </c>
      <c r="G90" s="8">
        <v>9</v>
      </c>
      <c r="H90" s="8">
        <v>0.2</v>
      </c>
      <c r="I90" s="8">
        <v>26</v>
      </c>
      <c r="J90" s="8">
        <v>9</v>
      </c>
      <c r="K90" s="6">
        <f t="shared" si="3"/>
        <v>6.12</v>
      </c>
      <c r="L90" s="6">
        <f t="shared" si="4"/>
        <v>6.48</v>
      </c>
      <c r="M90" s="10">
        <v>348</v>
      </c>
      <c r="N90" s="3" t="str">
        <f t="shared" si="5"/>
        <v>NNW</v>
      </c>
      <c r="O90" s="11">
        <v>0</v>
      </c>
      <c r="P90" s="12">
        <v>0</v>
      </c>
      <c r="Q90" s="3">
        <v>0</v>
      </c>
      <c r="R90" s="13">
        <v>1772</v>
      </c>
      <c r="S90" s="14">
        <v>13.998800000000001</v>
      </c>
      <c r="T90" s="15">
        <v>1.7</v>
      </c>
      <c r="U90" s="15">
        <v>1.8</v>
      </c>
    </row>
    <row r="91" spans="1:21" x14ac:dyDescent="0.25">
      <c r="A91" s="1">
        <v>45320</v>
      </c>
      <c r="B91" s="2">
        <v>0.30902777777777779</v>
      </c>
      <c r="C91" s="7">
        <v>1030</v>
      </c>
      <c r="D91" s="7">
        <v>1034</v>
      </c>
      <c r="E91" s="8">
        <v>9.9</v>
      </c>
      <c r="F91" s="9">
        <v>52</v>
      </c>
      <c r="G91" s="8">
        <v>9.9</v>
      </c>
      <c r="H91" s="8">
        <v>0.4</v>
      </c>
      <c r="I91" s="8">
        <v>26</v>
      </c>
      <c r="J91" s="8">
        <v>9.9</v>
      </c>
      <c r="K91" s="6">
        <f t="shared" si="3"/>
        <v>4.32</v>
      </c>
      <c r="L91" s="6">
        <f t="shared" si="4"/>
        <v>4.32</v>
      </c>
      <c r="M91" s="10">
        <v>78</v>
      </c>
      <c r="N91" s="3" t="str">
        <f t="shared" si="5"/>
        <v>ENE</v>
      </c>
      <c r="O91" s="11">
        <v>0</v>
      </c>
      <c r="P91" s="12">
        <v>0</v>
      </c>
      <c r="Q91" s="3">
        <v>0</v>
      </c>
      <c r="R91" s="13">
        <v>2542</v>
      </c>
      <c r="S91" s="14">
        <v>20.081800000000001</v>
      </c>
      <c r="T91" s="15">
        <v>1.2</v>
      </c>
      <c r="U91" s="15">
        <v>1.2</v>
      </c>
    </row>
    <row r="92" spans="1:21" x14ac:dyDescent="0.25">
      <c r="A92" s="1">
        <v>45320</v>
      </c>
      <c r="B92" s="2">
        <v>0.3125</v>
      </c>
      <c r="C92" s="7">
        <v>1030</v>
      </c>
      <c r="D92" s="7">
        <v>1034</v>
      </c>
      <c r="E92" s="8">
        <v>10</v>
      </c>
      <c r="F92" s="9">
        <v>52</v>
      </c>
      <c r="G92" s="8">
        <v>7.6</v>
      </c>
      <c r="H92" s="8">
        <v>0.5</v>
      </c>
      <c r="I92" s="8">
        <v>26</v>
      </c>
      <c r="J92" s="8">
        <v>7.6</v>
      </c>
      <c r="K92" s="6">
        <f t="shared" si="3"/>
        <v>16.559999999999999</v>
      </c>
      <c r="L92" s="6">
        <f t="shared" si="4"/>
        <v>18.72</v>
      </c>
      <c r="M92" s="10">
        <v>330</v>
      </c>
      <c r="N92" s="3" t="str">
        <f t="shared" si="5"/>
        <v>NNW</v>
      </c>
      <c r="O92" s="11">
        <v>0</v>
      </c>
      <c r="P92" s="12">
        <v>0</v>
      </c>
      <c r="Q92" s="3">
        <v>0</v>
      </c>
      <c r="R92" s="13">
        <v>3090</v>
      </c>
      <c r="S92" s="14">
        <v>24.411000000000001</v>
      </c>
      <c r="T92" s="15">
        <v>4.5999999999999996</v>
      </c>
      <c r="U92" s="15">
        <v>5.2</v>
      </c>
    </row>
    <row r="93" spans="1:21" x14ac:dyDescent="0.25">
      <c r="A93" s="1">
        <v>45320</v>
      </c>
      <c r="B93" s="2">
        <v>0.31597222222222221</v>
      </c>
      <c r="C93" s="7">
        <v>1030</v>
      </c>
      <c r="D93" s="7">
        <v>1034</v>
      </c>
      <c r="E93" s="8">
        <v>10.199999999999999</v>
      </c>
      <c r="F93" s="9">
        <v>52</v>
      </c>
      <c r="G93" s="8">
        <v>9.4</v>
      </c>
      <c r="H93" s="8">
        <v>0.7</v>
      </c>
      <c r="I93" s="8">
        <v>26</v>
      </c>
      <c r="J93" s="8">
        <v>9.4</v>
      </c>
      <c r="K93" s="6">
        <f t="shared" si="3"/>
        <v>7.2</v>
      </c>
      <c r="L93" s="6">
        <f t="shared" si="4"/>
        <v>7.2</v>
      </c>
      <c r="M93" s="10">
        <v>54</v>
      </c>
      <c r="N93" s="3" t="str">
        <f t="shared" si="5"/>
        <v>NE</v>
      </c>
      <c r="O93" s="11">
        <v>0</v>
      </c>
      <c r="P93" s="12">
        <v>0</v>
      </c>
      <c r="Q93" s="3">
        <v>0</v>
      </c>
      <c r="R93" s="13">
        <v>4176</v>
      </c>
      <c r="S93" s="14">
        <v>32.990400000000001</v>
      </c>
      <c r="T93" s="15">
        <v>2</v>
      </c>
      <c r="U93" s="15">
        <v>2</v>
      </c>
    </row>
    <row r="94" spans="1:21" x14ac:dyDescent="0.25">
      <c r="A94" s="1">
        <v>45320</v>
      </c>
      <c r="B94" s="2">
        <v>0.31944444444444448</v>
      </c>
      <c r="C94" s="7">
        <v>1030</v>
      </c>
      <c r="D94" s="7">
        <v>1034</v>
      </c>
      <c r="E94" s="8">
        <v>10.3</v>
      </c>
      <c r="F94" s="9">
        <v>51</v>
      </c>
      <c r="G94" s="8">
        <v>9.6999999999999993</v>
      </c>
      <c r="H94" s="8">
        <v>0.5</v>
      </c>
      <c r="I94" s="8">
        <v>26</v>
      </c>
      <c r="J94" s="8">
        <v>9.6999999999999993</v>
      </c>
      <c r="K94" s="6">
        <f t="shared" si="3"/>
        <v>6.12</v>
      </c>
      <c r="L94" s="6">
        <f t="shared" si="4"/>
        <v>7.2</v>
      </c>
      <c r="M94" s="10">
        <v>6</v>
      </c>
      <c r="N94" s="3" t="str">
        <f t="shared" si="5"/>
        <v>N</v>
      </c>
      <c r="O94" s="11">
        <v>0</v>
      </c>
      <c r="P94" s="12">
        <v>0</v>
      </c>
      <c r="Q94" s="3">
        <v>0</v>
      </c>
      <c r="R94" s="13">
        <v>5448</v>
      </c>
      <c r="S94" s="14">
        <v>43.039200000000001</v>
      </c>
      <c r="T94" s="15">
        <v>1.7</v>
      </c>
      <c r="U94" s="15">
        <v>2</v>
      </c>
    </row>
    <row r="95" spans="1:21" x14ac:dyDescent="0.25">
      <c r="A95" s="1">
        <v>45320</v>
      </c>
      <c r="B95" s="2">
        <v>0.32291666666666669</v>
      </c>
      <c r="C95" s="7">
        <v>1030</v>
      </c>
      <c r="D95" s="7">
        <v>1034</v>
      </c>
      <c r="E95" s="8">
        <v>10.5</v>
      </c>
      <c r="F95" s="9">
        <v>51</v>
      </c>
      <c r="G95" s="8">
        <v>9.6999999999999993</v>
      </c>
      <c r="H95" s="8">
        <v>0.7</v>
      </c>
      <c r="I95" s="8">
        <v>26</v>
      </c>
      <c r="J95" s="8">
        <v>9.6999999999999993</v>
      </c>
      <c r="K95" s="6">
        <f t="shared" si="3"/>
        <v>7.9200000000000008</v>
      </c>
      <c r="L95" s="6">
        <f t="shared" si="4"/>
        <v>9</v>
      </c>
      <c r="M95" s="10">
        <v>34</v>
      </c>
      <c r="N95" s="3" t="str">
        <f t="shared" si="5"/>
        <v>NNE</v>
      </c>
      <c r="O95" s="11">
        <v>0</v>
      </c>
      <c r="P95" s="12">
        <v>0</v>
      </c>
      <c r="Q95" s="3">
        <v>0</v>
      </c>
      <c r="R95" s="13">
        <v>5217</v>
      </c>
      <c r="S95" s="14">
        <v>41.214300000000001</v>
      </c>
      <c r="T95" s="15">
        <v>2.2000000000000002</v>
      </c>
      <c r="U95" s="15">
        <v>2.5</v>
      </c>
    </row>
    <row r="96" spans="1:21" x14ac:dyDescent="0.25">
      <c r="A96" s="1">
        <v>45320</v>
      </c>
      <c r="B96" s="2">
        <v>0.3263888888888889</v>
      </c>
      <c r="C96" s="7">
        <v>1030</v>
      </c>
      <c r="D96" s="7">
        <v>1034</v>
      </c>
      <c r="E96" s="8">
        <v>10.6</v>
      </c>
      <c r="F96" s="9">
        <v>51</v>
      </c>
      <c r="G96" s="8">
        <v>10.6</v>
      </c>
      <c r="H96" s="8">
        <v>0.8</v>
      </c>
      <c r="I96" s="8">
        <v>26</v>
      </c>
      <c r="J96" s="8">
        <v>10.6</v>
      </c>
      <c r="K96" s="6">
        <f t="shared" si="3"/>
        <v>4.32</v>
      </c>
      <c r="L96" s="6">
        <f t="shared" si="4"/>
        <v>4.32</v>
      </c>
      <c r="M96" s="10">
        <v>78</v>
      </c>
      <c r="N96" s="3" t="str">
        <f t="shared" si="5"/>
        <v>ENE</v>
      </c>
      <c r="O96" s="11">
        <v>0</v>
      </c>
      <c r="P96" s="12">
        <v>0</v>
      </c>
      <c r="Q96" s="3">
        <v>0</v>
      </c>
      <c r="R96" s="13">
        <v>6111</v>
      </c>
      <c r="S96" s="14">
        <v>48.276900000000005</v>
      </c>
      <c r="T96" s="15">
        <v>1.2</v>
      </c>
      <c r="U96" s="15">
        <v>1.2</v>
      </c>
    </row>
    <row r="97" spans="1:21" x14ac:dyDescent="0.25">
      <c r="A97" s="1">
        <v>45320</v>
      </c>
      <c r="B97" s="2">
        <v>0.3298611111111111</v>
      </c>
      <c r="C97" s="7">
        <v>1030</v>
      </c>
      <c r="D97" s="7">
        <v>1034</v>
      </c>
      <c r="E97" s="8">
        <v>10.4</v>
      </c>
      <c r="F97" s="9">
        <v>50</v>
      </c>
      <c r="G97" s="8">
        <v>9.1999999999999993</v>
      </c>
      <c r="H97" s="8">
        <v>0.3</v>
      </c>
      <c r="I97" s="8">
        <v>26</v>
      </c>
      <c r="J97" s="8">
        <v>9.1999999999999993</v>
      </c>
      <c r="K97" s="6">
        <f t="shared" si="3"/>
        <v>9.7200000000000006</v>
      </c>
      <c r="L97" s="6">
        <f t="shared" si="4"/>
        <v>9.7200000000000006</v>
      </c>
      <c r="M97" s="10">
        <v>84</v>
      </c>
      <c r="N97" s="3" t="str">
        <f t="shared" si="5"/>
        <v>E</v>
      </c>
      <c r="O97" s="11">
        <v>0</v>
      </c>
      <c r="P97" s="12">
        <v>0</v>
      </c>
      <c r="Q97" s="3">
        <v>0</v>
      </c>
      <c r="R97" s="13">
        <v>6513</v>
      </c>
      <c r="S97" s="14">
        <v>51.452700000000007</v>
      </c>
      <c r="T97" s="15">
        <v>2.7</v>
      </c>
      <c r="U97" s="15">
        <v>2.7</v>
      </c>
    </row>
    <row r="98" spans="1:21" x14ac:dyDescent="0.25">
      <c r="A98" s="1">
        <v>45320</v>
      </c>
      <c r="B98" s="2">
        <v>0.33333333333333331</v>
      </c>
      <c r="C98" s="7">
        <v>1030</v>
      </c>
      <c r="D98" s="7">
        <v>1034</v>
      </c>
      <c r="E98" s="8">
        <v>10.5</v>
      </c>
      <c r="F98" s="9">
        <v>51</v>
      </c>
      <c r="G98" s="8">
        <v>9.6999999999999993</v>
      </c>
      <c r="H98" s="8">
        <v>0.7</v>
      </c>
      <c r="I98" s="8">
        <v>26</v>
      </c>
      <c r="J98" s="8">
        <v>9.6999999999999993</v>
      </c>
      <c r="K98" s="6">
        <f t="shared" si="3"/>
        <v>7.9200000000000008</v>
      </c>
      <c r="L98" s="6">
        <f t="shared" si="4"/>
        <v>7.9200000000000008</v>
      </c>
      <c r="M98" s="10">
        <v>79</v>
      </c>
      <c r="N98" s="3" t="str">
        <f t="shared" si="5"/>
        <v>ENE</v>
      </c>
      <c r="O98" s="11">
        <v>0</v>
      </c>
      <c r="P98" s="12">
        <v>0</v>
      </c>
      <c r="Q98" s="3">
        <v>0</v>
      </c>
      <c r="R98" s="13">
        <v>6166</v>
      </c>
      <c r="S98" s="14">
        <v>48.711400000000005</v>
      </c>
      <c r="T98" s="15">
        <v>2.2000000000000002</v>
      </c>
      <c r="U98" s="15">
        <v>2.2000000000000002</v>
      </c>
    </row>
    <row r="99" spans="1:21" x14ac:dyDescent="0.25">
      <c r="A99" s="1">
        <v>45320</v>
      </c>
      <c r="B99" s="2">
        <v>0.33680555555555558</v>
      </c>
      <c r="C99" s="7">
        <v>1030</v>
      </c>
      <c r="D99" s="7">
        <v>1034</v>
      </c>
      <c r="E99" s="8">
        <v>10.6</v>
      </c>
      <c r="F99" s="9">
        <v>51</v>
      </c>
      <c r="G99" s="8">
        <v>9.4</v>
      </c>
      <c r="H99" s="8">
        <v>0.8</v>
      </c>
      <c r="I99" s="8">
        <v>26</v>
      </c>
      <c r="J99" s="8">
        <v>9.4</v>
      </c>
      <c r="K99" s="6">
        <f t="shared" si="3"/>
        <v>9.7200000000000006</v>
      </c>
      <c r="L99" s="6">
        <f t="shared" si="4"/>
        <v>10.08</v>
      </c>
      <c r="M99" s="10">
        <v>36</v>
      </c>
      <c r="N99" s="3" t="str">
        <f t="shared" si="5"/>
        <v>NNE</v>
      </c>
      <c r="O99" s="11">
        <v>0</v>
      </c>
      <c r="P99" s="12">
        <v>0</v>
      </c>
      <c r="Q99" s="3">
        <v>0.6</v>
      </c>
      <c r="R99" s="13">
        <v>8060</v>
      </c>
      <c r="S99" s="14">
        <v>63.674000000000007</v>
      </c>
      <c r="T99" s="15">
        <v>2.7</v>
      </c>
      <c r="U99" s="15">
        <v>2.8</v>
      </c>
    </row>
    <row r="100" spans="1:21" x14ac:dyDescent="0.25">
      <c r="A100" s="1">
        <v>45320</v>
      </c>
      <c r="B100" s="2">
        <v>0.34027777777777773</v>
      </c>
      <c r="C100" s="7">
        <v>1030</v>
      </c>
      <c r="D100" s="7">
        <v>1034</v>
      </c>
      <c r="E100" s="8">
        <v>10.7</v>
      </c>
      <c r="F100" s="9">
        <v>50</v>
      </c>
      <c r="G100" s="8">
        <v>9.6999999999999993</v>
      </c>
      <c r="H100" s="8">
        <v>0.6</v>
      </c>
      <c r="I100" s="8">
        <v>26</v>
      </c>
      <c r="J100" s="8">
        <v>9.6999999999999993</v>
      </c>
      <c r="K100" s="6">
        <f t="shared" si="3"/>
        <v>8.2799999999999994</v>
      </c>
      <c r="L100" s="6">
        <f t="shared" si="4"/>
        <v>9</v>
      </c>
      <c r="M100" s="10">
        <v>72</v>
      </c>
      <c r="N100" s="3" t="str">
        <f t="shared" si="5"/>
        <v>ENE</v>
      </c>
      <c r="O100" s="11">
        <v>0</v>
      </c>
      <c r="P100" s="12">
        <v>0</v>
      </c>
      <c r="Q100" s="3">
        <v>0.7</v>
      </c>
      <c r="R100" s="13">
        <v>8909</v>
      </c>
      <c r="S100" s="14">
        <v>70.381100000000004</v>
      </c>
      <c r="T100" s="15">
        <v>2.2999999999999998</v>
      </c>
      <c r="U100" s="15">
        <v>2.5</v>
      </c>
    </row>
    <row r="101" spans="1:21" x14ac:dyDescent="0.25">
      <c r="A101" s="1">
        <v>45320</v>
      </c>
      <c r="B101" s="2">
        <v>0.34375</v>
      </c>
      <c r="C101" s="7">
        <v>1030</v>
      </c>
      <c r="D101" s="7">
        <v>1034</v>
      </c>
      <c r="E101" s="8">
        <v>10.5</v>
      </c>
      <c r="F101" s="9">
        <v>51</v>
      </c>
      <c r="G101" s="8">
        <v>9.9</v>
      </c>
      <c r="H101" s="8">
        <v>0.7</v>
      </c>
      <c r="I101" s="8">
        <v>26</v>
      </c>
      <c r="J101" s="8">
        <v>9.9</v>
      </c>
      <c r="K101" s="6">
        <f t="shared" si="3"/>
        <v>6.12</v>
      </c>
      <c r="L101" s="6">
        <f t="shared" si="4"/>
        <v>7.2</v>
      </c>
      <c r="M101" s="10">
        <v>34</v>
      </c>
      <c r="N101" s="3" t="str">
        <f t="shared" si="5"/>
        <v>NNE</v>
      </c>
      <c r="O101" s="11">
        <v>0</v>
      </c>
      <c r="P101" s="12">
        <v>0</v>
      </c>
      <c r="Q101" s="3">
        <v>0.6</v>
      </c>
      <c r="R101" s="13">
        <v>8989</v>
      </c>
      <c r="S101" s="14">
        <v>71.013100000000009</v>
      </c>
      <c r="T101" s="15">
        <v>1.7</v>
      </c>
      <c r="U101" s="15">
        <v>2</v>
      </c>
    </row>
    <row r="102" spans="1:21" x14ac:dyDescent="0.25">
      <c r="A102" s="1">
        <v>45320</v>
      </c>
      <c r="B102" s="2">
        <v>0.34722222222222227</v>
      </c>
      <c r="C102" s="7">
        <v>1030</v>
      </c>
      <c r="D102" s="7">
        <v>1034</v>
      </c>
      <c r="E102" s="8">
        <v>10.6</v>
      </c>
      <c r="F102" s="9">
        <v>48</v>
      </c>
      <c r="G102" s="8">
        <v>8.9</v>
      </c>
      <c r="H102" s="8">
        <v>0</v>
      </c>
      <c r="I102" s="8">
        <v>26</v>
      </c>
      <c r="J102" s="8">
        <v>8.9</v>
      </c>
      <c r="K102" s="6">
        <f t="shared" si="3"/>
        <v>12.6</v>
      </c>
      <c r="L102" s="6">
        <f t="shared" si="4"/>
        <v>12.96</v>
      </c>
      <c r="M102" s="10">
        <v>102</v>
      </c>
      <c r="N102" s="3" t="str">
        <f t="shared" si="5"/>
        <v>E</v>
      </c>
      <c r="O102" s="11">
        <v>0</v>
      </c>
      <c r="P102" s="12">
        <v>0</v>
      </c>
      <c r="Q102" s="3">
        <v>0.7</v>
      </c>
      <c r="R102" s="13">
        <v>11328</v>
      </c>
      <c r="S102" s="14">
        <v>89.491200000000006</v>
      </c>
      <c r="T102" s="15">
        <v>3.5</v>
      </c>
      <c r="U102" s="15">
        <v>3.6</v>
      </c>
    </row>
    <row r="103" spans="1:21" x14ac:dyDescent="0.25">
      <c r="A103" s="1">
        <v>45320</v>
      </c>
      <c r="B103" s="2">
        <v>0.35069444444444442</v>
      </c>
      <c r="C103" s="7">
        <v>1030</v>
      </c>
      <c r="D103" s="7">
        <v>1034</v>
      </c>
      <c r="E103" s="8">
        <v>10.6</v>
      </c>
      <c r="F103" s="9">
        <v>47</v>
      </c>
      <c r="G103" s="8">
        <v>10.1</v>
      </c>
      <c r="H103" s="8">
        <v>-0.3</v>
      </c>
      <c r="I103" s="8">
        <v>26</v>
      </c>
      <c r="J103" s="8">
        <v>10.1</v>
      </c>
      <c r="K103" s="6">
        <f t="shared" si="3"/>
        <v>6.12</v>
      </c>
      <c r="L103" s="6">
        <f t="shared" si="4"/>
        <v>7.2</v>
      </c>
      <c r="M103" s="10">
        <v>102</v>
      </c>
      <c r="N103" s="3" t="str">
        <f t="shared" si="5"/>
        <v>E</v>
      </c>
      <c r="O103" s="11">
        <v>0</v>
      </c>
      <c r="P103" s="12">
        <v>0</v>
      </c>
      <c r="Q103" s="3">
        <v>0.7</v>
      </c>
      <c r="R103" s="13">
        <v>11723</v>
      </c>
      <c r="S103" s="14">
        <v>92.611700000000013</v>
      </c>
      <c r="T103" s="15">
        <v>1.7</v>
      </c>
      <c r="U103" s="15">
        <v>2</v>
      </c>
    </row>
    <row r="104" spans="1:21" x14ac:dyDescent="0.25">
      <c r="A104" s="1">
        <v>45320</v>
      </c>
      <c r="B104" s="2">
        <v>0.35416666666666669</v>
      </c>
      <c r="C104" s="7">
        <v>1030</v>
      </c>
      <c r="D104" s="7">
        <v>1034</v>
      </c>
      <c r="E104" s="8">
        <v>10.7</v>
      </c>
      <c r="F104" s="9">
        <v>46</v>
      </c>
      <c r="G104" s="8">
        <v>10.7</v>
      </c>
      <c r="H104" s="8">
        <v>-0.5</v>
      </c>
      <c r="I104" s="8">
        <v>26</v>
      </c>
      <c r="J104" s="8">
        <v>10.7</v>
      </c>
      <c r="K104" s="6">
        <f t="shared" si="3"/>
        <v>4.68</v>
      </c>
      <c r="L104" s="6">
        <f t="shared" si="4"/>
        <v>4.68</v>
      </c>
      <c r="M104" s="10">
        <v>80</v>
      </c>
      <c r="N104" s="3" t="str">
        <f t="shared" si="5"/>
        <v>E</v>
      </c>
      <c r="O104" s="11">
        <v>0</v>
      </c>
      <c r="P104" s="12">
        <v>0</v>
      </c>
      <c r="Q104" s="3">
        <v>0.8</v>
      </c>
      <c r="R104" s="13">
        <v>11704</v>
      </c>
      <c r="S104" s="14">
        <v>92.461600000000004</v>
      </c>
      <c r="T104" s="15">
        <v>1.3</v>
      </c>
      <c r="U104" s="15">
        <v>1.3</v>
      </c>
    </row>
    <row r="105" spans="1:21" x14ac:dyDescent="0.25">
      <c r="A105" s="1">
        <v>45320</v>
      </c>
      <c r="B105" s="2">
        <v>0.3576388888888889</v>
      </c>
      <c r="C105" s="7">
        <v>1030</v>
      </c>
      <c r="D105" s="7">
        <v>1034</v>
      </c>
      <c r="E105" s="8">
        <v>10.7</v>
      </c>
      <c r="F105" s="9">
        <v>46</v>
      </c>
      <c r="G105" s="8">
        <v>10.7</v>
      </c>
      <c r="H105" s="8">
        <v>-0.5</v>
      </c>
      <c r="I105" s="8">
        <v>26</v>
      </c>
      <c r="J105" s="8">
        <v>10.7</v>
      </c>
      <c r="K105" s="6">
        <f t="shared" si="3"/>
        <v>3.9600000000000004</v>
      </c>
      <c r="L105" s="6">
        <f t="shared" si="4"/>
        <v>3.9600000000000004</v>
      </c>
      <c r="M105" s="10">
        <v>42</v>
      </c>
      <c r="N105" s="3" t="str">
        <f t="shared" si="5"/>
        <v>NE</v>
      </c>
      <c r="O105" s="11">
        <v>0</v>
      </c>
      <c r="P105" s="12">
        <v>0</v>
      </c>
      <c r="Q105" s="3">
        <v>0.9</v>
      </c>
      <c r="R105" s="13">
        <v>11036</v>
      </c>
      <c r="S105" s="14">
        <v>87.184400000000011</v>
      </c>
      <c r="T105" s="15">
        <v>1.1000000000000001</v>
      </c>
      <c r="U105" s="15">
        <v>1.1000000000000001</v>
      </c>
    </row>
    <row r="106" spans="1:21" x14ac:dyDescent="0.25">
      <c r="A106" s="1">
        <v>45320</v>
      </c>
      <c r="B106" s="2">
        <v>0.3611111111111111</v>
      </c>
      <c r="C106" s="7">
        <v>1030</v>
      </c>
      <c r="D106" s="7">
        <v>1034</v>
      </c>
      <c r="E106" s="8">
        <v>10.5</v>
      </c>
      <c r="F106" s="9">
        <v>47</v>
      </c>
      <c r="G106" s="8">
        <v>8.9</v>
      </c>
      <c r="H106" s="8">
        <v>-0.4</v>
      </c>
      <c r="I106" s="8">
        <v>26</v>
      </c>
      <c r="J106" s="8">
        <v>8.9</v>
      </c>
      <c r="K106" s="6">
        <f t="shared" si="3"/>
        <v>11.88</v>
      </c>
      <c r="L106" s="6">
        <f t="shared" si="4"/>
        <v>13.32</v>
      </c>
      <c r="M106" s="10">
        <v>36</v>
      </c>
      <c r="N106" s="3" t="str">
        <f t="shared" si="5"/>
        <v>NNE</v>
      </c>
      <c r="O106" s="11">
        <v>0</v>
      </c>
      <c r="P106" s="12">
        <v>0</v>
      </c>
      <c r="Q106" s="3">
        <v>0.7</v>
      </c>
      <c r="R106" s="13">
        <v>10672</v>
      </c>
      <c r="S106" s="14">
        <v>84.308800000000005</v>
      </c>
      <c r="T106" s="15">
        <v>3.3</v>
      </c>
      <c r="U106" s="15">
        <v>3.7</v>
      </c>
    </row>
    <row r="107" spans="1:21" x14ac:dyDescent="0.25">
      <c r="A107" s="1">
        <v>45320</v>
      </c>
      <c r="B107" s="2">
        <v>0.36458333333333331</v>
      </c>
      <c r="C107" s="7">
        <v>1030</v>
      </c>
      <c r="D107" s="7">
        <v>1034</v>
      </c>
      <c r="E107" s="8">
        <v>10.3</v>
      </c>
      <c r="F107" s="9">
        <v>47</v>
      </c>
      <c r="G107" s="8">
        <v>10.3</v>
      </c>
      <c r="H107" s="8">
        <v>-0.6</v>
      </c>
      <c r="I107" s="8">
        <v>26</v>
      </c>
      <c r="J107" s="8">
        <v>10.3</v>
      </c>
      <c r="K107" s="6">
        <f t="shared" si="3"/>
        <v>3.9600000000000004</v>
      </c>
      <c r="L107" s="6">
        <f t="shared" si="4"/>
        <v>3.9600000000000004</v>
      </c>
      <c r="M107" s="10">
        <v>187</v>
      </c>
      <c r="N107" s="3" t="str">
        <f t="shared" si="5"/>
        <v>S</v>
      </c>
      <c r="O107" s="11">
        <v>0</v>
      </c>
      <c r="P107" s="12">
        <v>0</v>
      </c>
      <c r="Q107" s="3">
        <v>0.8</v>
      </c>
      <c r="R107" s="13">
        <v>10240</v>
      </c>
      <c r="S107" s="14">
        <v>80.896000000000015</v>
      </c>
      <c r="T107" s="15">
        <v>1.1000000000000001</v>
      </c>
      <c r="U107" s="15">
        <v>1.1000000000000001</v>
      </c>
    </row>
    <row r="108" spans="1:21" x14ac:dyDescent="0.25">
      <c r="A108" s="1">
        <v>45320</v>
      </c>
      <c r="B108" s="2">
        <v>0.36805555555555558</v>
      </c>
      <c r="C108" s="7">
        <v>1030</v>
      </c>
      <c r="D108" s="7">
        <v>1034</v>
      </c>
      <c r="E108" s="8">
        <v>10.4</v>
      </c>
      <c r="F108" s="9">
        <v>48</v>
      </c>
      <c r="G108" s="8">
        <v>9.1999999999999993</v>
      </c>
      <c r="H108" s="8">
        <v>-0.2</v>
      </c>
      <c r="I108" s="8">
        <v>26</v>
      </c>
      <c r="J108" s="8">
        <v>9.1999999999999993</v>
      </c>
      <c r="K108" s="6">
        <f t="shared" si="3"/>
        <v>9</v>
      </c>
      <c r="L108" s="6">
        <f t="shared" si="4"/>
        <v>9.36</v>
      </c>
      <c r="M108" s="10">
        <v>22</v>
      </c>
      <c r="N108" s="3" t="str">
        <f t="shared" si="5"/>
        <v>NNE</v>
      </c>
      <c r="O108" s="11">
        <v>0</v>
      </c>
      <c r="P108" s="12">
        <v>0</v>
      </c>
      <c r="Q108" s="3">
        <v>0.8</v>
      </c>
      <c r="R108" s="13">
        <v>10204</v>
      </c>
      <c r="S108" s="14">
        <v>80.61160000000001</v>
      </c>
      <c r="T108" s="15">
        <v>2.5</v>
      </c>
      <c r="U108" s="15">
        <v>2.6</v>
      </c>
    </row>
    <row r="109" spans="1:21" x14ac:dyDescent="0.25">
      <c r="A109" s="1">
        <v>45320</v>
      </c>
      <c r="B109" s="2">
        <v>0.37152777777777773</v>
      </c>
      <c r="C109" s="7">
        <v>1031</v>
      </c>
      <c r="D109" s="7">
        <v>1035</v>
      </c>
      <c r="E109" s="8">
        <v>10.3</v>
      </c>
      <c r="F109" s="9">
        <v>48</v>
      </c>
      <c r="G109" s="8">
        <v>9.1999999999999993</v>
      </c>
      <c r="H109" s="8">
        <v>-0.3</v>
      </c>
      <c r="I109" s="8">
        <v>26</v>
      </c>
      <c r="J109" s="8">
        <v>9.1999999999999993</v>
      </c>
      <c r="K109" s="6">
        <f t="shared" si="3"/>
        <v>8.2799999999999994</v>
      </c>
      <c r="L109" s="6">
        <f t="shared" si="4"/>
        <v>9</v>
      </c>
      <c r="M109" s="10">
        <v>48</v>
      </c>
      <c r="N109" s="3" t="str">
        <f t="shared" si="5"/>
        <v>NE</v>
      </c>
      <c r="O109" s="11">
        <v>0</v>
      </c>
      <c r="P109" s="12">
        <v>0</v>
      </c>
      <c r="Q109" s="3">
        <v>0.9</v>
      </c>
      <c r="R109" s="13">
        <v>11761</v>
      </c>
      <c r="S109" s="14">
        <v>92.911900000000003</v>
      </c>
      <c r="T109" s="15">
        <v>2.2999999999999998</v>
      </c>
      <c r="U109" s="15">
        <v>2.5</v>
      </c>
    </row>
    <row r="110" spans="1:21" x14ac:dyDescent="0.25">
      <c r="A110" s="1">
        <v>45320</v>
      </c>
      <c r="B110" s="2">
        <v>0.375</v>
      </c>
      <c r="C110" s="7">
        <v>1030</v>
      </c>
      <c r="D110" s="7">
        <v>1034</v>
      </c>
      <c r="E110" s="8">
        <v>10.4</v>
      </c>
      <c r="F110" s="9">
        <v>48</v>
      </c>
      <c r="G110" s="8">
        <v>9</v>
      </c>
      <c r="H110" s="8">
        <v>-0.2</v>
      </c>
      <c r="I110" s="8">
        <v>26</v>
      </c>
      <c r="J110" s="8">
        <v>9</v>
      </c>
      <c r="K110" s="6">
        <f t="shared" si="3"/>
        <v>10.8</v>
      </c>
      <c r="L110" s="6">
        <f t="shared" si="4"/>
        <v>11.88</v>
      </c>
      <c r="M110" s="10">
        <v>78</v>
      </c>
      <c r="N110" s="3" t="str">
        <f t="shared" si="5"/>
        <v>ENE</v>
      </c>
      <c r="O110" s="11">
        <v>0</v>
      </c>
      <c r="P110" s="12">
        <v>0</v>
      </c>
      <c r="Q110" s="3">
        <v>0.9</v>
      </c>
      <c r="R110" s="13">
        <v>14371</v>
      </c>
      <c r="S110" s="14">
        <v>113.53090000000002</v>
      </c>
      <c r="T110" s="15">
        <v>3</v>
      </c>
      <c r="U110" s="15">
        <v>3.3</v>
      </c>
    </row>
    <row r="111" spans="1:21" x14ac:dyDescent="0.25">
      <c r="A111" s="1">
        <v>45320</v>
      </c>
      <c r="B111" s="2">
        <v>0.37847222222222227</v>
      </c>
      <c r="C111" s="7">
        <v>1030</v>
      </c>
      <c r="D111" s="7">
        <v>1034</v>
      </c>
      <c r="E111" s="8">
        <v>10.5</v>
      </c>
      <c r="F111" s="9">
        <v>49</v>
      </c>
      <c r="G111" s="8">
        <v>8.8000000000000007</v>
      </c>
      <c r="H111" s="8">
        <v>0.1</v>
      </c>
      <c r="I111" s="8">
        <v>26</v>
      </c>
      <c r="J111" s="8">
        <v>8.8000000000000007</v>
      </c>
      <c r="K111" s="6">
        <f t="shared" si="3"/>
        <v>12.6</v>
      </c>
      <c r="L111" s="6">
        <f t="shared" si="4"/>
        <v>12.6</v>
      </c>
      <c r="M111" s="10">
        <v>66</v>
      </c>
      <c r="N111" s="3" t="str">
        <f t="shared" si="5"/>
        <v>ENE</v>
      </c>
      <c r="O111" s="11">
        <v>0</v>
      </c>
      <c r="P111" s="12">
        <v>0</v>
      </c>
      <c r="Q111" s="3">
        <v>0.9</v>
      </c>
      <c r="R111" s="13">
        <v>13397</v>
      </c>
      <c r="S111" s="14">
        <v>105.83630000000001</v>
      </c>
      <c r="T111" s="15">
        <v>3.5</v>
      </c>
      <c r="U111" s="15">
        <v>3.5</v>
      </c>
    </row>
    <row r="112" spans="1:21" x14ac:dyDescent="0.25">
      <c r="A112" s="1">
        <v>45320</v>
      </c>
      <c r="B112" s="2">
        <v>0.38194444444444442</v>
      </c>
      <c r="C112" s="7">
        <v>1031</v>
      </c>
      <c r="D112" s="7">
        <v>1035</v>
      </c>
      <c r="E112" s="8">
        <v>10.5</v>
      </c>
      <c r="F112" s="9">
        <v>49</v>
      </c>
      <c r="G112" s="8">
        <v>10.5</v>
      </c>
      <c r="H112" s="8">
        <v>0.1</v>
      </c>
      <c r="I112" s="8">
        <v>26</v>
      </c>
      <c r="J112" s="8">
        <v>10.5</v>
      </c>
      <c r="K112" s="6">
        <f t="shared" si="3"/>
        <v>2.88</v>
      </c>
      <c r="L112" s="6">
        <f t="shared" si="4"/>
        <v>2.88</v>
      </c>
      <c r="M112" s="10">
        <v>119</v>
      </c>
      <c r="N112" s="3" t="str">
        <f t="shared" si="5"/>
        <v>ESE</v>
      </c>
      <c r="O112" s="11">
        <v>0</v>
      </c>
      <c r="P112" s="12">
        <v>0</v>
      </c>
      <c r="Q112" s="3">
        <v>0.8</v>
      </c>
      <c r="R112" s="13">
        <v>11187</v>
      </c>
      <c r="S112" s="14">
        <v>88.377300000000005</v>
      </c>
      <c r="T112" s="15">
        <v>0.8</v>
      </c>
      <c r="U112" s="15">
        <v>0.8</v>
      </c>
    </row>
    <row r="113" spans="1:21" x14ac:dyDescent="0.25">
      <c r="A113" s="1">
        <v>45320</v>
      </c>
      <c r="B113" s="2">
        <v>0.38541666666666669</v>
      </c>
      <c r="C113" s="7">
        <v>1031</v>
      </c>
      <c r="D113" s="7">
        <v>1035</v>
      </c>
      <c r="E113" s="8">
        <v>10.5</v>
      </c>
      <c r="F113" s="9">
        <v>49</v>
      </c>
      <c r="G113" s="8">
        <v>9.1</v>
      </c>
      <c r="H113" s="8">
        <v>0.1</v>
      </c>
      <c r="I113" s="8">
        <v>26</v>
      </c>
      <c r="J113" s="8">
        <v>9.1</v>
      </c>
      <c r="K113" s="6">
        <f t="shared" si="3"/>
        <v>10.08</v>
      </c>
      <c r="L113" s="6">
        <f t="shared" si="4"/>
        <v>10.08</v>
      </c>
      <c r="M113" s="10">
        <v>48</v>
      </c>
      <c r="N113" s="3" t="str">
        <f t="shared" si="5"/>
        <v>NE</v>
      </c>
      <c r="O113" s="11">
        <v>0</v>
      </c>
      <c r="P113" s="12">
        <v>0</v>
      </c>
      <c r="Q113" s="3">
        <v>1</v>
      </c>
      <c r="R113" s="13">
        <v>21132</v>
      </c>
      <c r="S113" s="14">
        <v>166.94280000000001</v>
      </c>
      <c r="T113" s="15">
        <v>2.8</v>
      </c>
      <c r="U113" s="15">
        <v>2.8</v>
      </c>
    </row>
    <row r="114" spans="1:21" x14ac:dyDescent="0.25">
      <c r="A114" s="1">
        <v>45320</v>
      </c>
      <c r="B114" s="2">
        <v>0.3888888888888889</v>
      </c>
      <c r="C114" s="7">
        <v>1031</v>
      </c>
      <c r="D114" s="7">
        <v>1035</v>
      </c>
      <c r="E114" s="8">
        <v>10.4</v>
      </c>
      <c r="F114" s="9">
        <v>50</v>
      </c>
      <c r="G114" s="8">
        <v>7.8</v>
      </c>
      <c r="H114" s="8">
        <v>0.3</v>
      </c>
      <c r="I114" s="8">
        <v>26</v>
      </c>
      <c r="J114" s="8">
        <v>7.8</v>
      </c>
      <c r="K114" s="6">
        <f t="shared" si="3"/>
        <v>19.080000000000002</v>
      </c>
      <c r="L114" s="6">
        <f t="shared" si="4"/>
        <v>19.8</v>
      </c>
      <c r="M114" s="10">
        <v>28</v>
      </c>
      <c r="N114" s="3" t="str">
        <f t="shared" si="5"/>
        <v>NNE</v>
      </c>
      <c r="O114" s="11">
        <v>0</v>
      </c>
      <c r="P114" s="12">
        <v>0</v>
      </c>
      <c r="Q114" s="3">
        <v>1</v>
      </c>
      <c r="R114" s="13">
        <v>11724</v>
      </c>
      <c r="S114" s="14">
        <v>92.619600000000005</v>
      </c>
      <c r="T114" s="15">
        <v>5.3</v>
      </c>
      <c r="U114" s="15">
        <v>5.5</v>
      </c>
    </row>
    <row r="115" spans="1:21" x14ac:dyDescent="0.25">
      <c r="A115" s="1">
        <v>45320</v>
      </c>
      <c r="B115" s="2">
        <v>0.3923611111111111</v>
      </c>
      <c r="C115" s="7">
        <v>1031</v>
      </c>
      <c r="D115" s="7">
        <v>1035</v>
      </c>
      <c r="E115" s="8">
        <v>10.4</v>
      </c>
      <c r="F115" s="9">
        <v>50</v>
      </c>
      <c r="G115" s="8">
        <v>8.5</v>
      </c>
      <c r="H115" s="8">
        <v>0.3</v>
      </c>
      <c r="I115" s="8">
        <v>26</v>
      </c>
      <c r="J115" s="8">
        <v>8.5</v>
      </c>
      <c r="K115" s="6">
        <f t="shared" si="3"/>
        <v>13.32</v>
      </c>
      <c r="L115" s="6">
        <f t="shared" si="4"/>
        <v>16.920000000000002</v>
      </c>
      <c r="M115" s="10">
        <v>72</v>
      </c>
      <c r="N115" s="3" t="str">
        <f t="shared" si="5"/>
        <v>ENE</v>
      </c>
      <c r="O115" s="11">
        <v>0</v>
      </c>
      <c r="P115" s="12">
        <v>0</v>
      </c>
      <c r="Q115" s="3">
        <v>1</v>
      </c>
      <c r="R115" s="13">
        <v>14467</v>
      </c>
      <c r="S115" s="14">
        <v>114.28930000000001</v>
      </c>
      <c r="T115" s="15">
        <v>3.7</v>
      </c>
      <c r="U115" s="15">
        <v>4.7</v>
      </c>
    </row>
    <row r="116" spans="1:21" x14ac:dyDescent="0.25">
      <c r="A116" s="1">
        <v>45320</v>
      </c>
      <c r="B116" s="2">
        <v>0.39583333333333331</v>
      </c>
      <c r="C116" s="7">
        <v>1031</v>
      </c>
      <c r="D116" s="7">
        <v>1035</v>
      </c>
      <c r="E116" s="8">
        <v>10.5</v>
      </c>
      <c r="F116" s="9">
        <v>47</v>
      </c>
      <c r="G116" s="8">
        <v>8.6</v>
      </c>
      <c r="H116" s="8">
        <v>-0.4</v>
      </c>
      <c r="I116" s="8">
        <v>26</v>
      </c>
      <c r="J116" s="8">
        <v>8.6</v>
      </c>
      <c r="K116" s="6">
        <f t="shared" si="3"/>
        <v>13.32</v>
      </c>
      <c r="L116" s="6">
        <f t="shared" si="4"/>
        <v>17.28</v>
      </c>
      <c r="M116" s="10">
        <v>136</v>
      </c>
      <c r="N116" s="3" t="str">
        <f t="shared" si="5"/>
        <v>SE</v>
      </c>
      <c r="O116" s="11">
        <v>0</v>
      </c>
      <c r="P116" s="12">
        <v>0</v>
      </c>
      <c r="Q116" s="3">
        <v>1</v>
      </c>
      <c r="R116" s="13">
        <v>12096</v>
      </c>
      <c r="S116" s="14">
        <v>95.558400000000006</v>
      </c>
      <c r="T116" s="15">
        <v>3.7</v>
      </c>
      <c r="U116" s="15">
        <v>4.8</v>
      </c>
    </row>
    <row r="117" spans="1:21" x14ac:dyDescent="0.25">
      <c r="A117" s="1">
        <v>45320</v>
      </c>
      <c r="B117" s="2">
        <v>0.39930555555555558</v>
      </c>
      <c r="C117" s="7">
        <v>1031</v>
      </c>
      <c r="D117" s="7">
        <v>1035</v>
      </c>
      <c r="E117" s="8">
        <v>10.4</v>
      </c>
      <c r="F117" s="9">
        <v>48</v>
      </c>
      <c r="G117" s="8">
        <v>8.1999999999999993</v>
      </c>
      <c r="H117" s="8">
        <v>-0.2</v>
      </c>
      <c r="I117" s="8">
        <v>26</v>
      </c>
      <c r="J117" s="8">
        <v>8.1999999999999993</v>
      </c>
      <c r="K117" s="6">
        <f t="shared" si="3"/>
        <v>15.48</v>
      </c>
      <c r="L117" s="6">
        <f t="shared" si="4"/>
        <v>20.52</v>
      </c>
      <c r="M117" s="10">
        <v>54</v>
      </c>
      <c r="N117" s="3" t="str">
        <f t="shared" si="5"/>
        <v>NE</v>
      </c>
      <c r="O117" s="11">
        <v>0</v>
      </c>
      <c r="P117" s="12">
        <v>0</v>
      </c>
      <c r="Q117" s="3">
        <v>1</v>
      </c>
      <c r="R117" s="13">
        <v>12180</v>
      </c>
      <c r="S117" s="14">
        <v>96.222000000000008</v>
      </c>
      <c r="T117" s="15">
        <v>4.3</v>
      </c>
      <c r="U117" s="15">
        <v>5.7</v>
      </c>
    </row>
    <row r="118" spans="1:21" x14ac:dyDescent="0.25">
      <c r="A118" s="1">
        <v>45320</v>
      </c>
      <c r="B118" s="2">
        <v>0.40277777777777773</v>
      </c>
      <c r="C118" s="7">
        <v>1031</v>
      </c>
      <c r="D118" s="7">
        <v>1035</v>
      </c>
      <c r="E118" s="8">
        <v>10.4</v>
      </c>
      <c r="F118" s="9">
        <v>48</v>
      </c>
      <c r="G118" s="8">
        <v>10.4</v>
      </c>
      <c r="H118" s="8">
        <v>-0.2</v>
      </c>
      <c r="I118" s="8">
        <v>26</v>
      </c>
      <c r="J118" s="8">
        <v>10.4</v>
      </c>
      <c r="K118" s="6">
        <f t="shared" si="3"/>
        <v>4.32</v>
      </c>
      <c r="L118" s="6">
        <f t="shared" si="4"/>
        <v>4.32</v>
      </c>
      <c r="M118" s="10">
        <v>107</v>
      </c>
      <c r="N118" s="3" t="str">
        <f t="shared" si="5"/>
        <v>E</v>
      </c>
      <c r="O118" s="11">
        <v>0</v>
      </c>
      <c r="P118" s="12">
        <v>0</v>
      </c>
      <c r="Q118" s="3">
        <v>1</v>
      </c>
      <c r="R118" s="13">
        <v>12265</v>
      </c>
      <c r="S118" s="14">
        <v>96.893500000000003</v>
      </c>
      <c r="T118" s="15">
        <v>1.2</v>
      </c>
      <c r="U118" s="15">
        <v>1.2</v>
      </c>
    </row>
    <row r="119" spans="1:21" x14ac:dyDescent="0.25">
      <c r="A119" s="1">
        <v>45320</v>
      </c>
      <c r="B119" s="2">
        <v>0.40625</v>
      </c>
      <c r="C119" s="7">
        <v>1031</v>
      </c>
      <c r="D119" s="7">
        <v>1035</v>
      </c>
      <c r="E119" s="8">
        <v>10.4</v>
      </c>
      <c r="F119" s="9">
        <v>49</v>
      </c>
      <c r="G119" s="8">
        <v>10.1</v>
      </c>
      <c r="H119" s="8">
        <v>0</v>
      </c>
      <c r="I119" s="8">
        <v>26</v>
      </c>
      <c r="J119" s="8">
        <v>10.1</v>
      </c>
      <c r="K119" s="6">
        <f t="shared" si="3"/>
        <v>5.4</v>
      </c>
      <c r="L119" s="6">
        <f t="shared" si="4"/>
        <v>5.4</v>
      </c>
      <c r="M119" s="10">
        <v>113</v>
      </c>
      <c r="N119" s="3" t="str">
        <f t="shared" si="5"/>
        <v>ESE</v>
      </c>
      <c r="O119" s="11">
        <v>0</v>
      </c>
      <c r="P119" s="12">
        <v>0</v>
      </c>
      <c r="Q119" s="3">
        <v>1</v>
      </c>
      <c r="R119" s="13">
        <v>10699</v>
      </c>
      <c r="S119" s="14">
        <v>84.522100000000009</v>
      </c>
      <c r="T119" s="15">
        <v>1.5</v>
      </c>
      <c r="U119" s="15">
        <v>1.5</v>
      </c>
    </row>
    <row r="120" spans="1:21" x14ac:dyDescent="0.25">
      <c r="A120" s="1">
        <v>45320</v>
      </c>
      <c r="B120" s="2">
        <v>0.40972222222222227</v>
      </c>
      <c r="C120" s="7">
        <v>1031</v>
      </c>
      <c r="D120" s="7">
        <v>1035</v>
      </c>
      <c r="E120" s="8">
        <v>10.4</v>
      </c>
      <c r="F120" s="9">
        <v>49</v>
      </c>
      <c r="G120" s="8">
        <v>9</v>
      </c>
      <c r="H120" s="8">
        <v>0</v>
      </c>
      <c r="I120" s="8">
        <v>26</v>
      </c>
      <c r="J120" s="8">
        <v>9</v>
      </c>
      <c r="K120" s="6">
        <f t="shared" si="3"/>
        <v>10.08</v>
      </c>
      <c r="L120" s="6">
        <f t="shared" si="4"/>
        <v>10.08</v>
      </c>
      <c r="M120" s="10">
        <v>68</v>
      </c>
      <c r="N120" s="3" t="str">
        <f t="shared" si="5"/>
        <v>ENE</v>
      </c>
      <c r="O120" s="11">
        <v>0</v>
      </c>
      <c r="P120" s="12">
        <v>0</v>
      </c>
      <c r="Q120" s="3">
        <v>1.6</v>
      </c>
      <c r="R120" s="13">
        <v>35620</v>
      </c>
      <c r="S120" s="14">
        <v>281.39800000000002</v>
      </c>
      <c r="T120" s="15">
        <v>2.8</v>
      </c>
      <c r="U120" s="15">
        <v>2.8</v>
      </c>
    </row>
    <row r="121" spans="1:21" x14ac:dyDescent="0.25">
      <c r="A121" s="1">
        <v>45320</v>
      </c>
      <c r="B121" s="2">
        <v>0.41319444444444442</v>
      </c>
      <c r="C121" s="7">
        <v>1031</v>
      </c>
      <c r="D121" s="7">
        <v>1035</v>
      </c>
      <c r="E121" s="8">
        <v>10.6</v>
      </c>
      <c r="F121" s="9">
        <v>49</v>
      </c>
      <c r="G121" s="8">
        <v>10.6</v>
      </c>
      <c r="H121" s="8">
        <v>0.2</v>
      </c>
      <c r="I121" s="8">
        <v>26</v>
      </c>
      <c r="J121" s="8">
        <v>10.6</v>
      </c>
      <c r="K121" s="6">
        <f t="shared" si="3"/>
        <v>3.6</v>
      </c>
      <c r="L121" s="6">
        <f t="shared" si="4"/>
        <v>3.6</v>
      </c>
      <c r="M121" s="10">
        <v>86</v>
      </c>
      <c r="N121" s="3" t="str">
        <f t="shared" si="5"/>
        <v>E</v>
      </c>
      <c r="O121" s="11">
        <v>0</v>
      </c>
      <c r="P121" s="12">
        <v>0</v>
      </c>
      <c r="Q121" s="3">
        <v>1.1000000000000001</v>
      </c>
      <c r="R121" s="13">
        <v>16140</v>
      </c>
      <c r="S121" s="14">
        <v>127.50600000000001</v>
      </c>
      <c r="T121" s="15">
        <v>1</v>
      </c>
      <c r="U121" s="15">
        <v>1</v>
      </c>
    </row>
    <row r="122" spans="1:21" x14ac:dyDescent="0.25">
      <c r="A122" s="1">
        <v>45320</v>
      </c>
      <c r="B122" s="2">
        <v>0.41666666666666669</v>
      </c>
      <c r="C122" s="7">
        <v>1031</v>
      </c>
      <c r="D122" s="7">
        <v>1035</v>
      </c>
      <c r="E122" s="8">
        <v>10.4</v>
      </c>
      <c r="F122" s="9">
        <v>50</v>
      </c>
      <c r="G122" s="8">
        <v>9</v>
      </c>
      <c r="H122" s="8">
        <v>0.3</v>
      </c>
      <c r="I122" s="8">
        <v>26</v>
      </c>
      <c r="J122" s="8">
        <v>9</v>
      </c>
      <c r="K122" s="6">
        <f t="shared" si="3"/>
        <v>10.8</v>
      </c>
      <c r="L122" s="6">
        <f t="shared" si="4"/>
        <v>11.16</v>
      </c>
      <c r="M122" s="10">
        <v>18</v>
      </c>
      <c r="N122" s="3" t="str">
        <f t="shared" si="5"/>
        <v>N</v>
      </c>
      <c r="O122" s="11">
        <v>0</v>
      </c>
      <c r="P122" s="12">
        <v>0</v>
      </c>
      <c r="Q122" s="3">
        <v>1</v>
      </c>
      <c r="R122" s="13">
        <v>12952</v>
      </c>
      <c r="S122" s="14">
        <v>102.32080000000001</v>
      </c>
      <c r="T122" s="15">
        <v>3</v>
      </c>
      <c r="U122" s="15">
        <v>3.1</v>
      </c>
    </row>
    <row r="123" spans="1:21" x14ac:dyDescent="0.25">
      <c r="A123" s="1">
        <v>45320</v>
      </c>
      <c r="B123" s="2">
        <v>0.4201388888888889</v>
      </c>
      <c r="C123" s="7">
        <v>1031</v>
      </c>
      <c r="D123" s="7">
        <v>1035</v>
      </c>
      <c r="E123" s="8">
        <v>10.4</v>
      </c>
      <c r="F123" s="9">
        <v>50</v>
      </c>
      <c r="G123" s="8">
        <v>9.8000000000000007</v>
      </c>
      <c r="H123" s="8">
        <v>0.3</v>
      </c>
      <c r="I123" s="8">
        <v>26</v>
      </c>
      <c r="J123" s="8">
        <v>9.8000000000000007</v>
      </c>
      <c r="K123" s="6">
        <f t="shared" si="3"/>
        <v>6.48</v>
      </c>
      <c r="L123" s="6">
        <f t="shared" si="4"/>
        <v>7.2</v>
      </c>
      <c r="M123" s="10">
        <v>30</v>
      </c>
      <c r="N123" s="3" t="str">
        <f t="shared" si="5"/>
        <v>NNE</v>
      </c>
      <c r="O123" s="11">
        <v>0</v>
      </c>
      <c r="P123" s="12">
        <v>0</v>
      </c>
      <c r="Q123" s="3">
        <v>1</v>
      </c>
      <c r="R123" s="13">
        <v>12768</v>
      </c>
      <c r="S123" s="14">
        <v>100.86720000000001</v>
      </c>
      <c r="T123" s="15">
        <v>1.8</v>
      </c>
      <c r="U123" s="15">
        <v>2</v>
      </c>
    </row>
    <row r="124" spans="1:21" x14ac:dyDescent="0.25">
      <c r="A124" s="1">
        <v>45320</v>
      </c>
      <c r="B124" s="2">
        <v>0.4236111111111111</v>
      </c>
      <c r="C124" s="7">
        <v>1031</v>
      </c>
      <c r="D124" s="7">
        <v>1035</v>
      </c>
      <c r="E124" s="8">
        <v>10.6</v>
      </c>
      <c r="F124" s="9">
        <v>49</v>
      </c>
      <c r="G124" s="8">
        <v>10.6</v>
      </c>
      <c r="H124" s="8">
        <v>0.2</v>
      </c>
      <c r="I124" s="8">
        <v>26</v>
      </c>
      <c r="J124" s="8">
        <v>10.6</v>
      </c>
      <c r="K124" s="6">
        <f t="shared" si="3"/>
        <v>4.32</v>
      </c>
      <c r="L124" s="6">
        <f t="shared" si="4"/>
        <v>4.32</v>
      </c>
      <c r="M124" s="10">
        <v>66</v>
      </c>
      <c r="N124" s="3" t="str">
        <f t="shared" si="5"/>
        <v>ENE</v>
      </c>
      <c r="O124" s="11">
        <v>0</v>
      </c>
      <c r="P124" s="12">
        <v>0</v>
      </c>
      <c r="Q124" s="3">
        <v>1.9</v>
      </c>
      <c r="R124" s="13">
        <v>38997</v>
      </c>
      <c r="S124" s="14">
        <v>308.0763</v>
      </c>
      <c r="T124" s="15">
        <v>1.2</v>
      </c>
      <c r="U124" s="15">
        <v>1.2</v>
      </c>
    </row>
    <row r="125" spans="1:21" x14ac:dyDescent="0.25">
      <c r="A125" s="1">
        <v>45320</v>
      </c>
      <c r="B125" s="2">
        <v>0.42708333333333331</v>
      </c>
      <c r="C125" s="7">
        <v>1031</v>
      </c>
      <c r="D125" s="7">
        <v>1035</v>
      </c>
      <c r="E125" s="8">
        <v>10.8</v>
      </c>
      <c r="F125" s="9">
        <v>49</v>
      </c>
      <c r="G125" s="8">
        <v>9.4</v>
      </c>
      <c r="H125" s="8">
        <v>0.4</v>
      </c>
      <c r="I125" s="8">
        <v>26</v>
      </c>
      <c r="J125" s="8">
        <v>9.4</v>
      </c>
      <c r="K125" s="6">
        <f t="shared" si="3"/>
        <v>10.8</v>
      </c>
      <c r="L125" s="6">
        <f t="shared" si="4"/>
        <v>11.16</v>
      </c>
      <c r="M125" s="10">
        <v>72</v>
      </c>
      <c r="N125" s="3" t="str">
        <f t="shared" si="5"/>
        <v>ENE</v>
      </c>
      <c r="O125" s="11">
        <v>0</v>
      </c>
      <c r="P125" s="12">
        <v>0</v>
      </c>
      <c r="Q125" s="3">
        <v>1.9</v>
      </c>
      <c r="R125" s="13">
        <v>41271</v>
      </c>
      <c r="S125" s="14">
        <v>326.04090000000002</v>
      </c>
      <c r="T125" s="15">
        <v>3</v>
      </c>
      <c r="U125" s="15">
        <v>3.1</v>
      </c>
    </row>
    <row r="126" spans="1:21" x14ac:dyDescent="0.25">
      <c r="A126" s="1">
        <v>45320</v>
      </c>
      <c r="B126" s="2">
        <v>0.43055555555555558</v>
      </c>
      <c r="C126" s="7">
        <v>1031</v>
      </c>
      <c r="D126" s="7">
        <v>1035</v>
      </c>
      <c r="E126" s="8">
        <v>10.7</v>
      </c>
      <c r="F126" s="9">
        <v>48</v>
      </c>
      <c r="G126" s="8">
        <v>9</v>
      </c>
      <c r="H126" s="8">
        <v>0</v>
      </c>
      <c r="I126" s="8">
        <v>26</v>
      </c>
      <c r="J126" s="8">
        <v>9</v>
      </c>
      <c r="K126" s="6">
        <f t="shared" si="3"/>
        <v>12.6</v>
      </c>
      <c r="L126" s="6">
        <f t="shared" si="4"/>
        <v>12.96</v>
      </c>
      <c r="M126" s="10">
        <v>54</v>
      </c>
      <c r="N126" s="3" t="str">
        <f t="shared" si="5"/>
        <v>NE</v>
      </c>
      <c r="O126" s="11">
        <v>0</v>
      </c>
      <c r="P126" s="12">
        <v>0</v>
      </c>
      <c r="Q126" s="3">
        <v>1.6</v>
      </c>
      <c r="R126" s="13">
        <v>39695</v>
      </c>
      <c r="S126" s="14">
        <v>313.59050000000002</v>
      </c>
      <c r="T126" s="15">
        <v>3.5</v>
      </c>
      <c r="U126" s="15">
        <v>3.6</v>
      </c>
    </row>
    <row r="127" spans="1:21" x14ac:dyDescent="0.25">
      <c r="A127" s="1">
        <v>45320</v>
      </c>
      <c r="B127" s="2">
        <v>0.43402777777777773</v>
      </c>
      <c r="C127" s="7">
        <v>1031</v>
      </c>
      <c r="D127" s="7">
        <v>1035</v>
      </c>
      <c r="E127" s="8">
        <v>10.9</v>
      </c>
      <c r="F127" s="9">
        <v>47</v>
      </c>
      <c r="G127" s="8">
        <v>9.4</v>
      </c>
      <c r="H127" s="8">
        <v>0</v>
      </c>
      <c r="I127" s="8">
        <v>26</v>
      </c>
      <c r="J127" s="8">
        <v>9.4</v>
      </c>
      <c r="K127" s="6">
        <f t="shared" si="3"/>
        <v>11.88</v>
      </c>
      <c r="L127" s="6">
        <f t="shared" si="4"/>
        <v>12.96</v>
      </c>
      <c r="M127" s="10">
        <v>36</v>
      </c>
      <c r="N127" s="3" t="str">
        <f t="shared" si="5"/>
        <v>NNE</v>
      </c>
      <c r="O127" s="11">
        <v>0</v>
      </c>
      <c r="P127" s="12">
        <v>0</v>
      </c>
      <c r="Q127" s="3">
        <v>1.1000000000000001</v>
      </c>
      <c r="R127" s="13">
        <v>16298</v>
      </c>
      <c r="S127" s="14">
        <v>128.75420000000003</v>
      </c>
      <c r="T127" s="15">
        <v>3.3</v>
      </c>
      <c r="U127" s="15">
        <v>3.6</v>
      </c>
    </row>
    <row r="128" spans="1:21" x14ac:dyDescent="0.25">
      <c r="A128" s="1">
        <v>45320</v>
      </c>
      <c r="B128" s="2">
        <v>0.4375</v>
      </c>
      <c r="C128" s="7">
        <v>1031</v>
      </c>
      <c r="D128" s="7">
        <v>1035</v>
      </c>
      <c r="E128" s="8">
        <v>10.7</v>
      </c>
      <c r="F128" s="9">
        <v>48</v>
      </c>
      <c r="G128" s="8">
        <v>10.199999999999999</v>
      </c>
      <c r="H128" s="8">
        <v>0</v>
      </c>
      <c r="I128" s="8">
        <v>26</v>
      </c>
      <c r="J128" s="8">
        <v>10.199999999999999</v>
      </c>
      <c r="K128" s="6">
        <f t="shared" si="3"/>
        <v>6.48</v>
      </c>
      <c r="L128" s="6">
        <f t="shared" si="4"/>
        <v>7.2</v>
      </c>
      <c r="M128" s="10">
        <v>326</v>
      </c>
      <c r="N128" s="3" t="str">
        <f t="shared" si="5"/>
        <v>NW</v>
      </c>
      <c r="O128" s="11">
        <v>0</v>
      </c>
      <c r="P128" s="12">
        <v>0</v>
      </c>
      <c r="Q128" s="3">
        <v>2</v>
      </c>
      <c r="R128" s="13">
        <v>43310</v>
      </c>
      <c r="S128" s="14">
        <v>342.14900000000006</v>
      </c>
      <c r="T128" s="15">
        <v>1.8</v>
      </c>
      <c r="U128" s="15">
        <v>2</v>
      </c>
    </row>
    <row r="129" spans="1:21" x14ac:dyDescent="0.25">
      <c r="A129" s="1">
        <v>45320</v>
      </c>
      <c r="B129" s="2">
        <v>0.44097222222222227</v>
      </c>
      <c r="C129" s="7">
        <v>1031</v>
      </c>
      <c r="D129" s="7">
        <v>1035</v>
      </c>
      <c r="E129" s="8">
        <v>10.9</v>
      </c>
      <c r="F129" s="9">
        <v>49</v>
      </c>
      <c r="G129" s="8">
        <v>9.1999999999999993</v>
      </c>
      <c r="H129" s="8">
        <v>0.5</v>
      </c>
      <c r="I129" s="8">
        <v>26</v>
      </c>
      <c r="J129" s="8">
        <v>9.1999999999999993</v>
      </c>
      <c r="K129" s="6">
        <f t="shared" si="3"/>
        <v>12.96</v>
      </c>
      <c r="L129" s="6">
        <f t="shared" si="4"/>
        <v>14.4</v>
      </c>
      <c r="M129" s="10">
        <v>6</v>
      </c>
      <c r="N129" s="3" t="str">
        <f t="shared" si="5"/>
        <v>N</v>
      </c>
      <c r="O129" s="11">
        <v>0</v>
      </c>
      <c r="P129" s="12">
        <v>0</v>
      </c>
      <c r="Q129" s="3">
        <v>2.1</v>
      </c>
      <c r="R129" s="13">
        <v>41601</v>
      </c>
      <c r="S129" s="14">
        <v>328.64790000000005</v>
      </c>
      <c r="T129" s="15">
        <v>3.6</v>
      </c>
      <c r="U129" s="15">
        <v>4</v>
      </c>
    </row>
    <row r="130" spans="1:21" x14ac:dyDescent="0.25">
      <c r="A130" s="1">
        <v>45320</v>
      </c>
      <c r="B130" s="2">
        <v>0.44444444444444442</v>
      </c>
      <c r="C130" s="7">
        <v>1031</v>
      </c>
      <c r="D130" s="7">
        <v>1035</v>
      </c>
      <c r="E130" s="8">
        <v>10.9</v>
      </c>
      <c r="F130" s="9">
        <v>48</v>
      </c>
      <c r="G130" s="8">
        <v>9.1999999999999993</v>
      </c>
      <c r="H130" s="8">
        <v>0.2</v>
      </c>
      <c r="I130" s="8">
        <v>26</v>
      </c>
      <c r="J130" s="8">
        <v>9.1999999999999993</v>
      </c>
      <c r="K130" s="6">
        <f t="shared" si="3"/>
        <v>12.96</v>
      </c>
      <c r="L130" s="6">
        <f t="shared" si="4"/>
        <v>13.68</v>
      </c>
      <c r="M130" s="10">
        <v>42</v>
      </c>
      <c r="N130" s="3" t="str">
        <f t="shared" si="5"/>
        <v>NE</v>
      </c>
      <c r="O130" s="11">
        <v>0</v>
      </c>
      <c r="P130" s="12">
        <v>0</v>
      </c>
      <c r="Q130" s="3">
        <v>2.1</v>
      </c>
      <c r="R130" s="13">
        <v>43916</v>
      </c>
      <c r="S130" s="14">
        <v>346.93640000000005</v>
      </c>
      <c r="T130" s="15">
        <v>3.6</v>
      </c>
      <c r="U130" s="15">
        <v>3.8</v>
      </c>
    </row>
    <row r="131" spans="1:21" x14ac:dyDescent="0.25">
      <c r="A131" s="1">
        <v>45320</v>
      </c>
      <c r="B131" s="2">
        <v>0.44791666666666669</v>
      </c>
      <c r="C131" s="7">
        <v>1031</v>
      </c>
      <c r="D131" s="7">
        <v>1035</v>
      </c>
      <c r="E131" s="8">
        <v>10.8</v>
      </c>
      <c r="F131" s="9">
        <v>48</v>
      </c>
      <c r="G131" s="8">
        <v>9.4</v>
      </c>
      <c r="H131" s="8">
        <v>0.1</v>
      </c>
      <c r="I131" s="8">
        <v>26</v>
      </c>
      <c r="J131" s="8">
        <v>9.4</v>
      </c>
      <c r="K131" s="6">
        <f t="shared" ref="K131:K194" si="6">CONVERT(T131,"m/s","km/h")</f>
        <v>10.8</v>
      </c>
      <c r="L131" s="6">
        <f t="shared" ref="L131:L194" si="7">CONVERT(U131,"m/s","km/h")</f>
        <v>11.16</v>
      </c>
      <c r="M131" s="10">
        <v>56</v>
      </c>
      <c r="N131" s="3" t="str">
        <f t="shared" ref="N131:N194" si="8">LOOKUP(M131,$V$4:$V$40,$W$4:$W$40)</f>
        <v>NE</v>
      </c>
      <c r="O131" s="11">
        <v>0</v>
      </c>
      <c r="P131" s="12">
        <v>0</v>
      </c>
      <c r="Q131" s="3">
        <v>2.2000000000000002</v>
      </c>
      <c r="R131" s="13">
        <v>48693</v>
      </c>
      <c r="S131" s="14">
        <v>384.67470000000003</v>
      </c>
      <c r="T131" s="15">
        <v>3</v>
      </c>
      <c r="U131" s="15">
        <v>3.1</v>
      </c>
    </row>
    <row r="132" spans="1:21" x14ac:dyDescent="0.25">
      <c r="A132" s="1">
        <v>45320</v>
      </c>
      <c r="B132" s="2">
        <v>0.4513888888888889</v>
      </c>
      <c r="C132" s="7">
        <v>1031</v>
      </c>
      <c r="D132" s="7">
        <v>1035</v>
      </c>
      <c r="E132" s="8">
        <v>11.1</v>
      </c>
      <c r="F132" s="9">
        <v>47</v>
      </c>
      <c r="G132" s="8">
        <v>10.9</v>
      </c>
      <c r="H132" s="8">
        <v>0.1</v>
      </c>
      <c r="I132" s="8">
        <v>26</v>
      </c>
      <c r="J132" s="8">
        <v>10.9</v>
      </c>
      <c r="K132" s="6">
        <f t="shared" si="6"/>
        <v>5.76</v>
      </c>
      <c r="L132" s="6">
        <f t="shared" si="7"/>
        <v>5.76</v>
      </c>
      <c r="M132" s="10">
        <v>96</v>
      </c>
      <c r="N132" s="3" t="str">
        <f t="shared" si="8"/>
        <v>E</v>
      </c>
      <c r="O132" s="11">
        <v>0</v>
      </c>
      <c r="P132" s="12">
        <v>0</v>
      </c>
      <c r="Q132" s="3">
        <v>2.1</v>
      </c>
      <c r="R132" s="13">
        <v>40783</v>
      </c>
      <c r="S132" s="14">
        <v>322.18570000000005</v>
      </c>
      <c r="T132" s="15">
        <v>1.6</v>
      </c>
      <c r="U132" s="15">
        <v>1.6</v>
      </c>
    </row>
    <row r="133" spans="1:21" x14ac:dyDescent="0.25">
      <c r="A133" s="1">
        <v>45320</v>
      </c>
      <c r="B133" s="2">
        <v>0.4548611111111111</v>
      </c>
      <c r="C133" s="7">
        <v>1031</v>
      </c>
      <c r="D133" s="7">
        <v>1035</v>
      </c>
      <c r="E133" s="8">
        <v>10.9</v>
      </c>
      <c r="F133" s="9">
        <v>48</v>
      </c>
      <c r="G133" s="8">
        <v>8.3000000000000007</v>
      </c>
      <c r="H133" s="8">
        <v>0.2</v>
      </c>
      <c r="I133" s="8">
        <v>26</v>
      </c>
      <c r="J133" s="8">
        <v>8.3000000000000007</v>
      </c>
      <c r="K133" s="6">
        <f t="shared" si="6"/>
        <v>20.16</v>
      </c>
      <c r="L133" s="6">
        <f t="shared" si="7"/>
        <v>21.96</v>
      </c>
      <c r="M133" s="10">
        <v>60</v>
      </c>
      <c r="N133" s="3" t="str">
        <f t="shared" si="8"/>
        <v>ENE</v>
      </c>
      <c r="O133" s="11">
        <v>0</v>
      </c>
      <c r="P133" s="12">
        <v>0</v>
      </c>
      <c r="Q133" s="3">
        <v>1.5</v>
      </c>
      <c r="R133" s="13">
        <v>20643</v>
      </c>
      <c r="S133" s="14">
        <v>163.0797</v>
      </c>
      <c r="T133" s="15">
        <v>5.6</v>
      </c>
      <c r="U133" s="15">
        <v>6.1</v>
      </c>
    </row>
    <row r="134" spans="1:21" x14ac:dyDescent="0.25">
      <c r="A134" s="1">
        <v>45320</v>
      </c>
      <c r="B134" s="2">
        <v>0.45833333333333331</v>
      </c>
      <c r="C134" s="7">
        <v>1031</v>
      </c>
      <c r="D134" s="7">
        <v>1035</v>
      </c>
      <c r="E134" s="8">
        <v>10.7</v>
      </c>
      <c r="F134" s="9">
        <v>48</v>
      </c>
      <c r="G134" s="8">
        <v>8.3000000000000007</v>
      </c>
      <c r="H134" s="8">
        <v>0</v>
      </c>
      <c r="I134" s="8">
        <v>26</v>
      </c>
      <c r="J134" s="8">
        <v>8.3000000000000007</v>
      </c>
      <c r="K134" s="6">
        <f t="shared" si="6"/>
        <v>18</v>
      </c>
      <c r="L134" s="6">
        <f t="shared" si="7"/>
        <v>19.8</v>
      </c>
      <c r="M134" s="10">
        <v>23</v>
      </c>
      <c r="N134" s="3" t="str">
        <f t="shared" si="8"/>
        <v>NNE</v>
      </c>
      <c r="O134" s="11">
        <v>0</v>
      </c>
      <c r="P134" s="12">
        <v>0</v>
      </c>
      <c r="Q134" s="3">
        <v>2.2000000000000002</v>
      </c>
      <c r="R134" s="13">
        <v>46695</v>
      </c>
      <c r="S134" s="14">
        <v>368.89050000000003</v>
      </c>
      <c r="T134" s="15">
        <v>5</v>
      </c>
      <c r="U134" s="15">
        <v>5.5</v>
      </c>
    </row>
    <row r="135" spans="1:21" x14ac:dyDescent="0.25">
      <c r="A135" s="1">
        <v>45320</v>
      </c>
      <c r="B135" s="2">
        <v>0.46180555555555558</v>
      </c>
      <c r="C135" s="7">
        <v>1031</v>
      </c>
      <c r="D135" s="7">
        <v>1035</v>
      </c>
      <c r="E135" s="8">
        <v>10.9</v>
      </c>
      <c r="F135" s="9">
        <v>48</v>
      </c>
      <c r="G135" s="8">
        <v>9.1999999999999993</v>
      </c>
      <c r="H135" s="8">
        <v>0.2</v>
      </c>
      <c r="I135" s="8">
        <v>26</v>
      </c>
      <c r="J135" s="8">
        <v>9.1999999999999993</v>
      </c>
      <c r="K135" s="6">
        <f t="shared" si="6"/>
        <v>12.6</v>
      </c>
      <c r="L135" s="6">
        <f t="shared" si="7"/>
        <v>13.32</v>
      </c>
      <c r="M135" s="10">
        <v>75</v>
      </c>
      <c r="N135" s="3" t="str">
        <f t="shared" si="8"/>
        <v>ENE</v>
      </c>
      <c r="O135" s="11">
        <v>0</v>
      </c>
      <c r="P135" s="12">
        <v>0</v>
      </c>
      <c r="Q135" s="3">
        <v>1.9</v>
      </c>
      <c r="R135" s="13">
        <v>47412</v>
      </c>
      <c r="S135" s="14">
        <v>374.55480000000006</v>
      </c>
      <c r="T135" s="15">
        <v>3.5</v>
      </c>
      <c r="U135" s="15">
        <v>3.7</v>
      </c>
    </row>
    <row r="136" spans="1:21" x14ac:dyDescent="0.25">
      <c r="A136" s="1">
        <v>45320</v>
      </c>
      <c r="B136" s="2">
        <v>0.46527777777777773</v>
      </c>
      <c r="C136" s="7">
        <v>1031</v>
      </c>
      <c r="D136" s="7">
        <v>1035</v>
      </c>
      <c r="E136" s="8">
        <v>11.2</v>
      </c>
      <c r="F136" s="9">
        <v>48</v>
      </c>
      <c r="G136" s="8">
        <v>10.1</v>
      </c>
      <c r="H136" s="8">
        <v>0.5</v>
      </c>
      <c r="I136" s="8">
        <v>26</v>
      </c>
      <c r="J136" s="8">
        <v>10.1</v>
      </c>
      <c r="K136" s="6">
        <f t="shared" si="6"/>
        <v>9.36</v>
      </c>
      <c r="L136" s="6">
        <f t="shared" si="7"/>
        <v>10.08</v>
      </c>
      <c r="M136" s="10">
        <v>126</v>
      </c>
      <c r="N136" s="3" t="str">
        <f t="shared" si="8"/>
        <v>ESE</v>
      </c>
      <c r="O136" s="11">
        <v>0</v>
      </c>
      <c r="P136" s="12">
        <v>0</v>
      </c>
      <c r="Q136" s="3">
        <v>2.5</v>
      </c>
      <c r="R136" s="13">
        <v>50423</v>
      </c>
      <c r="S136" s="14">
        <v>398.34170000000006</v>
      </c>
      <c r="T136" s="15">
        <v>2.6</v>
      </c>
      <c r="U136" s="15">
        <v>2.8</v>
      </c>
    </row>
    <row r="137" spans="1:21" x14ac:dyDescent="0.25">
      <c r="A137" s="1">
        <v>45320</v>
      </c>
      <c r="B137" s="2">
        <v>0.46875</v>
      </c>
      <c r="C137" s="7">
        <v>1031</v>
      </c>
      <c r="D137" s="7">
        <v>1035</v>
      </c>
      <c r="E137" s="8">
        <v>10.9</v>
      </c>
      <c r="F137" s="9">
        <v>49</v>
      </c>
      <c r="G137" s="8">
        <v>8.1999999999999993</v>
      </c>
      <c r="H137" s="8">
        <v>0.5</v>
      </c>
      <c r="I137" s="8">
        <v>26</v>
      </c>
      <c r="J137" s="8">
        <v>8.1999999999999993</v>
      </c>
      <c r="K137" s="6">
        <f t="shared" si="6"/>
        <v>21.96</v>
      </c>
      <c r="L137" s="6">
        <f t="shared" si="7"/>
        <v>24.12</v>
      </c>
      <c r="M137" s="10">
        <v>48</v>
      </c>
      <c r="N137" s="3" t="str">
        <f t="shared" si="8"/>
        <v>NE</v>
      </c>
      <c r="O137" s="11">
        <v>0</v>
      </c>
      <c r="P137" s="12">
        <v>0</v>
      </c>
      <c r="Q137" s="3">
        <v>2.4</v>
      </c>
      <c r="R137" s="13">
        <v>50581</v>
      </c>
      <c r="S137" s="14">
        <v>399.58990000000006</v>
      </c>
      <c r="T137" s="15">
        <v>6.1</v>
      </c>
      <c r="U137" s="15">
        <v>6.7</v>
      </c>
    </row>
    <row r="138" spans="1:21" x14ac:dyDescent="0.25">
      <c r="A138" s="1">
        <v>45320</v>
      </c>
      <c r="B138" s="2">
        <v>0.47222222222222227</v>
      </c>
      <c r="C138" s="7">
        <v>1031</v>
      </c>
      <c r="D138" s="7">
        <v>1035</v>
      </c>
      <c r="E138" s="8">
        <v>10.9</v>
      </c>
      <c r="F138" s="9">
        <v>50</v>
      </c>
      <c r="G138" s="8">
        <v>8.4</v>
      </c>
      <c r="H138" s="8">
        <v>0.8</v>
      </c>
      <c r="I138" s="8">
        <v>26</v>
      </c>
      <c r="J138" s="8">
        <v>8.4</v>
      </c>
      <c r="K138" s="6">
        <f t="shared" si="6"/>
        <v>19.8</v>
      </c>
      <c r="L138" s="6">
        <f t="shared" si="7"/>
        <v>20.16</v>
      </c>
      <c r="M138" s="10">
        <v>69</v>
      </c>
      <c r="N138" s="3" t="str">
        <f t="shared" si="8"/>
        <v>ENE</v>
      </c>
      <c r="O138" s="11">
        <v>0</v>
      </c>
      <c r="P138" s="12">
        <v>0</v>
      </c>
      <c r="Q138" s="3">
        <v>2.2000000000000002</v>
      </c>
      <c r="R138" s="13">
        <v>49122</v>
      </c>
      <c r="S138" s="14">
        <v>388.06380000000001</v>
      </c>
      <c r="T138" s="15">
        <v>5.5</v>
      </c>
      <c r="U138" s="15">
        <v>5.6</v>
      </c>
    </row>
    <row r="139" spans="1:21" x14ac:dyDescent="0.25">
      <c r="A139" s="1">
        <v>45320</v>
      </c>
      <c r="B139" s="2">
        <v>0.47569444444444442</v>
      </c>
      <c r="C139" s="7">
        <v>1031</v>
      </c>
      <c r="D139" s="7">
        <v>1035</v>
      </c>
      <c r="E139" s="8">
        <v>11</v>
      </c>
      <c r="F139" s="9">
        <v>50</v>
      </c>
      <c r="G139" s="8">
        <v>9.4</v>
      </c>
      <c r="H139" s="8">
        <v>0.9</v>
      </c>
      <c r="I139" s="8">
        <v>26</v>
      </c>
      <c r="J139" s="8">
        <v>9.4</v>
      </c>
      <c r="K139" s="6">
        <f t="shared" si="6"/>
        <v>12.6</v>
      </c>
      <c r="L139" s="6">
        <f t="shared" si="7"/>
        <v>13.68</v>
      </c>
      <c r="M139" s="10">
        <v>60</v>
      </c>
      <c r="N139" s="3" t="str">
        <f t="shared" si="8"/>
        <v>ENE</v>
      </c>
      <c r="O139" s="11">
        <v>0</v>
      </c>
      <c r="P139" s="12">
        <v>0</v>
      </c>
      <c r="Q139" s="3">
        <v>2.5</v>
      </c>
      <c r="R139" s="13">
        <v>46844</v>
      </c>
      <c r="S139" s="14">
        <v>370.06760000000003</v>
      </c>
      <c r="T139" s="15">
        <v>3.5</v>
      </c>
      <c r="U139" s="15">
        <v>3.8</v>
      </c>
    </row>
    <row r="140" spans="1:21" x14ac:dyDescent="0.25">
      <c r="A140" s="1">
        <v>45320</v>
      </c>
      <c r="B140" s="2">
        <v>0.47916666666666669</v>
      </c>
      <c r="C140" s="7">
        <v>1031</v>
      </c>
      <c r="D140" s="7">
        <v>1035</v>
      </c>
      <c r="E140" s="8">
        <v>10.9</v>
      </c>
      <c r="F140" s="9">
        <v>49</v>
      </c>
      <c r="G140" s="8">
        <v>9.1</v>
      </c>
      <c r="H140" s="8">
        <v>0.5</v>
      </c>
      <c r="I140" s="8">
        <v>26</v>
      </c>
      <c r="J140" s="8">
        <v>9.1</v>
      </c>
      <c r="K140" s="6">
        <f t="shared" si="6"/>
        <v>13.32</v>
      </c>
      <c r="L140" s="6">
        <f t="shared" si="7"/>
        <v>16.2</v>
      </c>
      <c r="M140" s="10">
        <v>92</v>
      </c>
      <c r="N140" s="3" t="str">
        <f t="shared" si="8"/>
        <v>E</v>
      </c>
      <c r="O140" s="11">
        <v>0</v>
      </c>
      <c r="P140" s="12">
        <v>0</v>
      </c>
      <c r="Q140" s="3">
        <v>2.4</v>
      </c>
      <c r="R140" s="13">
        <v>48103</v>
      </c>
      <c r="S140" s="14">
        <v>380.01370000000003</v>
      </c>
      <c r="T140" s="15">
        <v>3.7</v>
      </c>
      <c r="U140" s="15">
        <v>4.5</v>
      </c>
    </row>
    <row r="141" spans="1:21" x14ac:dyDescent="0.25">
      <c r="A141" s="1">
        <v>45320</v>
      </c>
      <c r="B141" s="2">
        <v>0.4826388888888889</v>
      </c>
      <c r="C141" s="7">
        <v>1030</v>
      </c>
      <c r="D141" s="7">
        <v>1034</v>
      </c>
      <c r="E141" s="8">
        <v>10.9</v>
      </c>
      <c r="F141" s="9">
        <v>49</v>
      </c>
      <c r="G141" s="8">
        <v>8.4</v>
      </c>
      <c r="H141" s="8">
        <v>0.5</v>
      </c>
      <c r="I141" s="8">
        <v>26</v>
      </c>
      <c r="J141" s="8">
        <v>8.4</v>
      </c>
      <c r="K141" s="6">
        <f t="shared" si="6"/>
        <v>19.080000000000002</v>
      </c>
      <c r="L141" s="6">
        <f t="shared" si="7"/>
        <v>22.32</v>
      </c>
      <c r="M141" s="10">
        <v>7</v>
      </c>
      <c r="N141" s="3" t="str">
        <f t="shared" si="8"/>
        <v>N</v>
      </c>
      <c r="O141" s="11">
        <v>0</v>
      </c>
      <c r="P141" s="12">
        <v>0</v>
      </c>
      <c r="Q141" s="3">
        <v>2.1</v>
      </c>
      <c r="R141" s="13">
        <v>48797</v>
      </c>
      <c r="S141" s="14">
        <v>385.49630000000002</v>
      </c>
      <c r="T141" s="15">
        <v>5.3</v>
      </c>
      <c r="U141" s="15">
        <v>6.2</v>
      </c>
    </row>
    <row r="142" spans="1:21" x14ac:dyDescent="0.25">
      <c r="A142" s="1">
        <v>45320</v>
      </c>
      <c r="B142" s="2">
        <v>0.4861111111111111</v>
      </c>
      <c r="C142" s="7">
        <v>1030</v>
      </c>
      <c r="D142" s="7">
        <v>1034</v>
      </c>
      <c r="E142" s="8">
        <v>11</v>
      </c>
      <c r="F142" s="9">
        <v>49</v>
      </c>
      <c r="G142" s="8">
        <v>10.3</v>
      </c>
      <c r="H142" s="8">
        <v>0.6</v>
      </c>
      <c r="I142" s="8">
        <v>26</v>
      </c>
      <c r="J142" s="8">
        <v>10.3</v>
      </c>
      <c r="K142" s="6">
        <f t="shared" si="6"/>
        <v>7.2</v>
      </c>
      <c r="L142" s="6">
        <f t="shared" si="7"/>
        <v>7.9200000000000008</v>
      </c>
      <c r="M142" s="10">
        <v>36</v>
      </c>
      <c r="N142" s="3" t="str">
        <f t="shared" si="8"/>
        <v>NNE</v>
      </c>
      <c r="O142" s="11">
        <v>0</v>
      </c>
      <c r="P142" s="12">
        <v>0</v>
      </c>
      <c r="Q142" s="3">
        <v>2.6</v>
      </c>
      <c r="R142" s="13">
        <v>49444</v>
      </c>
      <c r="S142" s="14">
        <v>390.60760000000005</v>
      </c>
      <c r="T142" s="15">
        <v>2</v>
      </c>
      <c r="U142" s="15">
        <v>2.2000000000000002</v>
      </c>
    </row>
    <row r="143" spans="1:21" x14ac:dyDescent="0.25">
      <c r="A143" s="1">
        <v>45320</v>
      </c>
      <c r="B143" s="2">
        <v>0.48958333333333331</v>
      </c>
      <c r="C143" s="7">
        <v>1031</v>
      </c>
      <c r="D143" s="7">
        <v>1035</v>
      </c>
      <c r="E143" s="8">
        <v>11.2</v>
      </c>
      <c r="F143" s="9">
        <v>49</v>
      </c>
      <c r="G143" s="8">
        <v>9.8000000000000007</v>
      </c>
      <c r="H143" s="8">
        <v>0.8</v>
      </c>
      <c r="I143" s="8">
        <v>26</v>
      </c>
      <c r="J143" s="8">
        <v>9.8000000000000007</v>
      </c>
      <c r="K143" s="6">
        <f t="shared" si="6"/>
        <v>11.88</v>
      </c>
      <c r="L143" s="6">
        <f t="shared" si="7"/>
        <v>12.6</v>
      </c>
      <c r="M143" s="10">
        <v>63</v>
      </c>
      <c r="N143" s="3" t="str">
        <f t="shared" si="8"/>
        <v>ENE</v>
      </c>
      <c r="O143" s="11">
        <v>0</v>
      </c>
      <c r="P143" s="12">
        <v>0</v>
      </c>
      <c r="Q143" s="3">
        <v>2.4</v>
      </c>
      <c r="R143" s="13">
        <v>49526</v>
      </c>
      <c r="S143" s="14">
        <v>391.25540000000007</v>
      </c>
      <c r="T143" s="15">
        <v>3.3</v>
      </c>
      <c r="U143" s="15">
        <v>3.5</v>
      </c>
    </row>
    <row r="144" spans="1:21" x14ac:dyDescent="0.25">
      <c r="A144" s="1">
        <v>45320</v>
      </c>
      <c r="B144" s="2">
        <v>0.49305555555555558</v>
      </c>
      <c r="C144" s="7">
        <v>1031</v>
      </c>
      <c r="D144" s="7">
        <v>1035</v>
      </c>
      <c r="E144" s="8">
        <v>11.1</v>
      </c>
      <c r="F144" s="9">
        <v>49</v>
      </c>
      <c r="G144" s="8">
        <v>9.3000000000000007</v>
      </c>
      <c r="H144" s="8">
        <v>0.7</v>
      </c>
      <c r="I144" s="8">
        <v>26</v>
      </c>
      <c r="J144" s="8">
        <v>9.3000000000000007</v>
      </c>
      <c r="K144" s="6">
        <f t="shared" si="6"/>
        <v>13.68</v>
      </c>
      <c r="L144" s="6">
        <f t="shared" si="7"/>
        <v>18.72</v>
      </c>
      <c r="M144" s="10">
        <v>33</v>
      </c>
      <c r="N144" s="3" t="str">
        <f t="shared" si="8"/>
        <v>NNE</v>
      </c>
      <c r="O144" s="11">
        <v>0</v>
      </c>
      <c r="P144" s="12">
        <v>0</v>
      </c>
      <c r="Q144" s="3">
        <v>2.7</v>
      </c>
      <c r="R144" s="13">
        <v>50364</v>
      </c>
      <c r="S144" s="14">
        <v>397.87560000000002</v>
      </c>
      <c r="T144" s="15">
        <v>3.8</v>
      </c>
      <c r="U144" s="15">
        <v>5.2</v>
      </c>
    </row>
    <row r="145" spans="1:21" x14ac:dyDescent="0.25">
      <c r="A145" s="1">
        <v>45320</v>
      </c>
      <c r="B145" s="2">
        <v>0.49652777777777773</v>
      </c>
      <c r="C145" s="7">
        <v>1030</v>
      </c>
      <c r="D145" s="7">
        <v>1034</v>
      </c>
      <c r="E145" s="8">
        <v>11.1</v>
      </c>
      <c r="F145" s="9">
        <v>48</v>
      </c>
      <c r="G145" s="8">
        <v>8.3000000000000007</v>
      </c>
      <c r="H145" s="8">
        <v>0.4</v>
      </c>
      <c r="I145" s="8">
        <v>26</v>
      </c>
      <c r="J145" s="8">
        <v>8.3000000000000007</v>
      </c>
      <c r="K145" s="6">
        <f t="shared" si="6"/>
        <v>23.400000000000002</v>
      </c>
      <c r="L145" s="6">
        <f t="shared" si="7"/>
        <v>26.28</v>
      </c>
      <c r="M145" s="10">
        <v>354</v>
      </c>
      <c r="N145" s="3" t="str">
        <f t="shared" si="8"/>
        <v>N</v>
      </c>
      <c r="O145" s="11">
        <v>0</v>
      </c>
      <c r="P145" s="12">
        <v>0</v>
      </c>
      <c r="Q145" s="3">
        <v>2.9</v>
      </c>
      <c r="R145" s="13">
        <v>54082</v>
      </c>
      <c r="S145" s="14">
        <v>427.24780000000004</v>
      </c>
      <c r="T145" s="15">
        <v>6.5</v>
      </c>
      <c r="U145" s="15">
        <v>7.3</v>
      </c>
    </row>
    <row r="146" spans="1:21" x14ac:dyDescent="0.25">
      <c r="A146" s="1">
        <v>45320</v>
      </c>
      <c r="B146" s="2">
        <v>0.5</v>
      </c>
      <c r="C146" s="7">
        <v>1030</v>
      </c>
      <c r="D146" s="7">
        <v>1034</v>
      </c>
      <c r="E146" s="8">
        <v>10.7</v>
      </c>
      <c r="F146" s="9">
        <v>49</v>
      </c>
      <c r="G146" s="8">
        <v>8.6</v>
      </c>
      <c r="H146" s="8">
        <v>0.3</v>
      </c>
      <c r="I146" s="8">
        <v>26</v>
      </c>
      <c r="J146" s="8">
        <v>8.6</v>
      </c>
      <c r="K146" s="6">
        <f t="shared" si="6"/>
        <v>15.120000000000001</v>
      </c>
      <c r="L146" s="6">
        <f t="shared" si="7"/>
        <v>20.16</v>
      </c>
      <c r="M146" s="10">
        <v>113</v>
      </c>
      <c r="N146" s="3" t="str">
        <f t="shared" si="8"/>
        <v>ESE</v>
      </c>
      <c r="O146" s="11">
        <v>0</v>
      </c>
      <c r="P146" s="12">
        <v>0</v>
      </c>
      <c r="Q146" s="3">
        <v>2.8</v>
      </c>
      <c r="R146" s="13">
        <v>52624</v>
      </c>
      <c r="S146" s="14">
        <v>415.72960000000006</v>
      </c>
      <c r="T146" s="15">
        <v>4.2</v>
      </c>
      <c r="U146" s="15">
        <v>5.6</v>
      </c>
    </row>
    <row r="147" spans="1:21" x14ac:dyDescent="0.25">
      <c r="A147" s="1">
        <v>45320</v>
      </c>
      <c r="B147" s="2">
        <v>0.50347222222222221</v>
      </c>
      <c r="C147" s="7">
        <v>1030</v>
      </c>
      <c r="D147" s="7">
        <v>1034</v>
      </c>
      <c r="E147" s="8">
        <v>10.8</v>
      </c>
      <c r="F147" s="9">
        <v>49</v>
      </c>
      <c r="G147" s="8">
        <v>9.4</v>
      </c>
      <c r="H147" s="8">
        <v>0.4</v>
      </c>
      <c r="I147" s="8">
        <v>26</v>
      </c>
      <c r="J147" s="8">
        <v>9.4</v>
      </c>
      <c r="K147" s="6">
        <f t="shared" si="6"/>
        <v>10.8</v>
      </c>
      <c r="L147" s="6">
        <f t="shared" si="7"/>
        <v>11.16</v>
      </c>
      <c r="M147" s="10">
        <v>18</v>
      </c>
      <c r="N147" s="3" t="str">
        <f t="shared" si="8"/>
        <v>N</v>
      </c>
      <c r="O147" s="11">
        <v>0</v>
      </c>
      <c r="P147" s="12">
        <v>0</v>
      </c>
      <c r="Q147" s="3">
        <v>2.7</v>
      </c>
      <c r="R147" s="13">
        <v>55651</v>
      </c>
      <c r="S147" s="14">
        <v>439.64290000000005</v>
      </c>
      <c r="T147" s="15">
        <v>3</v>
      </c>
      <c r="U147" s="15">
        <v>3.1</v>
      </c>
    </row>
    <row r="148" spans="1:21" x14ac:dyDescent="0.25">
      <c r="A148" s="1">
        <v>45320</v>
      </c>
      <c r="B148" s="2">
        <v>0.50694444444444442</v>
      </c>
      <c r="C148" s="7">
        <v>1030</v>
      </c>
      <c r="D148" s="7">
        <v>1034</v>
      </c>
      <c r="E148" s="8">
        <v>11</v>
      </c>
      <c r="F148" s="9">
        <v>49</v>
      </c>
      <c r="G148" s="8">
        <v>9.5</v>
      </c>
      <c r="H148" s="8">
        <v>0.6</v>
      </c>
      <c r="I148" s="8">
        <v>26</v>
      </c>
      <c r="J148" s="8">
        <v>9.5</v>
      </c>
      <c r="K148" s="6">
        <f t="shared" si="6"/>
        <v>11.88</v>
      </c>
      <c r="L148" s="6">
        <f t="shared" si="7"/>
        <v>13.32</v>
      </c>
      <c r="M148" s="10">
        <v>90</v>
      </c>
      <c r="N148" s="3" t="str">
        <f t="shared" si="8"/>
        <v>E</v>
      </c>
      <c r="O148" s="11">
        <v>0</v>
      </c>
      <c r="P148" s="12">
        <v>0</v>
      </c>
      <c r="Q148" s="3">
        <v>1.7</v>
      </c>
      <c r="R148" s="13">
        <v>24260</v>
      </c>
      <c r="S148" s="14">
        <v>191.65400000000002</v>
      </c>
      <c r="T148" s="15">
        <v>3.3</v>
      </c>
      <c r="U148" s="15">
        <v>3.7</v>
      </c>
    </row>
    <row r="149" spans="1:21" x14ac:dyDescent="0.25">
      <c r="A149" s="1">
        <v>45320</v>
      </c>
      <c r="B149" s="2">
        <v>0.51041666666666663</v>
      </c>
      <c r="C149" s="7">
        <v>1030</v>
      </c>
      <c r="D149" s="7">
        <v>1034</v>
      </c>
      <c r="E149" s="8">
        <v>10.8</v>
      </c>
      <c r="F149" s="9">
        <v>50</v>
      </c>
      <c r="G149" s="8">
        <v>8</v>
      </c>
      <c r="H149" s="8">
        <v>0.7</v>
      </c>
      <c r="I149" s="8">
        <v>26</v>
      </c>
      <c r="J149" s="8">
        <v>8</v>
      </c>
      <c r="K149" s="6">
        <f t="shared" si="6"/>
        <v>22.32</v>
      </c>
      <c r="L149" s="6">
        <f t="shared" si="7"/>
        <v>26.28</v>
      </c>
      <c r="M149" s="10">
        <v>12</v>
      </c>
      <c r="N149" s="3" t="str">
        <f t="shared" si="8"/>
        <v>N</v>
      </c>
      <c r="O149" s="11">
        <v>0</v>
      </c>
      <c r="P149" s="12">
        <v>0</v>
      </c>
      <c r="Q149" s="3">
        <v>2.8</v>
      </c>
      <c r="R149" s="13">
        <v>59139</v>
      </c>
      <c r="S149" s="14">
        <v>467.19810000000007</v>
      </c>
      <c r="T149" s="15">
        <v>6.2</v>
      </c>
      <c r="U149" s="15">
        <v>7.3</v>
      </c>
    </row>
    <row r="150" spans="1:21" x14ac:dyDescent="0.25">
      <c r="A150" s="1">
        <v>45320</v>
      </c>
      <c r="B150" s="2">
        <v>0.51388888888888895</v>
      </c>
      <c r="C150" s="7">
        <v>1030</v>
      </c>
      <c r="D150" s="7">
        <v>1034</v>
      </c>
      <c r="E150" s="8">
        <v>10.9</v>
      </c>
      <c r="F150" s="9">
        <v>49</v>
      </c>
      <c r="G150" s="8">
        <v>9.9</v>
      </c>
      <c r="H150" s="8">
        <v>0.5</v>
      </c>
      <c r="I150" s="8">
        <v>26</v>
      </c>
      <c r="J150" s="8">
        <v>9.9</v>
      </c>
      <c r="K150" s="6">
        <f t="shared" si="6"/>
        <v>8.2799999999999994</v>
      </c>
      <c r="L150" s="6">
        <f t="shared" si="7"/>
        <v>9</v>
      </c>
      <c r="M150" s="10">
        <v>319</v>
      </c>
      <c r="N150" s="3" t="str">
        <f t="shared" si="8"/>
        <v>NW</v>
      </c>
      <c r="O150" s="11">
        <v>0</v>
      </c>
      <c r="P150" s="12">
        <v>0</v>
      </c>
      <c r="Q150" s="3">
        <v>1.9</v>
      </c>
      <c r="R150" s="13">
        <v>31941</v>
      </c>
      <c r="S150" s="14">
        <v>252.33390000000003</v>
      </c>
      <c r="T150" s="15">
        <v>2.2999999999999998</v>
      </c>
      <c r="U150" s="15">
        <v>2.5</v>
      </c>
    </row>
    <row r="151" spans="1:21" x14ac:dyDescent="0.25">
      <c r="A151" s="1">
        <v>45320</v>
      </c>
      <c r="B151" s="2">
        <v>0.51736111111111105</v>
      </c>
      <c r="C151" s="7">
        <v>1030</v>
      </c>
      <c r="D151" s="7">
        <v>1034</v>
      </c>
      <c r="E151" s="8">
        <v>10.9</v>
      </c>
      <c r="F151" s="9">
        <v>47</v>
      </c>
      <c r="G151" s="8">
        <v>9.1999999999999993</v>
      </c>
      <c r="H151" s="8">
        <v>0</v>
      </c>
      <c r="I151" s="8">
        <v>26</v>
      </c>
      <c r="J151" s="8">
        <v>9.1999999999999993</v>
      </c>
      <c r="K151" s="6">
        <f t="shared" si="6"/>
        <v>12.6</v>
      </c>
      <c r="L151" s="6">
        <f t="shared" si="7"/>
        <v>13.32</v>
      </c>
      <c r="M151" s="10">
        <v>102</v>
      </c>
      <c r="N151" s="3" t="str">
        <f t="shared" si="8"/>
        <v>E</v>
      </c>
      <c r="O151" s="11">
        <v>0</v>
      </c>
      <c r="P151" s="12">
        <v>0</v>
      </c>
      <c r="Q151" s="3">
        <v>2</v>
      </c>
      <c r="R151" s="13">
        <v>36176</v>
      </c>
      <c r="S151" s="14">
        <v>285.79040000000003</v>
      </c>
      <c r="T151" s="15">
        <v>3.5</v>
      </c>
      <c r="U151" s="15">
        <v>3.7</v>
      </c>
    </row>
    <row r="152" spans="1:21" x14ac:dyDescent="0.25">
      <c r="A152" s="1">
        <v>45320</v>
      </c>
      <c r="B152" s="2">
        <v>0.52083333333333337</v>
      </c>
      <c r="C152" s="7">
        <v>1030</v>
      </c>
      <c r="D152" s="7">
        <v>1034</v>
      </c>
      <c r="E152" s="8">
        <v>10.9</v>
      </c>
      <c r="F152" s="9">
        <v>49</v>
      </c>
      <c r="G152" s="8">
        <v>10.199999999999999</v>
      </c>
      <c r="H152" s="8">
        <v>0.5</v>
      </c>
      <c r="I152" s="8">
        <v>26</v>
      </c>
      <c r="J152" s="8">
        <v>10.199999999999999</v>
      </c>
      <c r="K152" s="6">
        <f t="shared" si="6"/>
        <v>7.5600000000000005</v>
      </c>
      <c r="L152" s="6">
        <f t="shared" si="7"/>
        <v>7.5600000000000005</v>
      </c>
      <c r="M152" s="10">
        <v>72</v>
      </c>
      <c r="N152" s="3" t="str">
        <f t="shared" si="8"/>
        <v>ENE</v>
      </c>
      <c r="O152" s="11">
        <v>0</v>
      </c>
      <c r="P152" s="12">
        <v>0</v>
      </c>
      <c r="Q152" s="3">
        <v>1.9</v>
      </c>
      <c r="R152" s="13">
        <v>30248</v>
      </c>
      <c r="S152" s="14">
        <v>238.95920000000001</v>
      </c>
      <c r="T152" s="15">
        <v>2.1</v>
      </c>
      <c r="U152" s="15">
        <v>2.1</v>
      </c>
    </row>
    <row r="153" spans="1:21" x14ac:dyDescent="0.25">
      <c r="A153" s="1">
        <v>45320</v>
      </c>
      <c r="B153" s="2">
        <v>0.52430555555555558</v>
      </c>
      <c r="C153" s="7">
        <v>1030</v>
      </c>
      <c r="D153" s="7">
        <v>1034</v>
      </c>
      <c r="E153" s="8">
        <v>10.9</v>
      </c>
      <c r="F153" s="9">
        <v>48</v>
      </c>
      <c r="G153" s="8">
        <v>9.1</v>
      </c>
      <c r="H153" s="8">
        <v>0.2</v>
      </c>
      <c r="I153" s="8">
        <v>26</v>
      </c>
      <c r="J153" s="8">
        <v>9.1</v>
      </c>
      <c r="K153" s="6">
        <f t="shared" si="6"/>
        <v>13.32</v>
      </c>
      <c r="L153" s="6">
        <f t="shared" si="7"/>
        <v>16.559999999999999</v>
      </c>
      <c r="M153" s="10">
        <v>84</v>
      </c>
      <c r="N153" s="3" t="str">
        <f t="shared" si="8"/>
        <v>E</v>
      </c>
      <c r="O153" s="11">
        <v>0</v>
      </c>
      <c r="P153" s="12">
        <v>0</v>
      </c>
      <c r="Q153" s="3">
        <v>1.8</v>
      </c>
      <c r="R153" s="13">
        <v>29840</v>
      </c>
      <c r="S153" s="14">
        <v>235.73600000000002</v>
      </c>
      <c r="T153" s="15">
        <v>3.7</v>
      </c>
      <c r="U153" s="15">
        <v>4.5999999999999996</v>
      </c>
    </row>
    <row r="154" spans="1:21" x14ac:dyDescent="0.25">
      <c r="A154" s="1">
        <v>45320</v>
      </c>
      <c r="B154" s="2">
        <v>0.52777777777777779</v>
      </c>
      <c r="C154" s="7">
        <v>1030</v>
      </c>
      <c r="D154" s="7">
        <v>1034</v>
      </c>
      <c r="E154" s="8">
        <v>10.8</v>
      </c>
      <c r="F154" s="9">
        <v>49</v>
      </c>
      <c r="G154" s="8">
        <v>9.1</v>
      </c>
      <c r="H154" s="8">
        <v>0.4</v>
      </c>
      <c r="I154" s="8">
        <v>26</v>
      </c>
      <c r="J154" s="8">
        <v>9.1</v>
      </c>
      <c r="K154" s="6">
        <f t="shared" si="6"/>
        <v>12.6</v>
      </c>
      <c r="L154" s="6">
        <f t="shared" si="7"/>
        <v>13.32</v>
      </c>
      <c r="M154" s="10">
        <v>66</v>
      </c>
      <c r="N154" s="3" t="str">
        <f t="shared" si="8"/>
        <v>ENE</v>
      </c>
      <c r="O154" s="11">
        <v>0</v>
      </c>
      <c r="P154" s="12">
        <v>0</v>
      </c>
      <c r="Q154" s="3">
        <v>1.9</v>
      </c>
      <c r="R154" s="13">
        <v>29654</v>
      </c>
      <c r="S154" s="14">
        <v>234.26660000000001</v>
      </c>
      <c r="T154" s="15">
        <v>3.5</v>
      </c>
      <c r="U154" s="15">
        <v>3.7</v>
      </c>
    </row>
    <row r="155" spans="1:21" x14ac:dyDescent="0.25">
      <c r="A155" s="1">
        <v>45320</v>
      </c>
      <c r="B155" s="2">
        <v>0.53125</v>
      </c>
      <c r="C155" s="7">
        <v>1030</v>
      </c>
      <c r="D155" s="7">
        <v>1034</v>
      </c>
      <c r="E155" s="8">
        <v>11.1</v>
      </c>
      <c r="F155" s="9">
        <v>49</v>
      </c>
      <c r="G155" s="8">
        <v>9.6</v>
      </c>
      <c r="H155" s="8">
        <v>0.7</v>
      </c>
      <c r="I155" s="8">
        <v>26</v>
      </c>
      <c r="J155" s="8">
        <v>9.6</v>
      </c>
      <c r="K155" s="6">
        <f t="shared" si="6"/>
        <v>11.52</v>
      </c>
      <c r="L155" s="6">
        <f t="shared" si="7"/>
        <v>12.96</v>
      </c>
      <c r="M155" s="10">
        <v>24</v>
      </c>
      <c r="N155" s="3" t="str">
        <f t="shared" si="8"/>
        <v>NNE</v>
      </c>
      <c r="O155" s="11">
        <v>0</v>
      </c>
      <c r="P155" s="12">
        <v>0</v>
      </c>
      <c r="Q155" s="3">
        <v>1.8</v>
      </c>
      <c r="R155" s="13">
        <v>28378</v>
      </c>
      <c r="S155" s="14">
        <v>224.18620000000001</v>
      </c>
      <c r="T155" s="15">
        <v>3.2</v>
      </c>
      <c r="U155" s="15">
        <v>3.6</v>
      </c>
    </row>
    <row r="156" spans="1:21" x14ac:dyDescent="0.25">
      <c r="A156" s="1">
        <v>45320</v>
      </c>
      <c r="B156" s="2">
        <v>0.53472222222222221</v>
      </c>
      <c r="C156" s="7">
        <v>1030</v>
      </c>
      <c r="D156" s="7">
        <v>1034</v>
      </c>
      <c r="E156" s="8">
        <v>10.9</v>
      </c>
      <c r="F156" s="9">
        <v>49</v>
      </c>
      <c r="G156" s="8">
        <v>9.4</v>
      </c>
      <c r="H156" s="8">
        <v>0.5</v>
      </c>
      <c r="I156" s="8">
        <v>26</v>
      </c>
      <c r="J156" s="8">
        <v>9.4</v>
      </c>
      <c r="K156" s="6">
        <f t="shared" si="6"/>
        <v>11.88</v>
      </c>
      <c r="L156" s="6">
        <f t="shared" si="7"/>
        <v>13.68</v>
      </c>
      <c r="M156" s="10">
        <v>42</v>
      </c>
      <c r="N156" s="3" t="str">
        <f t="shared" si="8"/>
        <v>NE</v>
      </c>
      <c r="O156" s="11">
        <v>0</v>
      </c>
      <c r="P156" s="12">
        <v>0</v>
      </c>
      <c r="Q156" s="3">
        <v>1.7</v>
      </c>
      <c r="R156" s="13">
        <v>35983</v>
      </c>
      <c r="S156" s="14">
        <v>284.26570000000004</v>
      </c>
      <c r="T156" s="15">
        <v>3.3</v>
      </c>
      <c r="U156" s="15">
        <v>3.8</v>
      </c>
    </row>
    <row r="157" spans="1:21" x14ac:dyDescent="0.25">
      <c r="A157" s="1">
        <v>45320</v>
      </c>
      <c r="B157" s="2">
        <v>0.53819444444444442</v>
      </c>
      <c r="C157" s="7">
        <v>1030</v>
      </c>
      <c r="D157" s="7">
        <v>1034</v>
      </c>
      <c r="E157" s="8">
        <v>11</v>
      </c>
      <c r="F157" s="9">
        <v>48</v>
      </c>
      <c r="G157" s="8">
        <v>8.6</v>
      </c>
      <c r="H157" s="8">
        <v>0.3</v>
      </c>
      <c r="I157" s="8">
        <v>26</v>
      </c>
      <c r="J157" s="8">
        <v>8.6</v>
      </c>
      <c r="K157" s="6">
        <f t="shared" si="6"/>
        <v>18.36</v>
      </c>
      <c r="L157" s="6">
        <f t="shared" si="7"/>
        <v>23.400000000000002</v>
      </c>
      <c r="M157" s="10">
        <v>54</v>
      </c>
      <c r="N157" s="3" t="str">
        <f t="shared" si="8"/>
        <v>NE</v>
      </c>
      <c r="O157" s="11">
        <v>0</v>
      </c>
      <c r="P157" s="12">
        <v>0</v>
      </c>
      <c r="Q157" s="3">
        <v>1.5</v>
      </c>
      <c r="R157" s="13">
        <v>29996</v>
      </c>
      <c r="S157" s="14">
        <v>236.96840000000003</v>
      </c>
      <c r="T157" s="15">
        <v>5.0999999999999996</v>
      </c>
      <c r="U157" s="15">
        <v>6.5</v>
      </c>
    </row>
    <row r="158" spans="1:21" x14ac:dyDescent="0.25">
      <c r="A158" s="1">
        <v>45320</v>
      </c>
      <c r="B158" s="2">
        <v>0.54166666666666663</v>
      </c>
      <c r="C158" s="7">
        <v>1030</v>
      </c>
      <c r="D158" s="7">
        <v>1034</v>
      </c>
      <c r="E158" s="8">
        <v>10.8</v>
      </c>
      <c r="F158" s="9">
        <v>48</v>
      </c>
      <c r="G158" s="8">
        <v>10</v>
      </c>
      <c r="H158" s="8">
        <v>0.1</v>
      </c>
      <c r="I158" s="8">
        <v>26</v>
      </c>
      <c r="J158" s="8">
        <v>10</v>
      </c>
      <c r="K158" s="6">
        <f t="shared" si="6"/>
        <v>7.9200000000000008</v>
      </c>
      <c r="L158" s="6">
        <f t="shared" si="7"/>
        <v>9</v>
      </c>
      <c r="M158" s="10">
        <v>40</v>
      </c>
      <c r="N158" s="3" t="str">
        <f t="shared" si="8"/>
        <v>NE</v>
      </c>
      <c r="O158" s="11">
        <v>0</v>
      </c>
      <c r="P158" s="12">
        <v>0</v>
      </c>
      <c r="Q158" s="3">
        <v>2.6</v>
      </c>
      <c r="R158" s="13">
        <v>60923</v>
      </c>
      <c r="S158" s="14">
        <v>481.29170000000005</v>
      </c>
      <c r="T158" s="15">
        <v>2.2000000000000002</v>
      </c>
      <c r="U158" s="15">
        <v>2.5</v>
      </c>
    </row>
    <row r="159" spans="1:21" x14ac:dyDescent="0.25">
      <c r="A159" s="1">
        <v>45320</v>
      </c>
      <c r="B159" s="2">
        <v>0.54513888888888895</v>
      </c>
      <c r="C159" s="7">
        <v>1030</v>
      </c>
      <c r="D159" s="7">
        <v>1034</v>
      </c>
      <c r="E159" s="8">
        <v>11</v>
      </c>
      <c r="F159" s="9">
        <v>49</v>
      </c>
      <c r="G159" s="8">
        <v>10.3</v>
      </c>
      <c r="H159" s="8">
        <v>0.6</v>
      </c>
      <c r="I159" s="8">
        <v>26</v>
      </c>
      <c r="J159" s="8">
        <v>10.3</v>
      </c>
      <c r="K159" s="6">
        <f t="shared" si="6"/>
        <v>7.9200000000000008</v>
      </c>
      <c r="L159" s="6">
        <f t="shared" si="7"/>
        <v>8.2799999999999994</v>
      </c>
      <c r="M159" s="10">
        <v>312</v>
      </c>
      <c r="N159" s="3" t="str">
        <f t="shared" si="8"/>
        <v>NW</v>
      </c>
      <c r="O159" s="11">
        <v>0</v>
      </c>
      <c r="P159" s="12">
        <v>0</v>
      </c>
      <c r="Q159" s="3">
        <v>1.7</v>
      </c>
      <c r="R159" s="13">
        <v>29296</v>
      </c>
      <c r="S159" s="14">
        <v>231.43840000000003</v>
      </c>
      <c r="T159" s="15">
        <v>2.2000000000000002</v>
      </c>
      <c r="U159" s="15">
        <v>2.2999999999999998</v>
      </c>
    </row>
    <row r="160" spans="1:21" x14ac:dyDescent="0.25">
      <c r="A160" s="1">
        <v>45320</v>
      </c>
      <c r="B160" s="2">
        <v>0.54861111111111105</v>
      </c>
      <c r="C160" s="7">
        <v>1030</v>
      </c>
      <c r="D160" s="7">
        <v>1034</v>
      </c>
      <c r="E160" s="8">
        <v>10.9</v>
      </c>
      <c r="F160" s="9">
        <v>47</v>
      </c>
      <c r="G160" s="8">
        <v>10.4</v>
      </c>
      <c r="H160" s="8">
        <v>0</v>
      </c>
      <c r="I160" s="8">
        <v>26</v>
      </c>
      <c r="J160" s="8">
        <v>10.4</v>
      </c>
      <c r="K160" s="6">
        <f t="shared" si="6"/>
        <v>6.48</v>
      </c>
      <c r="L160" s="6">
        <f t="shared" si="7"/>
        <v>7.2</v>
      </c>
      <c r="M160" s="10">
        <v>84</v>
      </c>
      <c r="N160" s="3" t="str">
        <f t="shared" si="8"/>
        <v>E</v>
      </c>
      <c r="O160" s="11">
        <v>0</v>
      </c>
      <c r="P160" s="12">
        <v>0</v>
      </c>
      <c r="Q160" s="3">
        <v>2.6</v>
      </c>
      <c r="R160" s="13">
        <v>58093</v>
      </c>
      <c r="S160" s="14">
        <v>458.93470000000002</v>
      </c>
      <c r="T160" s="15">
        <v>1.8</v>
      </c>
      <c r="U160" s="15">
        <v>2</v>
      </c>
    </row>
    <row r="161" spans="1:21" x14ac:dyDescent="0.25">
      <c r="A161" s="1">
        <v>45320</v>
      </c>
      <c r="B161" s="2">
        <v>0.55208333333333337</v>
      </c>
      <c r="C161" s="7">
        <v>1030</v>
      </c>
      <c r="D161" s="7">
        <v>1034</v>
      </c>
      <c r="E161" s="8">
        <v>11</v>
      </c>
      <c r="F161" s="9">
        <v>48</v>
      </c>
      <c r="G161" s="8">
        <v>10.3</v>
      </c>
      <c r="H161" s="8">
        <v>0.3</v>
      </c>
      <c r="I161" s="8">
        <v>26</v>
      </c>
      <c r="J161" s="8">
        <v>10.3</v>
      </c>
      <c r="K161" s="6">
        <f t="shared" si="6"/>
        <v>7.9200000000000008</v>
      </c>
      <c r="L161" s="6">
        <f t="shared" si="7"/>
        <v>7.9200000000000008</v>
      </c>
      <c r="M161" s="10">
        <v>140</v>
      </c>
      <c r="N161" s="3" t="str">
        <f t="shared" si="8"/>
        <v>SE</v>
      </c>
      <c r="O161" s="11">
        <v>0</v>
      </c>
      <c r="P161" s="12">
        <v>0</v>
      </c>
      <c r="Q161" s="3">
        <v>1.9</v>
      </c>
      <c r="R161" s="13">
        <v>35948</v>
      </c>
      <c r="S161" s="14">
        <v>283.98920000000004</v>
      </c>
      <c r="T161" s="15">
        <v>2.2000000000000002</v>
      </c>
      <c r="U161" s="15">
        <v>2.2000000000000002</v>
      </c>
    </row>
    <row r="162" spans="1:21" x14ac:dyDescent="0.25">
      <c r="A162" s="1">
        <v>45320</v>
      </c>
      <c r="B162" s="2">
        <v>0.55555555555555558</v>
      </c>
      <c r="C162" s="7">
        <v>1030</v>
      </c>
      <c r="D162" s="7">
        <v>1034</v>
      </c>
      <c r="E162" s="8">
        <v>11.1</v>
      </c>
      <c r="F162" s="9">
        <v>48</v>
      </c>
      <c r="G162" s="8">
        <v>10.199999999999999</v>
      </c>
      <c r="H162" s="8">
        <v>0.4</v>
      </c>
      <c r="I162" s="8">
        <v>26</v>
      </c>
      <c r="J162" s="8">
        <v>10.199999999999999</v>
      </c>
      <c r="K162" s="6">
        <f t="shared" si="6"/>
        <v>8.2799999999999994</v>
      </c>
      <c r="L162" s="6">
        <f t="shared" si="7"/>
        <v>9</v>
      </c>
      <c r="M162" s="10">
        <v>84</v>
      </c>
      <c r="N162" s="3" t="str">
        <f t="shared" si="8"/>
        <v>E</v>
      </c>
      <c r="O162" s="11">
        <v>0</v>
      </c>
      <c r="P162" s="12">
        <v>0</v>
      </c>
      <c r="Q162" s="3">
        <v>2.2000000000000002</v>
      </c>
      <c r="R162" s="13">
        <v>48307</v>
      </c>
      <c r="S162" s="14">
        <v>381.62530000000004</v>
      </c>
      <c r="T162" s="15">
        <v>2.2999999999999998</v>
      </c>
      <c r="U162" s="15">
        <v>2.5</v>
      </c>
    </row>
    <row r="163" spans="1:21" x14ac:dyDescent="0.25">
      <c r="A163" s="1">
        <v>45320</v>
      </c>
      <c r="B163" s="2">
        <v>0.55902777777777779</v>
      </c>
      <c r="C163" s="7">
        <v>1030</v>
      </c>
      <c r="D163" s="7">
        <v>1034</v>
      </c>
      <c r="E163" s="8">
        <v>10.7</v>
      </c>
      <c r="F163" s="9">
        <v>49</v>
      </c>
      <c r="G163" s="8">
        <v>8.1999999999999993</v>
      </c>
      <c r="H163" s="8">
        <v>0.3</v>
      </c>
      <c r="I163" s="8">
        <v>26</v>
      </c>
      <c r="J163" s="8">
        <v>8.1999999999999993</v>
      </c>
      <c r="K163" s="6">
        <f t="shared" si="6"/>
        <v>19.080000000000002</v>
      </c>
      <c r="L163" s="6">
        <f t="shared" si="7"/>
        <v>21.6</v>
      </c>
      <c r="M163" s="10">
        <v>48</v>
      </c>
      <c r="N163" s="3" t="str">
        <f t="shared" si="8"/>
        <v>NE</v>
      </c>
      <c r="O163" s="11">
        <v>0</v>
      </c>
      <c r="P163" s="12">
        <v>0</v>
      </c>
      <c r="Q163" s="3">
        <v>1.3</v>
      </c>
      <c r="R163" s="13">
        <v>26893</v>
      </c>
      <c r="S163" s="14">
        <v>212.45470000000003</v>
      </c>
      <c r="T163" s="15">
        <v>5.3</v>
      </c>
      <c r="U163" s="15">
        <v>6</v>
      </c>
    </row>
    <row r="164" spans="1:21" x14ac:dyDescent="0.25">
      <c r="A164" s="1">
        <v>45320</v>
      </c>
      <c r="B164" s="2">
        <v>0.5625</v>
      </c>
      <c r="C164" s="7">
        <v>1030</v>
      </c>
      <c r="D164" s="7">
        <v>1034</v>
      </c>
      <c r="E164" s="8">
        <v>10.7</v>
      </c>
      <c r="F164" s="9">
        <v>49</v>
      </c>
      <c r="G164" s="8">
        <v>10.5</v>
      </c>
      <c r="H164" s="8">
        <v>0.3</v>
      </c>
      <c r="I164" s="8">
        <v>26</v>
      </c>
      <c r="J164" s="8">
        <v>10.5</v>
      </c>
      <c r="K164" s="6">
        <f t="shared" si="6"/>
        <v>5.76</v>
      </c>
      <c r="L164" s="6">
        <f t="shared" si="7"/>
        <v>5.76</v>
      </c>
      <c r="M164" s="10">
        <v>66</v>
      </c>
      <c r="N164" s="3" t="str">
        <f t="shared" si="8"/>
        <v>ENE</v>
      </c>
      <c r="O164" s="11">
        <v>0</v>
      </c>
      <c r="P164" s="12">
        <v>0</v>
      </c>
      <c r="Q164" s="3">
        <v>1.9</v>
      </c>
      <c r="R164" s="13">
        <v>37528</v>
      </c>
      <c r="S164" s="14">
        <v>296.47120000000001</v>
      </c>
      <c r="T164" s="15">
        <v>1.6</v>
      </c>
      <c r="U164" s="15">
        <v>1.6</v>
      </c>
    </row>
    <row r="165" spans="1:21" x14ac:dyDescent="0.25">
      <c r="A165" s="1">
        <v>45320</v>
      </c>
      <c r="B165" s="2">
        <v>0.56597222222222221</v>
      </c>
      <c r="C165" s="7">
        <v>1030</v>
      </c>
      <c r="D165" s="7">
        <v>1034</v>
      </c>
      <c r="E165" s="8">
        <v>10.8</v>
      </c>
      <c r="F165" s="9">
        <v>50</v>
      </c>
      <c r="G165" s="8">
        <v>8.6</v>
      </c>
      <c r="H165" s="8">
        <v>0.7</v>
      </c>
      <c r="I165" s="8">
        <v>26</v>
      </c>
      <c r="J165" s="8">
        <v>8.6</v>
      </c>
      <c r="K165" s="6">
        <f t="shared" si="6"/>
        <v>16.920000000000002</v>
      </c>
      <c r="L165" s="6">
        <f t="shared" si="7"/>
        <v>19.080000000000002</v>
      </c>
      <c r="M165" s="10">
        <v>91</v>
      </c>
      <c r="N165" s="3" t="str">
        <f t="shared" si="8"/>
        <v>E</v>
      </c>
      <c r="O165" s="11">
        <v>0</v>
      </c>
      <c r="P165" s="12">
        <v>0</v>
      </c>
      <c r="Q165" s="3">
        <v>1.7</v>
      </c>
      <c r="R165" s="13">
        <v>35172</v>
      </c>
      <c r="S165" s="14">
        <v>277.85880000000003</v>
      </c>
      <c r="T165" s="15">
        <v>4.7</v>
      </c>
      <c r="U165" s="15">
        <v>5.3</v>
      </c>
    </row>
    <row r="166" spans="1:21" x14ac:dyDescent="0.25">
      <c r="A166" s="1">
        <v>45320</v>
      </c>
      <c r="B166" s="2">
        <v>0.56944444444444442</v>
      </c>
      <c r="C166" s="7">
        <v>1030</v>
      </c>
      <c r="D166" s="7">
        <v>1034</v>
      </c>
      <c r="E166" s="8">
        <v>10.9</v>
      </c>
      <c r="F166" s="9">
        <v>49</v>
      </c>
      <c r="G166" s="8">
        <v>10.199999999999999</v>
      </c>
      <c r="H166" s="8">
        <v>0.5</v>
      </c>
      <c r="I166" s="8">
        <v>26</v>
      </c>
      <c r="J166" s="8">
        <v>10.199999999999999</v>
      </c>
      <c r="K166" s="6">
        <f t="shared" si="6"/>
        <v>7.9200000000000008</v>
      </c>
      <c r="L166" s="6">
        <f t="shared" si="7"/>
        <v>8.2799999999999994</v>
      </c>
      <c r="M166" s="10">
        <v>67</v>
      </c>
      <c r="N166" s="3" t="str">
        <f t="shared" si="8"/>
        <v>ENE</v>
      </c>
      <c r="O166" s="11">
        <v>0</v>
      </c>
      <c r="P166" s="12">
        <v>0</v>
      </c>
      <c r="Q166" s="3">
        <v>1.5</v>
      </c>
      <c r="R166" s="13">
        <v>26109</v>
      </c>
      <c r="S166" s="14">
        <v>206.26110000000003</v>
      </c>
      <c r="T166" s="15">
        <v>2.2000000000000002</v>
      </c>
      <c r="U166" s="15">
        <v>2.2999999999999998</v>
      </c>
    </row>
    <row r="167" spans="1:21" x14ac:dyDescent="0.25">
      <c r="A167" s="1">
        <v>45320</v>
      </c>
      <c r="B167" s="2">
        <v>0.57291666666666663</v>
      </c>
      <c r="C167" s="7">
        <v>1030</v>
      </c>
      <c r="D167" s="7">
        <v>1034</v>
      </c>
      <c r="E167" s="8">
        <v>11</v>
      </c>
      <c r="F167" s="9">
        <v>50</v>
      </c>
      <c r="G167" s="8">
        <v>10.3</v>
      </c>
      <c r="H167" s="8">
        <v>0.9</v>
      </c>
      <c r="I167" s="8">
        <v>26</v>
      </c>
      <c r="J167" s="8">
        <v>10.3</v>
      </c>
      <c r="K167" s="6">
        <f t="shared" si="6"/>
        <v>7.5600000000000005</v>
      </c>
      <c r="L167" s="6">
        <f t="shared" si="7"/>
        <v>7.9200000000000008</v>
      </c>
      <c r="M167" s="10">
        <v>198</v>
      </c>
      <c r="N167" s="3" t="str">
        <f t="shared" si="8"/>
        <v>S</v>
      </c>
      <c r="O167" s="11">
        <v>0</v>
      </c>
      <c r="P167" s="12">
        <v>0</v>
      </c>
      <c r="Q167" s="3">
        <v>1.5</v>
      </c>
      <c r="R167" s="13">
        <v>24908</v>
      </c>
      <c r="S167" s="14">
        <v>196.77320000000003</v>
      </c>
      <c r="T167" s="15">
        <v>2.1</v>
      </c>
      <c r="U167" s="15">
        <v>2.2000000000000002</v>
      </c>
    </row>
    <row r="168" spans="1:21" x14ac:dyDescent="0.25">
      <c r="A168" s="1">
        <v>45320</v>
      </c>
      <c r="B168" s="2">
        <v>0.57638888888888895</v>
      </c>
      <c r="C168" s="7">
        <v>1030</v>
      </c>
      <c r="D168" s="7">
        <v>1034</v>
      </c>
      <c r="E168" s="8">
        <v>10.9</v>
      </c>
      <c r="F168" s="9">
        <v>50</v>
      </c>
      <c r="G168" s="8">
        <v>9.4</v>
      </c>
      <c r="H168" s="8">
        <v>0.8</v>
      </c>
      <c r="I168" s="8">
        <v>26</v>
      </c>
      <c r="J168" s="8">
        <v>9.4</v>
      </c>
      <c r="K168" s="6">
        <f t="shared" si="6"/>
        <v>11.16</v>
      </c>
      <c r="L168" s="6">
        <f t="shared" si="7"/>
        <v>11.88</v>
      </c>
      <c r="M168" s="10">
        <v>48</v>
      </c>
      <c r="N168" s="3" t="str">
        <f t="shared" si="8"/>
        <v>NE</v>
      </c>
      <c r="O168" s="11">
        <v>0</v>
      </c>
      <c r="P168" s="12">
        <v>0</v>
      </c>
      <c r="Q168" s="3">
        <v>1.6</v>
      </c>
      <c r="R168" s="13">
        <v>25415</v>
      </c>
      <c r="S168" s="14">
        <v>200.77850000000001</v>
      </c>
      <c r="T168" s="15">
        <v>3.1</v>
      </c>
      <c r="U168" s="15">
        <v>3.3</v>
      </c>
    </row>
    <row r="169" spans="1:21" x14ac:dyDescent="0.25">
      <c r="A169" s="1">
        <v>45320</v>
      </c>
      <c r="B169" s="2">
        <v>0.57986111111111105</v>
      </c>
      <c r="C169" s="7">
        <v>1030</v>
      </c>
      <c r="D169" s="7">
        <v>1034</v>
      </c>
      <c r="E169" s="8">
        <v>11</v>
      </c>
      <c r="F169" s="9">
        <v>49</v>
      </c>
      <c r="G169" s="8">
        <v>9.6999999999999993</v>
      </c>
      <c r="H169" s="8">
        <v>0.6</v>
      </c>
      <c r="I169" s="8">
        <v>26</v>
      </c>
      <c r="J169" s="8">
        <v>9.6999999999999993</v>
      </c>
      <c r="K169" s="6">
        <f t="shared" si="6"/>
        <v>10.8</v>
      </c>
      <c r="L169" s="6">
        <f t="shared" si="7"/>
        <v>11.52</v>
      </c>
      <c r="M169" s="10">
        <v>96</v>
      </c>
      <c r="N169" s="3" t="str">
        <f t="shared" si="8"/>
        <v>E</v>
      </c>
      <c r="O169" s="11">
        <v>0</v>
      </c>
      <c r="P169" s="12">
        <v>0</v>
      </c>
      <c r="Q169" s="3">
        <v>1.8</v>
      </c>
      <c r="R169" s="13">
        <v>44569</v>
      </c>
      <c r="S169" s="14">
        <v>352.09510000000006</v>
      </c>
      <c r="T169" s="15">
        <v>3</v>
      </c>
      <c r="U169" s="15">
        <v>3.2</v>
      </c>
    </row>
    <row r="170" spans="1:21" x14ac:dyDescent="0.25">
      <c r="A170" s="1">
        <v>45320</v>
      </c>
      <c r="B170" s="2">
        <v>0.58333333333333337</v>
      </c>
      <c r="C170" s="7">
        <v>1030</v>
      </c>
      <c r="D170" s="7">
        <v>1034</v>
      </c>
      <c r="E170" s="8">
        <v>11</v>
      </c>
      <c r="F170" s="9">
        <v>49</v>
      </c>
      <c r="G170" s="8">
        <v>10.3</v>
      </c>
      <c r="H170" s="8">
        <v>0.6</v>
      </c>
      <c r="I170" s="8">
        <v>26</v>
      </c>
      <c r="J170" s="8">
        <v>10.3</v>
      </c>
      <c r="K170" s="6">
        <f t="shared" si="6"/>
        <v>7.2</v>
      </c>
      <c r="L170" s="6">
        <f t="shared" si="7"/>
        <v>7.2</v>
      </c>
      <c r="M170" s="10">
        <v>48</v>
      </c>
      <c r="N170" s="3" t="str">
        <f t="shared" si="8"/>
        <v>NE</v>
      </c>
      <c r="O170" s="11">
        <v>0</v>
      </c>
      <c r="P170" s="12">
        <v>0</v>
      </c>
      <c r="Q170" s="3">
        <v>1.6</v>
      </c>
      <c r="R170" s="13">
        <v>31830</v>
      </c>
      <c r="S170" s="14">
        <v>251.45700000000002</v>
      </c>
      <c r="T170" s="15">
        <v>2</v>
      </c>
      <c r="U170" s="15">
        <v>2</v>
      </c>
    </row>
    <row r="171" spans="1:21" x14ac:dyDescent="0.25">
      <c r="A171" s="1">
        <v>45320</v>
      </c>
      <c r="B171" s="2">
        <v>0.58680555555555558</v>
      </c>
      <c r="C171" s="7">
        <v>1030</v>
      </c>
      <c r="D171" s="7">
        <v>1034</v>
      </c>
      <c r="E171" s="8">
        <v>10.7</v>
      </c>
      <c r="F171" s="9">
        <v>50</v>
      </c>
      <c r="G171" s="8">
        <v>8.9</v>
      </c>
      <c r="H171" s="8">
        <v>0.6</v>
      </c>
      <c r="I171" s="8">
        <v>26</v>
      </c>
      <c r="J171" s="8">
        <v>8.9</v>
      </c>
      <c r="K171" s="6">
        <f t="shared" si="6"/>
        <v>13.32</v>
      </c>
      <c r="L171" s="6">
        <f t="shared" si="7"/>
        <v>14.759999999999998</v>
      </c>
      <c r="M171" s="10">
        <v>84</v>
      </c>
      <c r="N171" s="3" t="str">
        <f t="shared" si="8"/>
        <v>E</v>
      </c>
      <c r="O171" s="11">
        <v>0</v>
      </c>
      <c r="P171" s="12">
        <v>0</v>
      </c>
      <c r="Q171" s="3">
        <v>1.7</v>
      </c>
      <c r="R171" s="13">
        <v>36422</v>
      </c>
      <c r="S171" s="14">
        <v>287.73380000000003</v>
      </c>
      <c r="T171" s="15">
        <v>3.7</v>
      </c>
      <c r="U171" s="15">
        <v>4.0999999999999996</v>
      </c>
    </row>
    <row r="172" spans="1:21" x14ac:dyDescent="0.25">
      <c r="A172" s="1">
        <v>45320</v>
      </c>
      <c r="B172" s="2">
        <v>0.59027777777777779</v>
      </c>
      <c r="C172" s="7">
        <v>1030</v>
      </c>
      <c r="D172" s="7">
        <v>1034</v>
      </c>
      <c r="E172" s="8">
        <v>10.8</v>
      </c>
      <c r="F172" s="9">
        <v>49</v>
      </c>
      <c r="G172" s="8">
        <v>9.1</v>
      </c>
      <c r="H172" s="8">
        <v>0.4</v>
      </c>
      <c r="I172" s="8">
        <v>26</v>
      </c>
      <c r="J172" s="8">
        <v>9.1</v>
      </c>
      <c r="K172" s="6">
        <f t="shared" si="6"/>
        <v>12.96</v>
      </c>
      <c r="L172" s="6">
        <f t="shared" si="7"/>
        <v>13.68</v>
      </c>
      <c r="M172" s="10">
        <v>78</v>
      </c>
      <c r="N172" s="3" t="str">
        <f t="shared" si="8"/>
        <v>ENE</v>
      </c>
      <c r="O172" s="11">
        <v>0</v>
      </c>
      <c r="P172" s="12">
        <v>0</v>
      </c>
      <c r="Q172" s="3">
        <v>1.4</v>
      </c>
      <c r="R172" s="13">
        <v>33508</v>
      </c>
      <c r="S172" s="14">
        <v>264.71320000000003</v>
      </c>
      <c r="T172" s="15">
        <v>3.6</v>
      </c>
      <c r="U172" s="15">
        <v>3.8</v>
      </c>
    </row>
    <row r="173" spans="1:21" x14ac:dyDescent="0.25">
      <c r="A173" s="1">
        <v>45320</v>
      </c>
      <c r="B173" s="2">
        <v>0.59375</v>
      </c>
      <c r="C173" s="7">
        <v>1030</v>
      </c>
      <c r="D173" s="7">
        <v>1034</v>
      </c>
      <c r="E173" s="8">
        <v>11</v>
      </c>
      <c r="F173" s="9">
        <v>49</v>
      </c>
      <c r="G173" s="8">
        <v>8.8000000000000007</v>
      </c>
      <c r="H173" s="8">
        <v>0.6</v>
      </c>
      <c r="I173" s="8">
        <v>26</v>
      </c>
      <c r="J173" s="8">
        <v>8.8000000000000007</v>
      </c>
      <c r="K173" s="6">
        <f t="shared" si="6"/>
        <v>16.2</v>
      </c>
      <c r="L173" s="6">
        <f t="shared" si="7"/>
        <v>18.72</v>
      </c>
      <c r="M173" s="10">
        <v>62</v>
      </c>
      <c r="N173" s="3" t="str">
        <f t="shared" si="8"/>
        <v>ENE</v>
      </c>
      <c r="O173" s="11">
        <v>0</v>
      </c>
      <c r="P173" s="12">
        <v>0</v>
      </c>
      <c r="Q173" s="3">
        <v>1.4</v>
      </c>
      <c r="R173" s="13">
        <v>32912</v>
      </c>
      <c r="S173" s="14">
        <v>260.00480000000005</v>
      </c>
      <c r="T173" s="15">
        <v>4.5</v>
      </c>
      <c r="U173" s="15">
        <v>5.2</v>
      </c>
    </row>
    <row r="174" spans="1:21" x14ac:dyDescent="0.25">
      <c r="A174" s="1">
        <v>45320</v>
      </c>
      <c r="B174" s="2">
        <v>0.59722222222222221</v>
      </c>
      <c r="C174" s="7">
        <v>1030</v>
      </c>
      <c r="D174" s="7">
        <v>1034</v>
      </c>
      <c r="E174" s="8">
        <v>10.8</v>
      </c>
      <c r="F174" s="9">
        <v>49</v>
      </c>
      <c r="G174" s="8">
        <v>9.3000000000000007</v>
      </c>
      <c r="H174" s="8">
        <v>0.4</v>
      </c>
      <c r="I174" s="8">
        <v>26</v>
      </c>
      <c r="J174" s="8">
        <v>9.3000000000000007</v>
      </c>
      <c r="K174" s="6">
        <f t="shared" si="6"/>
        <v>11.88</v>
      </c>
      <c r="L174" s="6">
        <f t="shared" si="7"/>
        <v>13.68</v>
      </c>
      <c r="M174" s="10">
        <v>85</v>
      </c>
      <c r="N174" s="3" t="str">
        <f t="shared" si="8"/>
        <v>E</v>
      </c>
      <c r="O174" s="11">
        <v>0</v>
      </c>
      <c r="P174" s="12">
        <v>0</v>
      </c>
      <c r="Q174" s="3">
        <v>1.2</v>
      </c>
      <c r="R174" s="13">
        <v>30508</v>
      </c>
      <c r="S174" s="14">
        <v>241.01320000000001</v>
      </c>
      <c r="T174" s="15">
        <v>3.3</v>
      </c>
      <c r="U174" s="15">
        <v>3.8</v>
      </c>
    </row>
    <row r="175" spans="1:21" x14ac:dyDescent="0.25">
      <c r="A175" s="1">
        <v>45320</v>
      </c>
      <c r="B175" s="2">
        <v>0.60069444444444442</v>
      </c>
      <c r="C175" s="7">
        <v>1030</v>
      </c>
      <c r="D175" s="7">
        <v>1034</v>
      </c>
      <c r="E175" s="8">
        <v>11</v>
      </c>
      <c r="F175" s="9">
        <v>49</v>
      </c>
      <c r="G175" s="8">
        <v>10.8</v>
      </c>
      <c r="H175" s="8">
        <v>0.6</v>
      </c>
      <c r="I175" s="8">
        <v>26</v>
      </c>
      <c r="J175" s="8">
        <v>10.8</v>
      </c>
      <c r="K175" s="6">
        <f t="shared" si="6"/>
        <v>5.4</v>
      </c>
      <c r="L175" s="6">
        <f t="shared" si="7"/>
        <v>5.4</v>
      </c>
      <c r="M175" s="10">
        <v>322</v>
      </c>
      <c r="N175" s="3" t="str">
        <f t="shared" si="8"/>
        <v>NW</v>
      </c>
      <c r="O175" s="11">
        <v>0</v>
      </c>
      <c r="P175" s="12">
        <v>0</v>
      </c>
      <c r="Q175" s="3">
        <v>1.4</v>
      </c>
      <c r="R175" s="13">
        <v>30060</v>
      </c>
      <c r="S175" s="14">
        <v>237.47400000000002</v>
      </c>
      <c r="T175" s="15">
        <v>1.5</v>
      </c>
      <c r="U175" s="15">
        <v>1.5</v>
      </c>
    </row>
    <row r="176" spans="1:21" x14ac:dyDescent="0.25">
      <c r="A176" s="1">
        <v>45320</v>
      </c>
      <c r="B176" s="2">
        <v>0.60416666666666663</v>
      </c>
      <c r="C176" s="7">
        <v>1030</v>
      </c>
      <c r="D176" s="7">
        <v>1034</v>
      </c>
      <c r="E176" s="8">
        <v>11.1</v>
      </c>
      <c r="F176" s="9">
        <v>47</v>
      </c>
      <c r="G176" s="8">
        <v>10.199999999999999</v>
      </c>
      <c r="H176" s="8">
        <v>0.1</v>
      </c>
      <c r="I176" s="8">
        <v>26</v>
      </c>
      <c r="J176" s="8">
        <v>10.199999999999999</v>
      </c>
      <c r="K176" s="6">
        <f t="shared" si="6"/>
        <v>8.2799999999999994</v>
      </c>
      <c r="L176" s="6">
        <f t="shared" si="7"/>
        <v>9</v>
      </c>
      <c r="M176" s="10">
        <v>106</v>
      </c>
      <c r="N176" s="3" t="str">
        <f t="shared" si="8"/>
        <v>E</v>
      </c>
      <c r="O176" s="11">
        <v>0</v>
      </c>
      <c r="P176" s="12">
        <v>0</v>
      </c>
      <c r="Q176" s="3">
        <v>1.3</v>
      </c>
      <c r="R176" s="13">
        <v>26962</v>
      </c>
      <c r="S176" s="14">
        <v>212.99980000000002</v>
      </c>
      <c r="T176" s="15">
        <v>2.2999999999999998</v>
      </c>
      <c r="U176" s="15">
        <v>2.5</v>
      </c>
    </row>
    <row r="177" spans="1:21" x14ac:dyDescent="0.25">
      <c r="A177" s="1">
        <v>45320</v>
      </c>
      <c r="B177" s="2">
        <v>0.60763888888888895</v>
      </c>
      <c r="C177" s="7">
        <v>1030</v>
      </c>
      <c r="D177" s="7">
        <v>1034</v>
      </c>
      <c r="E177" s="8">
        <v>11</v>
      </c>
      <c r="F177" s="9">
        <v>49</v>
      </c>
      <c r="G177" s="8">
        <v>10.3</v>
      </c>
      <c r="H177" s="8">
        <v>0.6</v>
      </c>
      <c r="I177" s="8">
        <v>26</v>
      </c>
      <c r="J177" s="8">
        <v>10.3</v>
      </c>
      <c r="K177" s="6">
        <f t="shared" si="6"/>
        <v>7.9200000000000008</v>
      </c>
      <c r="L177" s="6">
        <f t="shared" si="7"/>
        <v>8.2799999999999994</v>
      </c>
      <c r="M177" s="10">
        <v>81</v>
      </c>
      <c r="N177" s="3" t="str">
        <f t="shared" si="8"/>
        <v>E</v>
      </c>
      <c r="O177" s="11">
        <v>0</v>
      </c>
      <c r="P177" s="12">
        <v>0</v>
      </c>
      <c r="Q177" s="3">
        <v>1.5</v>
      </c>
      <c r="R177" s="13">
        <v>25574</v>
      </c>
      <c r="S177" s="14">
        <v>202.03460000000001</v>
      </c>
      <c r="T177" s="15">
        <v>2.2000000000000002</v>
      </c>
      <c r="U177" s="15">
        <v>2.2999999999999998</v>
      </c>
    </row>
    <row r="178" spans="1:21" x14ac:dyDescent="0.25">
      <c r="A178" s="1">
        <v>45320</v>
      </c>
      <c r="B178" s="2">
        <v>0.61111111111111105</v>
      </c>
      <c r="C178" s="7">
        <v>1030</v>
      </c>
      <c r="D178" s="7">
        <v>1034</v>
      </c>
      <c r="E178" s="8">
        <v>11.2</v>
      </c>
      <c r="F178" s="9">
        <v>48</v>
      </c>
      <c r="G178" s="8">
        <v>10.5</v>
      </c>
      <c r="H178" s="8">
        <v>0.5</v>
      </c>
      <c r="I178" s="8">
        <v>26</v>
      </c>
      <c r="J178" s="8">
        <v>10.5</v>
      </c>
      <c r="K178" s="6">
        <f t="shared" si="6"/>
        <v>7.5600000000000005</v>
      </c>
      <c r="L178" s="6">
        <f t="shared" si="7"/>
        <v>7.9200000000000008</v>
      </c>
      <c r="M178" s="10">
        <v>108</v>
      </c>
      <c r="N178" s="3" t="str">
        <f t="shared" si="8"/>
        <v>E</v>
      </c>
      <c r="O178" s="11">
        <v>0</v>
      </c>
      <c r="P178" s="12">
        <v>0</v>
      </c>
      <c r="Q178" s="3">
        <v>1.3</v>
      </c>
      <c r="R178" s="13">
        <v>23840</v>
      </c>
      <c r="S178" s="14">
        <v>188.33600000000001</v>
      </c>
      <c r="T178" s="15">
        <v>2.1</v>
      </c>
      <c r="U178" s="15">
        <v>2.2000000000000002</v>
      </c>
    </row>
    <row r="179" spans="1:21" x14ac:dyDescent="0.25">
      <c r="A179" s="1">
        <v>45320</v>
      </c>
      <c r="B179" s="2">
        <v>0.61458333333333337</v>
      </c>
      <c r="C179" s="7">
        <v>1030</v>
      </c>
      <c r="D179" s="7">
        <v>1034</v>
      </c>
      <c r="E179" s="8">
        <v>11</v>
      </c>
      <c r="F179" s="9">
        <v>48</v>
      </c>
      <c r="G179" s="8">
        <v>9.6999999999999993</v>
      </c>
      <c r="H179" s="8">
        <v>0.3</v>
      </c>
      <c r="I179" s="8">
        <v>26</v>
      </c>
      <c r="J179" s="8">
        <v>9.6999999999999993</v>
      </c>
      <c r="K179" s="6">
        <f t="shared" si="6"/>
        <v>10.08</v>
      </c>
      <c r="L179" s="6">
        <f t="shared" si="7"/>
        <v>11.16</v>
      </c>
      <c r="M179" s="10">
        <v>259</v>
      </c>
      <c r="N179" s="3" t="str">
        <f t="shared" si="8"/>
        <v>WSW</v>
      </c>
      <c r="O179" s="11">
        <v>0</v>
      </c>
      <c r="P179" s="12">
        <v>0</v>
      </c>
      <c r="Q179" s="3">
        <v>1.3</v>
      </c>
      <c r="R179" s="13">
        <v>23391</v>
      </c>
      <c r="S179" s="14">
        <v>184.78890000000001</v>
      </c>
      <c r="T179" s="15">
        <v>2.8</v>
      </c>
      <c r="U179" s="15">
        <v>3.1</v>
      </c>
    </row>
    <row r="180" spans="1:21" x14ac:dyDescent="0.25">
      <c r="A180" s="1">
        <v>45320</v>
      </c>
      <c r="B180" s="2">
        <v>0.61805555555555558</v>
      </c>
      <c r="C180" s="7">
        <v>1030</v>
      </c>
      <c r="D180" s="7">
        <v>1034</v>
      </c>
      <c r="E180" s="8">
        <v>11.2</v>
      </c>
      <c r="F180" s="9">
        <v>48</v>
      </c>
      <c r="G180" s="8">
        <v>10.1</v>
      </c>
      <c r="H180" s="8">
        <v>0.5</v>
      </c>
      <c r="I180" s="8">
        <v>26</v>
      </c>
      <c r="J180" s="8">
        <v>10.1</v>
      </c>
      <c r="K180" s="6">
        <f t="shared" si="6"/>
        <v>9</v>
      </c>
      <c r="L180" s="6">
        <f t="shared" si="7"/>
        <v>9.36</v>
      </c>
      <c r="M180" s="10">
        <v>204</v>
      </c>
      <c r="N180" s="3" t="str">
        <f t="shared" si="8"/>
        <v>SSW</v>
      </c>
      <c r="O180" s="11">
        <v>0</v>
      </c>
      <c r="P180" s="12">
        <v>0</v>
      </c>
      <c r="Q180" s="3">
        <v>1.2</v>
      </c>
      <c r="R180" s="13">
        <v>22080</v>
      </c>
      <c r="S180" s="14">
        <v>174.43200000000002</v>
      </c>
      <c r="T180" s="15">
        <v>2.5</v>
      </c>
      <c r="U180" s="15">
        <v>2.6</v>
      </c>
    </row>
    <row r="181" spans="1:21" x14ac:dyDescent="0.25">
      <c r="A181" s="1">
        <v>45320</v>
      </c>
      <c r="B181" s="2">
        <v>0.62152777777777779</v>
      </c>
      <c r="C181" s="7">
        <v>1030</v>
      </c>
      <c r="D181" s="7">
        <v>1034</v>
      </c>
      <c r="E181" s="8">
        <v>11.1</v>
      </c>
      <c r="F181" s="9">
        <v>48</v>
      </c>
      <c r="G181" s="8">
        <v>10.4</v>
      </c>
      <c r="H181" s="8">
        <v>0.4</v>
      </c>
      <c r="I181" s="8">
        <v>26</v>
      </c>
      <c r="J181" s="8">
        <v>10.4</v>
      </c>
      <c r="K181" s="6">
        <f t="shared" si="6"/>
        <v>7.9200000000000008</v>
      </c>
      <c r="L181" s="6">
        <f t="shared" si="7"/>
        <v>8.2799999999999994</v>
      </c>
      <c r="M181" s="10">
        <v>304</v>
      </c>
      <c r="N181" s="3" t="str">
        <f t="shared" si="8"/>
        <v>WNW</v>
      </c>
      <c r="O181" s="11">
        <v>0</v>
      </c>
      <c r="P181" s="12">
        <v>0</v>
      </c>
      <c r="Q181" s="3">
        <v>1</v>
      </c>
      <c r="R181" s="13">
        <v>21005</v>
      </c>
      <c r="S181" s="14">
        <v>165.93950000000001</v>
      </c>
      <c r="T181" s="15">
        <v>2.2000000000000002</v>
      </c>
      <c r="U181" s="15">
        <v>2.2999999999999998</v>
      </c>
    </row>
    <row r="182" spans="1:21" x14ac:dyDescent="0.25">
      <c r="A182" s="1">
        <v>45320</v>
      </c>
      <c r="B182" s="2">
        <v>0.625</v>
      </c>
      <c r="C182" s="7">
        <v>1030</v>
      </c>
      <c r="D182" s="7">
        <v>1034</v>
      </c>
      <c r="E182" s="8">
        <v>11</v>
      </c>
      <c r="F182" s="9">
        <v>49</v>
      </c>
      <c r="G182" s="8">
        <v>9.1999999999999993</v>
      </c>
      <c r="H182" s="8">
        <v>0.6</v>
      </c>
      <c r="I182" s="8">
        <v>26</v>
      </c>
      <c r="J182" s="8">
        <v>9.1999999999999993</v>
      </c>
      <c r="K182" s="6">
        <f t="shared" si="6"/>
        <v>13.68</v>
      </c>
      <c r="L182" s="6">
        <f t="shared" si="7"/>
        <v>17.28</v>
      </c>
      <c r="M182" s="10">
        <v>102</v>
      </c>
      <c r="N182" s="3" t="str">
        <f t="shared" si="8"/>
        <v>E</v>
      </c>
      <c r="O182" s="11">
        <v>0</v>
      </c>
      <c r="P182" s="12">
        <v>0</v>
      </c>
      <c r="Q182" s="3">
        <v>1</v>
      </c>
      <c r="R182" s="13">
        <v>15222</v>
      </c>
      <c r="S182" s="14">
        <v>120.25380000000001</v>
      </c>
      <c r="T182" s="15">
        <v>3.8</v>
      </c>
      <c r="U182" s="15">
        <v>4.8</v>
      </c>
    </row>
    <row r="183" spans="1:21" x14ac:dyDescent="0.25">
      <c r="A183" s="1">
        <v>45320</v>
      </c>
      <c r="B183" s="2">
        <v>0.62847222222222221</v>
      </c>
      <c r="C183" s="7">
        <v>1030</v>
      </c>
      <c r="D183" s="7">
        <v>1034</v>
      </c>
      <c r="E183" s="8">
        <v>11.1</v>
      </c>
      <c r="F183" s="9">
        <v>49</v>
      </c>
      <c r="G183" s="8">
        <v>11.1</v>
      </c>
      <c r="H183" s="8">
        <v>0.7</v>
      </c>
      <c r="I183" s="8">
        <v>26</v>
      </c>
      <c r="J183" s="8">
        <v>11.1</v>
      </c>
      <c r="K183" s="6">
        <f t="shared" si="6"/>
        <v>2.88</v>
      </c>
      <c r="L183" s="6">
        <f t="shared" si="7"/>
        <v>2.88</v>
      </c>
      <c r="M183" s="10">
        <v>142</v>
      </c>
      <c r="N183" s="3" t="str">
        <f t="shared" si="8"/>
        <v>SE</v>
      </c>
      <c r="O183" s="11">
        <v>0</v>
      </c>
      <c r="P183" s="12">
        <v>0</v>
      </c>
      <c r="Q183" s="3">
        <v>1</v>
      </c>
      <c r="R183" s="13">
        <v>16900</v>
      </c>
      <c r="S183" s="14">
        <v>133.51000000000002</v>
      </c>
      <c r="T183" s="15">
        <v>0.8</v>
      </c>
      <c r="U183" s="15">
        <v>0.8</v>
      </c>
    </row>
    <row r="184" spans="1:21" x14ac:dyDescent="0.25">
      <c r="A184" s="1">
        <v>45320</v>
      </c>
      <c r="B184" s="2">
        <v>0.63194444444444442</v>
      </c>
      <c r="C184" s="7">
        <v>1030</v>
      </c>
      <c r="D184" s="7">
        <v>1034</v>
      </c>
      <c r="E184" s="8">
        <v>11.5</v>
      </c>
      <c r="F184" s="9">
        <v>48</v>
      </c>
      <c r="G184" s="8">
        <v>11.5</v>
      </c>
      <c r="H184" s="8">
        <v>0.8</v>
      </c>
      <c r="I184" s="8">
        <v>26</v>
      </c>
      <c r="J184" s="8">
        <v>11.5</v>
      </c>
      <c r="K184" s="6">
        <f t="shared" si="6"/>
        <v>4.32</v>
      </c>
      <c r="L184" s="6">
        <f t="shared" si="7"/>
        <v>4.32</v>
      </c>
      <c r="M184" s="10">
        <v>282</v>
      </c>
      <c r="N184" s="3" t="str">
        <f t="shared" si="8"/>
        <v>W</v>
      </c>
      <c r="O184" s="11">
        <v>0</v>
      </c>
      <c r="P184" s="12">
        <v>0</v>
      </c>
      <c r="Q184" s="3">
        <v>0.9</v>
      </c>
      <c r="R184" s="13">
        <v>14467</v>
      </c>
      <c r="S184" s="14">
        <v>114.28930000000001</v>
      </c>
      <c r="T184" s="15">
        <v>1.2</v>
      </c>
      <c r="U184" s="15">
        <v>1.2</v>
      </c>
    </row>
    <row r="185" spans="1:21" x14ac:dyDescent="0.25">
      <c r="A185" s="1">
        <v>45320</v>
      </c>
      <c r="B185" s="2">
        <v>0.63541666666666663</v>
      </c>
      <c r="C185" s="7">
        <v>1030</v>
      </c>
      <c r="D185" s="7">
        <v>1034</v>
      </c>
      <c r="E185" s="8">
        <v>11.1</v>
      </c>
      <c r="F185" s="9">
        <v>48</v>
      </c>
      <c r="G185" s="8">
        <v>10.6</v>
      </c>
      <c r="H185" s="8">
        <v>0.4</v>
      </c>
      <c r="I185" s="8">
        <v>26</v>
      </c>
      <c r="J185" s="8">
        <v>10.6</v>
      </c>
      <c r="K185" s="6">
        <f t="shared" si="6"/>
        <v>6.48</v>
      </c>
      <c r="L185" s="6">
        <f t="shared" si="7"/>
        <v>7.2</v>
      </c>
      <c r="M185" s="10">
        <v>68</v>
      </c>
      <c r="N185" s="3" t="str">
        <f t="shared" si="8"/>
        <v>ENE</v>
      </c>
      <c r="O185" s="11">
        <v>0</v>
      </c>
      <c r="P185" s="12">
        <v>0</v>
      </c>
      <c r="Q185" s="3">
        <v>1</v>
      </c>
      <c r="R185" s="13">
        <v>13228</v>
      </c>
      <c r="S185" s="14">
        <v>104.50120000000001</v>
      </c>
      <c r="T185" s="15">
        <v>1.8</v>
      </c>
      <c r="U185" s="15">
        <v>2</v>
      </c>
    </row>
    <row r="186" spans="1:21" x14ac:dyDescent="0.25">
      <c r="A186" s="1">
        <v>45320</v>
      </c>
      <c r="B186" s="2">
        <v>0.63888888888888895</v>
      </c>
      <c r="C186" s="7">
        <v>1030</v>
      </c>
      <c r="D186" s="7">
        <v>1034</v>
      </c>
      <c r="E186" s="8">
        <v>10.8</v>
      </c>
      <c r="F186" s="9">
        <v>49</v>
      </c>
      <c r="G186" s="8">
        <v>10.3</v>
      </c>
      <c r="H186" s="8">
        <v>0.4</v>
      </c>
      <c r="I186" s="8">
        <v>26</v>
      </c>
      <c r="J186" s="8">
        <v>10.3</v>
      </c>
      <c r="K186" s="6">
        <f t="shared" si="6"/>
        <v>6.48</v>
      </c>
      <c r="L186" s="6">
        <f t="shared" si="7"/>
        <v>7.2</v>
      </c>
      <c r="M186" s="10">
        <v>137</v>
      </c>
      <c r="N186" s="3" t="str">
        <f t="shared" si="8"/>
        <v>SE</v>
      </c>
      <c r="O186" s="11">
        <v>0</v>
      </c>
      <c r="P186" s="12">
        <v>0</v>
      </c>
      <c r="Q186" s="3">
        <v>0.9</v>
      </c>
      <c r="R186" s="13">
        <v>11799</v>
      </c>
      <c r="S186" s="14">
        <v>93.212100000000007</v>
      </c>
      <c r="T186" s="15">
        <v>1.8</v>
      </c>
      <c r="U186" s="15">
        <v>2</v>
      </c>
    </row>
    <row r="187" spans="1:21" x14ac:dyDescent="0.25">
      <c r="A187" s="1">
        <v>45320</v>
      </c>
      <c r="B187" s="2">
        <v>0.64236111111111105</v>
      </c>
      <c r="C187" s="7">
        <v>1030</v>
      </c>
      <c r="D187" s="7">
        <v>1034</v>
      </c>
      <c r="E187" s="8">
        <v>11</v>
      </c>
      <c r="F187" s="9">
        <v>49</v>
      </c>
      <c r="G187" s="8">
        <v>9.6999999999999993</v>
      </c>
      <c r="H187" s="8">
        <v>0.6</v>
      </c>
      <c r="I187" s="8">
        <v>26</v>
      </c>
      <c r="J187" s="8">
        <v>9.6999999999999993</v>
      </c>
      <c r="K187" s="6">
        <f t="shared" si="6"/>
        <v>10.8</v>
      </c>
      <c r="L187" s="6">
        <f t="shared" si="7"/>
        <v>11.16</v>
      </c>
      <c r="M187" s="10">
        <v>123</v>
      </c>
      <c r="N187" s="3" t="str">
        <f t="shared" si="8"/>
        <v>ESE</v>
      </c>
      <c r="O187" s="11">
        <v>0</v>
      </c>
      <c r="P187" s="12">
        <v>0</v>
      </c>
      <c r="Q187" s="3">
        <v>0.8</v>
      </c>
      <c r="R187" s="13">
        <v>10488</v>
      </c>
      <c r="S187" s="14">
        <v>82.855200000000011</v>
      </c>
      <c r="T187" s="15">
        <v>3</v>
      </c>
      <c r="U187" s="15">
        <v>3.1</v>
      </c>
    </row>
    <row r="188" spans="1:21" x14ac:dyDescent="0.25">
      <c r="A188" s="1">
        <v>45320</v>
      </c>
      <c r="B188" s="2">
        <v>0.64583333333333337</v>
      </c>
      <c r="C188" s="7">
        <v>1030</v>
      </c>
      <c r="D188" s="7">
        <v>1034</v>
      </c>
      <c r="E188" s="8">
        <v>11.2</v>
      </c>
      <c r="F188" s="9">
        <v>49</v>
      </c>
      <c r="G188" s="8">
        <v>11</v>
      </c>
      <c r="H188" s="8">
        <v>0.8</v>
      </c>
      <c r="I188" s="8">
        <v>26</v>
      </c>
      <c r="J188" s="8">
        <v>11</v>
      </c>
      <c r="K188" s="6">
        <f t="shared" si="6"/>
        <v>5.4</v>
      </c>
      <c r="L188" s="6">
        <f t="shared" si="7"/>
        <v>5.4</v>
      </c>
      <c r="M188" s="10">
        <v>18</v>
      </c>
      <c r="N188" s="3" t="str">
        <f t="shared" si="8"/>
        <v>N</v>
      </c>
      <c r="O188" s="11">
        <v>0</v>
      </c>
      <c r="P188" s="12">
        <v>0</v>
      </c>
      <c r="Q188" s="3">
        <v>0.7</v>
      </c>
      <c r="R188" s="13">
        <v>9549</v>
      </c>
      <c r="S188" s="14">
        <v>75.437100000000001</v>
      </c>
      <c r="T188" s="15">
        <v>1.5</v>
      </c>
      <c r="U188" s="15">
        <v>1.5</v>
      </c>
    </row>
    <row r="189" spans="1:21" x14ac:dyDescent="0.25">
      <c r="A189" s="1">
        <v>45320</v>
      </c>
      <c r="B189" s="2">
        <v>0.64930555555555558</v>
      </c>
      <c r="C189" s="7">
        <v>1030</v>
      </c>
      <c r="D189" s="7">
        <v>1034</v>
      </c>
      <c r="E189" s="8">
        <v>11.2</v>
      </c>
      <c r="F189" s="9">
        <v>49</v>
      </c>
      <c r="G189" s="8">
        <v>11.2</v>
      </c>
      <c r="H189" s="8">
        <v>0.8</v>
      </c>
      <c r="I189" s="8">
        <v>26</v>
      </c>
      <c r="J189" s="8">
        <v>11.2</v>
      </c>
      <c r="K189" s="6">
        <f t="shared" si="6"/>
        <v>4.68</v>
      </c>
      <c r="L189" s="6">
        <f t="shared" si="7"/>
        <v>4.68</v>
      </c>
      <c r="M189" s="10">
        <v>96</v>
      </c>
      <c r="N189" s="3" t="str">
        <f t="shared" si="8"/>
        <v>E</v>
      </c>
      <c r="O189" s="11">
        <v>0</v>
      </c>
      <c r="P189" s="12">
        <v>0</v>
      </c>
      <c r="Q189" s="3">
        <v>0.8</v>
      </c>
      <c r="R189" s="13">
        <v>8650</v>
      </c>
      <c r="S189" s="14">
        <v>68.335000000000008</v>
      </c>
      <c r="T189" s="15">
        <v>1.3</v>
      </c>
      <c r="U189" s="15">
        <v>1.3</v>
      </c>
    </row>
    <row r="190" spans="1:21" x14ac:dyDescent="0.25">
      <c r="A190" s="1">
        <v>45320</v>
      </c>
      <c r="B190" s="2">
        <v>0.65277777777777779</v>
      </c>
      <c r="C190" s="7">
        <v>1030</v>
      </c>
      <c r="D190" s="7">
        <v>1034</v>
      </c>
      <c r="E190" s="8">
        <v>11.4</v>
      </c>
      <c r="F190" s="9">
        <v>48</v>
      </c>
      <c r="G190" s="8">
        <v>10.7</v>
      </c>
      <c r="H190" s="8">
        <v>0.7</v>
      </c>
      <c r="I190" s="8">
        <v>26</v>
      </c>
      <c r="J190" s="8">
        <v>10.7</v>
      </c>
      <c r="K190" s="6">
        <f t="shared" si="6"/>
        <v>7.9200000000000008</v>
      </c>
      <c r="L190" s="6">
        <f t="shared" si="7"/>
        <v>7.9200000000000008</v>
      </c>
      <c r="M190" s="10">
        <v>24</v>
      </c>
      <c r="N190" s="3" t="str">
        <f t="shared" si="8"/>
        <v>NNE</v>
      </c>
      <c r="O190" s="11">
        <v>0</v>
      </c>
      <c r="P190" s="12">
        <v>0</v>
      </c>
      <c r="Q190" s="3">
        <v>0</v>
      </c>
      <c r="R190" s="13">
        <v>7960</v>
      </c>
      <c r="S190" s="14">
        <v>62.884000000000007</v>
      </c>
      <c r="T190" s="15">
        <v>2.2000000000000002</v>
      </c>
      <c r="U190" s="15">
        <v>2.2000000000000002</v>
      </c>
    </row>
    <row r="191" spans="1:21" x14ac:dyDescent="0.25">
      <c r="A191" s="1">
        <v>45320</v>
      </c>
      <c r="B191" s="2">
        <v>0.65625</v>
      </c>
      <c r="C191" s="7">
        <v>1030</v>
      </c>
      <c r="D191" s="7">
        <v>1034</v>
      </c>
      <c r="E191" s="8">
        <v>11</v>
      </c>
      <c r="F191" s="9">
        <v>50</v>
      </c>
      <c r="G191" s="8">
        <v>11</v>
      </c>
      <c r="H191" s="8">
        <v>0.9</v>
      </c>
      <c r="I191" s="8">
        <v>26</v>
      </c>
      <c r="J191" s="8">
        <v>11</v>
      </c>
      <c r="K191" s="6">
        <f t="shared" si="6"/>
        <v>3.9600000000000004</v>
      </c>
      <c r="L191" s="6">
        <f t="shared" si="7"/>
        <v>3.9600000000000004</v>
      </c>
      <c r="M191" s="10">
        <v>62</v>
      </c>
      <c r="N191" s="3" t="str">
        <f t="shared" si="8"/>
        <v>ENE</v>
      </c>
      <c r="O191" s="11">
        <v>0</v>
      </c>
      <c r="P191" s="12">
        <v>0</v>
      </c>
      <c r="Q191" s="3">
        <v>0</v>
      </c>
      <c r="R191" s="13">
        <v>7291</v>
      </c>
      <c r="S191" s="14">
        <v>57.598900000000008</v>
      </c>
      <c r="T191" s="15">
        <v>1.1000000000000001</v>
      </c>
      <c r="U191" s="15">
        <v>1.1000000000000001</v>
      </c>
    </row>
    <row r="192" spans="1:21" x14ac:dyDescent="0.25">
      <c r="A192" s="1">
        <v>45320</v>
      </c>
      <c r="B192" s="2">
        <v>0.65972222222222221</v>
      </c>
      <c r="C192" s="7">
        <v>1030</v>
      </c>
      <c r="D192" s="7">
        <v>1034</v>
      </c>
      <c r="E192" s="8">
        <v>10.9</v>
      </c>
      <c r="F192" s="9">
        <v>50</v>
      </c>
      <c r="G192" s="8">
        <v>10.9</v>
      </c>
      <c r="H192" s="8">
        <v>0.8</v>
      </c>
      <c r="I192" s="8">
        <v>26</v>
      </c>
      <c r="J192" s="8">
        <v>10.9</v>
      </c>
      <c r="K192" s="6">
        <f t="shared" si="6"/>
        <v>3.9600000000000004</v>
      </c>
      <c r="L192" s="6">
        <f t="shared" si="7"/>
        <v>3.9600000000000004</v>
      </c>
      <c r="M192" s="10">
        <v>50</v>
      </c>
      <c r="N192" s="3" t="str">
        <f t="shared" si="8"/>
        <v>NE</v>
      </c>
      <c r="O192" s="11">
        <v>0</v>
      </c>
      <c r="P192" s="12">
        <v>0</v>
      </c>
      <c r="Q192" s="3">
        <v>0</v>
      </c>
      <c r="R192" s="13">
        <v>6764</v>
      </c>
      <c r="S192" s="14">
        <v>53.435600000000008</v>
      </c>
      <c r="T192" s="15">
        <v>1.1000000000000001</v>
      </c>
      <c r="U192" s="15">
        <v>1.1000000000000001</v>
      </c>
    </row>
    <row r="193" spans="1:21" x14ac:dyDescent="0.25">
      <c r="A193" s="1">
        <v>45320</v>
      </c>
      <c r="B193" s="2">
        <v>0.66319444444444442</v>
      </c>
      <c r="C193" s="7">
        <v>1029</v>
      </c>
      <c r="D193" s="7">
        <v>1033</v>
      </c>
      <c r="E193" s="8">
        <v>10.8</v>
      </c>
      <c r="F193" s="9">
        <v>50</v>
      </c>
      <c r="G193" s="8">
        <v>10.8</v>
      </c>
      <c r="H193" s="8">
        <v>0.7</v>
      </c>
      <c r="I193" s="8">
        <v>26</v>
      </c>
      <c r="J193" s="8">
        <v>10.8</v>
      </c>
      <c r="K193" s="6">
        <f t="shared" si="6"/>
        <v>3.6</v>
      </c>
      <c r="L193" s="6">
        <f t="shared" si="7"/>
        <v>3.6</v>
      </c>
      <c r="M193" s="10">
        <v>340</v>
      </c>
      <c r="N193" s="3" t="str">
        <f t="shared" si="8"/>
        <v>NNW</v>
      </c>
      <c r="O193" s="11">
        <v>0</v>
      </c>
      <c r="P193" s="12">
        <v>0</v>
      </c>
      <c r="Q193" s="3">
        <v>0</v>
      </c>
      <c r="R193" s="13">
        <v>6363</v>
      </c>
      <c r="S193" s="14">
        <v>50.267700000000005</v>
      </c>
      <c r="T193" s="15">
        <v>1</v>
      </c>
      <c r="U193" s="15">
        <v>1</v>
      </c>
    </row>
    <row r="194" spans="1:21" x14ac:dyDescent="0.25">
      <c r="A194" s="1">
        <v>45320</v>
      </c>
      <c r="B194" s="2">
        <v>0.66666666666666663</v>
      </c>
      <c r="C194" s="7">
        <v>1029</v>
      </c>
      <c r="D194" s="7">
        <v>1033</v>
      </c>
      <c r="E194" s="8">
        <v>10.7</v>
      </c>
      <c r="F194" s="9">
        <v>51</v>
      </c>
      <c r="G194" s="8">
        <v>9.3000000000000007</v>
      </c>
      <c r="H194" s="8">
        <v>0.9</v>
      </c>
      <c r="I194" s="8">
        <v>26</v>
      </c>
      <c r="J194" s="8">
        <v>9.3000000000000007</v>
      </c>
      <c r="K194" s="6">
        <f t="shared" si="6"/>
        <v>10.8</v>
      </c>
      <c r="L194" s="6">
        <f t="shared" si="7"/>
        <v>11.16</v>
      </c>
      <c r="M194" s="10">
        <v>243</v>
      </c>
      <c r="N194" s="3" t="str">
        <f t="shared" si="8"/>
        <v>WSW</v>
      </c>
      <c r="O194" s="11">
        <v>0</v>
      </c>
      <c r="P194" s="12">
        <v>0</v>
      </c>
      <c r="Q194" s="3">
        <v>0</v>
      </c>
      <c r="R194" s="13">
        <v>5865</v>
      </c>
      <c r="S194" s="14">
        <v>46.333500000000008</v>
      </c>
      <c r="T194" s="15">
        <v>3</v>
      </c>
      <c r="U194" s="15">
        <v>3.1</v>
      </c>
    </row>
    <row r="195" spans="1:21" x14ac:dyDescent="0.25">
      <c r="A195" s="1">
        <v>45320</v>
      </c>
      <c r="B195" s="2">
        <v>0.67013888888888884</v>
      </c>
      <c r="C195" s="7">
        <v>1030</v>
      </c>
      <c r="D195" s="7">
        <v>1034</v>
      </c>
      <c r="E195" s="8">
        <v>10.8</v>
      </c>
      <c r="F195" s="9">
        <v>51</v>
      </c>
      <c r="G195" s="8">
        <v>10.8</v>
      </c>
      <c r="H195" s="8">
        <v>1</v>
      </c>
      <c r="I195" s="8">
        <v>26</v>
      </c>
      <c r="J195" s="8">
        <v>10.8</v>
      </c>
      <c r="K195" s="6">
        <f t="shared" ref="K195:K258" si="9">CONVERT(T195,"m/s","km/h")</f>
        <v>3.6</v>
      </c>
      <c r="L195" s="6">
        <f t="shared" ref="L195:L258" si="10">CONVERT(U195,"m/s","km/h")</f>
        <v>3.6</v>
      </c>
      <c r="M195" s="10">
        <v>136</v>
      </c>
      <c r="N195" s="3" t="str">
        <f t="shared" ref="N195:N258" si="11">LOOKUP(M195,$V$4:$V$40,$W$4:$W$40)</f>
        <v>SE</v>
      </c>
      <c r="O195" s="11">
        <v>0</v>
      </c>
      <c r="P195" s="12">
        <v>0</v>
      </c>
      <c r="Q195" s="3">
        <v>0</v>
      </c>
      <c r="R195" s="13">
        <v>5484</v>
      </c>
      <c r="S195" s="14">
        <v>43.323600000000006</v>
      </c>
      <c r="T195" s="15">
        <v>1</v>
      </c>
      <c r="U195" s="15">
        <v>1</v>
      </c>
    </row>
    <row r="196" spans="1:21" x14ac:dyDescent="0.25">
      <c r="A196" s="1">
        <v>45320</v>
      </c>
      <c r="B196" s="2">
        <v>0.67361111111111116</v>
      </c>
      <c r="C196" s="7">
        <v>1029</v>
      </c>
      <c r="D196" s="7">
        <v>1033</v>
      </c>
      <c r="E196" s="8">
        <v>11</v>
      </c>
      <c r="F196" s="9">
        <v>51</v>
      </c>
      <c r="G196" s="8">
        <v>11</v>
      </c>
      <c r="H196" s="8">
        <v>1.2</v>
      </c>
      <c r="I196" s="8">
        <v>26</v>
      </c>
      <c r="J196" s="8">
        <v>11</v>
      </c>
      <c r="K196" s="6">
        <f t="shared" si="9"/>
        <v>3.9600000000000004</v>
      </c>
      <c r="L196" s="6">
        <f t="shared" si="10"/>
        <v>3.9600000000000004</v>
      </c>
      <c r="M196" s="10">
        <v>270</v>
      </c>
      <c r="N196" s="3" t="str">
        <f t="shared" si="11"/>
        <v>W</v>
      </c>
      <c r="O196" s="11">
        <v>0</v>
      </c>
      <c r="P196" s="12">
        <v>0</v>
      </c>
      <c r="Q196" s="3">
        <v>0</v>
      </c>
      <c r="R196" s="13">
        <v>4645</v>
      </c>
      <c r="S196" s="14">
        <v>36.695500000000003</v>
      </c>
      <c r="T196" s="15">
        <v>1.1000000000000001</v>
      </c>
      <c r="U196" s="15">
        <v>1.1000000000000001</v>
      </c>
    </row>
    <row r="197" spans="1:21" x14ac:dyDescent="0.25">
      <c r="A197" s="1">
        <v>45320</v>
      </c>
      <c r="B197" s="2">
        <v>0.67708333333333337</v>
      </c>
      <c r="C197" s="7">
        <v>1030</v>
      </c>
      <c r="D197" s="7">
        <v>1034</v>
      </c>
      <c r="E197" s="8">
        <v>10.6</v>
      </c>
      <c r="F197" s="9">
        <v>52</v>
      </c>
      <c r="G197" s="8">
        <v>8.9</v>
      </c>
      <c r="H197" s="8">
        <v>1.1000000000000001</v>
      </c>
      <c r="I197" s="8">
        <v>26</v>
      </c>
      <c r="J197" s="8">
        <v>8.9</v>
      </c>
      <c r="K197" s="6">
        <f t="shared" si="9"/>
        <v>12.6</v>
      </c>
      <c r="L197" s="6">
        <f t="shared" si="10"/>
        <v>13.32</v>
      </c>
      <c r="M197" s="10">
        <v>286</v>
      </c>
      <c r="N197" s="3" t="str">
        <f t="shared" si="11"/>
        <v>W</v>
      </c>
      <c r="O197" s="11">
        <v>0</v>
      </c>
      <c r="P197" s="12">
        <v>0</v>
      </c>
      <c r="Q197" s="3">
        <v>0</v>
      </c>
      <c r="R197" s="13">
        <v>4113</v>
      </c>
      <c r="S197" s="14">
        <v>32.492700000000006</v>
      </c>
      <c r="T197" s="15">
        <v>3.5</v>
      </c>
      <c r="U197" s="15">
        <v>3.7</v>
      </c>
    </row>
    <row r="198" spans="1:21" x14ac:dyDescent="0.25">
      <c r="A198" s="1">
        <v>45320</v>
      </c>
      <c r="B198" s="2">
        <v>0.68055555555555547</v>
      </c>
      <c r="C198" s="7">
        <v>1029</v>
      </c>
      <c r="D198" s="7">
        <v>1033</v>
      </c>
      <c r="E198" s="8">
        <v>10.5</v>
      </c>
      <c r="F198" s="9">
        <v>52</v>
      </c>
      <c r="G198" s="8">
        <v>10.199999999999999</v>
      </c>
      <c r="H198" s="8">
        <v>1</v>
      </c>
      <c r="I198" s="8">
        <v>26</v>
      </c>
      <c r="J198" s="8">
        <v>10.199999999999999</v>
      </c>
      <c r="K198" s="6">
        <f t="shared" si="9"/>
        <v>5.4</v>
      </c>
      <c r="L198" s="6">
        <f t="shared" si="10"/>
        <v>5.4</v>
      </c>
      <c r="M198" s="10">
        <v>102</v>
      </c>
      <c r="N198" s="3" t="str">
        <f t="shared" si="11"/>
        <v>E</v>
      </c>
      <c r="O198" s="11">
        <v>0</v>
      </c>
      <c r="P198" s="12">
        <v>0</v>
      </c>
      <c r="Q198" s="3">
        <v>0</v>
      </c>
      <c r="R198" s="13">
        <v>3973</v>
      </c>
      <c r="S198" s="14">
        <v>31.386700000000005</v>
      </c>
      <c r="T198" s="15">
        <v>1.5</v>
      </c>
      <c r="U198" s="15">
        <v>1.5</v>
      </c>
    </row>
    <row r="199" spans="1:21" x14ac:dyDescent="0.25">
      <c r="A199" s="1">
        <v>45320</v>
      </c>
      <c r="B199" s="2">
        <v>0.68402777777777779</v>
      </c>
      <c r="C199" s="7">
        <v>1030</v>
      </c>
      <c r="D199" s="7">
        <v>1034</v>
      </c>
      <c r="E199" s="8">
        <v>10.7</v>
      </c>
      <c r="F199" s="9">
        <v>53</v>
      </c>
      <c r="G199" s="8">
        <v>10.7</v>
      </c>
      <c r="H199" s="8">
        <v>1.4</v>
      </c>
      <c r="I199" s="8">
        <v>26</v>
      </c>
      <c r="J199" s="8">
        <v>10.7</v>
      </c>
      <c r="K199" s="6">
        <f t="shared" si="9"/>
        <v>3.6</v>
      </c>
      <c r="L199" s="6">
        <f t="shared" si="10"/>
        <v>3.6</v>
      </c>
      <c r="M199" s="10">
        <v>174</v>
      </c>
      <c r="N199" s="3" t="str">
        <f t="shared" si="11"/>
        <v>S</v>
      </c>
      <c r="O199" s="11">
        <v>0</v>
      </c>
      <c r="P199" s="12">
        <v>0</v>
      </c>
      <c r="Q199" s="3">
        <v>0</v>
      </c>
      <c r="R199" s="13">
        <v>3604</v>
      </c>
      <c r="S199" s="14">
        <v>28.471600000000002</v>
      </c>
      <c r="T199" s="15">
        <v>1</v>
      </c>
      <c r="U199" s="15">
        <v>1</v>
      </c>
    </row>
    <row r="200" spans="1:21" x14ac:dyDescent="0.25">
      <c r="A200" s="1">
        <v>45320</v>
      </c>
      <c r="B200" s="2">
        <v>0.6875</v>
      </c>
      <c r="C200" s="7">
        <v>1030</v>
      </c>
      <c r="D200" s="7">
        <v>1034</v>
      </c>
      <c r="E200" s="8">
        <v>10.5</v>
      </c>
      <c r="F200" s="9">
        <v>53</v>
      </c>
      <c r="G200" s="8">
        <v>9.6999999999999993</v>
      </c>
      <c r="H200" s="8">
        <v>1.2</v>
      </c>
      <c r="I200" s="8">
        <v>26</v>
      </c>
      <c r="J200" s="8">
        <v>9.6999999999999993</v>
      </c>
      <c r="K200" s="6">
        <f t="shared" si="9"/>
        <v>7.9200000000000008</v>
      </c>
      <c r="L200" s="6">
        <f t="shared" si="10"/>
        <v>7.9200000000000008</v>
      </c>
      <c r="M200" s="10">
        <v>18</v>
      </c>
      <c r="N200" s="3" t="str">
        <f t="shared" si="11"/>
        <v>N</v>
      </c>
      <c r="O200" s="11">
        <v>0</v>
      </c>
      <c r="P200" s="12">
        <v>0</v>
      </c>
      <c r="Q200" s="3">
        <v>0</v>
      </c>
      <c r="R200" s="13">
        <v>3180</v>
      </c>
      <c r="S200" s="14">
        <v>25.122000000000003</v>
      </c>
      <c r="T200" s="15">
        <v>2.2000000000000002</v>
      </c>
      <c r="U200" s="15">
        <v>2.2000000000000002</v>
      </c>
    </row>
    <row r="201" spans="1:21" x14ac:dyDescent="0.25">
      <c r="A201" s="1">
        <v>45320</v>
      </c>
      <c r="B201" s="2">
        <v>0.69097222222222221</v>
      </c>
      <c r="C201" s="7">
        <v>1030</v>
      </c>
      <c r="D201" s="7">
        <v>1034</v>
      </c>
      <c r="E201" s="8">
        <v>10.4</v>
      </c>
      <c r="F201" s="9">
        <v>54</v>
      </c>
      <c r="G201" s="8">
        <v>10.1</v>
      </c>
      <c r="H201" s="8">
        <v>1.4</v>
      </c>
      <c r="I201" s="8">
        <v>26</v>
      </c>
      <c r="J201" s="8">
        <v>10.1</v>
      </c>
      <c r="K201" s="6">
        <f t="shared" si="9"/>
        <v>5.4</v>
      </c>
      <c r="L201" s="6">
        <f t="shared" si="10"/>
        <v>5.4</v>
      </c>
      <c r="M201" s="10">
        <v>3</v>
      </c>
      <c r="N201" s="3" t="str">
        <f t="shared" si="11"/>
        <v>N</v>
      </c>
      <c r="O201" s="11">
        <v>0</v>
      </c>
      <c r="P201" s="12">
        <v>0</v>
      </c>
      <c r="Q201" s="3">
        <v>0</v>
      </c>
      <c r="R201" s="13">
        <v>2617</v>
      </c>
      <c r="S201" s="14">
        <v>20.674300000000002</v>
      </c>
      <c r="T201" s="15">
        <v>1.5</v>
      </c>
      <c r="U201" s="15">
        <v>1.5</v>
      </c>
    </row>
    <row r="202" spans="1:21" x14ac:dyDescent="0.25">
      <c r="A202" s="1">
        <v>45320</v>
      </c>
      <c r="B202" s="2">
        <v>0.69444444444444453</v>
      </c>
      <c r="C202" s="7">
        <v>1030</v>
      </c>
      <c r="D202" s="7">
        <v>1034</v>
      </c>
      <c r="E202" s="8">
        <v>10.199999999999999</v>
      </c>
      <c r="F202" s="9">
        <v>55</v>
      </c>
      <c r="G202" s="8">
        <v>10.199999999999999</v>
      </c>
      <c r="H202" s="8">
        <v>1.5</v>
      </c>
      <c r="I202" s="8">
        <v>26</v>
      </c>
      <c r="J202" s="8">
        <v>10.199999999999999</v>
      </c>
      <c r="K202" s="6">
        <f t="shared" si="9"/>
        <v>2.52</v>
      </c>
      <c r="L202" s="6">
        <f t="shared" si="10"/>
        <v>2.52</v>
      </c>
      <c r="M202" s="10">
        <v>24</v>
      </c>
      <c r="N202" s="3" t="str">
        <f t="shared" si="11"/>
        <v>NNE</v>
      </c>
      <c r="O202" s="11">
        <v>0</v>
      </c>
      <c r="P202" s="12">
        <v>0</v>
      </c>
      <c r="Q202" s="3">
        <v>0</v>
      </c>
      <c r="R202" s="13">
        <v>1968</v>
      </c>
      <c r="S202" s="14">
        <v>15.547200000000002</v>
      </c>
      <c r="T202" s="15">
        <v>0.7</v>
      </c>
      <c r="U202" s="15">
        <v>0.7</v>
      </c>
    </row>
    <row r="203" spans="1:21" x14ac:dyDescent="0.25">
      <c r="A203" s="1">
        <v>45320</v>
      </c>
      <c r="B203" s="2">
        <v>0.69791666666666663</v>
      </c>
      <c r="C203" s="7">
        <v>1030</v>
      </c>
      <c r="D203" s="7">
        <v>1034</v>
      </c>
      <c r="E203" s="8">
        <v>10.1</v>
      </c>
      <c r="F203" s="9">
        <v>55</v>
      </c>
      <c r="G203" s="8">
        <v>10.1</v>
      </c>
      <c r="H203" s="8">
        <v>1.4</v>
      </c>
      <c r="I203" s="8">
        <v>26</v>
      </c>
      <c r="J203" s="8">
        <v>10.1</v>
      </c>
      <c r="K203" s="6">
        <f t="shared" si="9"/>
        <v>4.32</v>
      </c>
      <c r="L203" s="6">
        <f t="shared" si="10"/>
        <v>4.32</v>
      </c>
      <c r="M203" s="10">
        <v>130</v>
      </c>
      <c r="N203" s="3" t="str">
        <f t="shared" si="11"/>
        <v>SE</v>
      </c>
      <c r="O203" s="11">
        <v>0</v>
      </c>
      <c r="P203" s="12">
        <v>0</v>
      </c>
      <c r="Q203" s="3">
        <v>0</v>
      </c>
      <c r="R203" s="13">
        <v>1478</v>
      </c>
      <c r="S203" s="14">
        <v>11.676200000000001</v>
      </c>
      <c r="T203" s="15">
        <v>1.2</v>
      </c>
      <c r="U203" s="15">
        <v>1.2</v>
      </c>
    </row>
    <row r="204" spans="1:21" x14ac:dyDescent="0.25">
      <c r="A204" s="1">
        <v>45320</v>
      </c>
      <c r="B204" s="2">
        <v>0.70138888888888884</v>
      </c>
      <c r="C204" s="7">
        <v>1030</v>
      </c>
      <c r="D204" s="7">
        <v>1034</v>
      </c>
      <c r="E204" s="8">
        <v>10.199999999999999</v>
      </c>
      <c r="F204" s="9">
        <v>56</v>
      </c>
      <c r="G204" s="8">
        <v>10.199999999999999</v>
      </c>
      <c r="H204" s="8">
        <v>1.7</v>
      </c>
      <c r="I204" s="8">
        <v>26</v>
      </c>
      <c r="J204" s="8">
        <v>10.199999999999999</v>
      </c>
      <c r="K204" s="6">
        <f t="shared" si="9"/>
        <v>3.9600000000000004</v>
      </c>
      <c r="L204" s="6">
        <f t="shared" si="10"/>
        <v>3.9600000000000004</v>
      </c>
      <c r="M204" s="10">
        <v>102</v>
      </c>
      <c r="N204" s="3" t="str">
        <f t="shared" si="11"/>
        <v>E</v>
      </c>
      <c r="O204" s="11">
        <v>0</v>
      </c>
      <c r="P204" s="12">
        <v>0</v>
      </c>
      <c r="Q204" s="3">
        <v>0</v>
      </c>
      <c r="R204" s="13">
        <v>1048</v>
      </c>
      <c r="S204" s="14">
        <v>8.2792000000000012</v>
      </c>
      <c r="T204" s="15">
        <v>1.1000000000000001</v>
      </c>
      <c r="U204" s="15">
        <v>1.1000000000000001</v>
      </c>
    </row>
    <row r="205" spans="1:21" x14ac:dyDescent="0.25">
      <c r="A205" s="1">
        <v>45320</v>
      </c>
      <c r="B205" s="2">
        <v>0.70486111111111116</v>
      </c>
      <c r="C205" s="7">
        <v>1030</v>
      </c>
      <c r="D205" s="7">
        <v>1034</v>
      </c>
      <c r="E205" s="8">
        <v>10</v>
      </c>
      <c r="F205" s="9">
        <v>56</v>
      </c>
      <c r="G205" s="8">
        <v>9.6999999999999993</v>
      </c>
      <c r="H205" s="8">
        <v>1.5</v>
      </c>
      <c r="I205" s="8">
        <v>26</v>
      </c>
      <c r="J205" s="8">
        <v>9.6999999999999993</v>
      </c>
      <c r="K205" s="6">
        <f t="shared" si="9"/>
        <v>5.4</v>
      </c>
      <c r="L205" s="6">
        <f t="shared" si="10"/>
        <v>5.4</v>
      </c>
      <c r="M205" s="10">
        <v>40</v>
      </c>
      <c r="N205" s="3" t="str">
        <f t="shared" si="11"/>
        <v>NE</v>
      </c>
      <c r="O205" s="11">
        <v>0</v>
      </c>
      <c r="P205" s="12">
        <v>0</v>
      </c>
      <c r="Q205" s="3">
        <v>0</v>
      </c>
      <c r="R205" s="13">
        <v>0.70799999999999996</v>
      </c>
      <c r="S205" s="14">
        <v>5.5932000000000004E-3</v>
      </c>
      <c r="T205" s="15">
        <v>1.5</v>
      </c>
      <c r="U205" s="15">
        <v>1.5</v>
      </c>
    </row>
    <row r="206" spans="1:21" x14ac:dyDescent="0.25">
      <c r="A206" s="1">
        <v>45320</v>
      </c>
      <c r="B206" s="2">
        <v>0.70833333333333337</v>
      </c>
      <c r="C206" s="7">
        <v>1030</v>
      </c>
      <c r="D206" s="7">
        <v>1034</v>
      </c>
      <c r="E206" s="8">
        <v>10</v>
      </c>
      <c r="F206" s="9">
        <v>56</v>
      </c>
      <c r="G206" s="8">
        <v>10</v>
      </c>
      <c r="H206" s="8">
        <v>1.5</v>
      </c>
      <c r="I206" s="8">
        <v>26</v>
      </c>
      <c r="J206" s="8">
        <v>10</v>
      </c>
      <c r="K206" s="6">
        <f t="shared" si="9"/>
        <v>0</v>
      </c>
      <c r="L206" s="6">
        <f t="shared" si="10"/>
        <v>0</v>
      </c>
      <c r="M206" s="10">
        <v>126</v>
      </c>
      <c r="N206" s="3" t="str">
        <f t="shared" si="11"/>
        <v>ESE</v>
      </c>
      <c r="O206" s="11">
        <v>0</v>
      </c>
      <c r="P206" s="12">
        <v>0</v>
      </c>
      <c r="Q206" s="3">
        <v>0</v>
      </c>
      <c r="R206" s="13">
        <v>0.5</v>
      </c>
      <c r="S206" s="14">
        <v>3.9500000000000004E-3</v>
      </c>
      <c r="T206" s="15">
        <v>0</v>
      </c>
      <c r="U206" s="15">
        <v>0</v>
      </c>
    </row>
    <row r="207" spans="1:21" x14ac:dyDescent="0.25">
      <c r="A207" s="1">
        <v>45320</v>
      </c>
      <c r="B207" s="2">
        <v>0.71180555555555547</v>
      </c>
      <c r="C207" s="7">
        <v>1030</v>
      </c>
      <c r="D207" s="7">
        <v>1034</v>
      </c>
      <c r="E207" s="8">
        <v>9.9</v>
      </c>
      <c r="F207" s="9">
        <v>56</v>
      </c>
      <c r="G207" s="8">
        <v>9.6</v>
      </c>
      <c r="H207" s="8">
        <v>1.4</v>
      </c>
      <c r="I207" s="8">
        <v>26</v>
      </c>
      <c r="J207" s="8">
        <v>9.6</v>
      </c>
      <c r="K207" s="6">
        <f t="shared" si="9"/>
        <v>5.76</v>
      </c>
      <c r="L207" s="6">
        <f t="shared" si="10"/>
        <v>5.76</v>
      </c>
      <c r="M207" s="10">
        <v>156</v>
      </c>
      <c r="N207" s="3" t="str">
        <f t="shared" si="11"/>
        <v>SSE</v>
      </c>
      <c r="O207" s="11">
        <v>0</v>
      </c>
      <c r="P207" s="12">
        <v>0</v>
      </c>
      <c r="Q207" s="3">
        <v>0</v>
      </c>
      <c r="R207" s="13">
        <v>0.32600000000000001</v>
      </c>
      <c r="S207" s="14">
        <v>2.5754000000000003E-3</v>
      </c>
      <c r="T207" s="15">
        <v>1.6</v>
      </c>
      <c r="U207" s="15">
        <v>1.6</v>
      </c>
    </row>
    <row r="208" spans="1:21" x14ac:dyDescent="0.25">
      <c r="A208" s="1">
        <v>45320</v>
      </c>
      <c r="B208" s="2">
        <v>0.71527777777777779</v>
      </c>
      <c r="C208" s="7">
        <v>1030</v>
      </c>
      <c r="D208" s="7">
        <v>1034</v>
      </c>
      <c r="E208" s="8">
        <v>9.8000000000000007</v>
      </c>
      <c r="F208" s="9">
        <v>57</v>
      </c>
      <c r="G208" s="8">
        <v>9.4</v>
      </c>
      <c r="H208" s="8">
        <v>1.6</v>
      </c>
      <c r="I208" s="8">
        <v>26</v>
      </c>
      <c r="J208" s="8">
        <v>9.4</v>
      </c>
      <c r="K208" s="6">
        <f t="shared" si="9"/>
        <v>5.4</v>
      </c>
      <c r="L208" s="6">
        <f t="shared" si="10"/>
        <v>5.4</v>
      </c>
      <c r="M208" s="10">
        <v>46</v>
      </c>
      <c r="N208" s="3" t="str">
        <f t="shared" si="11"/>
        <v>NE</v>
      </c>
      <c r="O208" s="11">
        <v>0</v>
      </c>
      <c r="P208" s="12">
        <v>0</v>
      </c>
      <c r="Q208" s="3">
        <v>0</v>
      </c>
      <c r="R208" s="13">
        <v>0.19900000000000001</v>
      </c>
      <c r="S208" s="14">
        <v>1.5721000000000003E-3</v>
      </c>
      <c r="T208" s="15">
        <v>1.5</v>
      </c>
      <c r="U208" s="15">
        <v>1.5</v>
      </c>
    </row>
    <row r="209" spans="1:21" x14ac:dyDescent="0.25">
      <c r="A209" s="1">
        <v>45320</v>
      </c>
      <c r="B209" s="2">
        <v>0.71875</v>
      </c>
      <c r="C209" s="7">
        <v>1030</v>
      </c>
      <c r="D209" s="7">
        <v>1034</v>
      </c>
      <c r="E209" s="8">
        <v>9.8000000000000007</v>
      </c>
      <c r="F209" s="9">
        <v>57</v>
      </c>
      <c r="G209" s="8">
        <v>9.4</v>
      </c>
      <c r="H209" s="8">
        <v>1.6</v>
      </c>
      <c r="I209" s="8">
        <v>26</v>
      </c>
      <c r="J209" s="8">
        <v>9.4</v>
      </c>
      <c r="K209" s="6">
        <f t="shared" si="9"/>
        <v>5.76</v>
      </c>
      <c r="L209" s="6">
        <f t="shared" si="10"/>
        <v>5.76</v>
      </c>
      <c r="M209" s="10">
        <v>294</v>
      </c>
      <c r="N209" s="3" t="str">
        <f t="shared" si="11"/>
        <v>WNW</v>
      </c>
      <c r="O209" s="11">
        <v>0</v>
      </c>
      <c r="P209" s="12">
        <v>0</v>
      </c>
      <c r="Q209" s="3">
        <v>0</v>
      </c>
      <c r="R209" s="13">
        <v>0.104</v>
      </c>
      <c r="S209" s="14">
        <v>8.2160000000000002E-4</v>
      </c>
      <c r="T209" s="15">
        <v>1.6</v>
      </c>
      <c r="U209" s="15">
        <v>1.6</v>
      </c>
    </row>
    <row r="210" spans="1:21" x14ac:dyDescent="0.25">
      <c r="A210" s="1">
        <v>45320</v>
      </c>
      <c r="B210" s="2">
        <v>0.72222222222222221</v>
      </c>
      <c r="C210" s="7">
        <v>1030</v>
      </c>
      <c r="D210" s="7">
        <v>1034</v>
      </c>
      <c r="E210" s="8">
        <v>9.6999999999999993</v>
      </c>
      <c r="F210" s="9">
        <v>57</v>
      </c>
      <c r="G210" s="8">
        <v>8.3000000000000007</v>
      </c>
      <c r="H210" s="8">
        <v>1.5</v>
      </c>
      <c r="I210" s="8">
        <v>26</v>
      </c>
      <c r="J210" s="8">
        <v>8.3000000000000007</v>
      </c>
      <c r="K210" s="6">
        <f t="shared" si="9"/>
        <v>9</v>
      </c>
      <c r="L210" s="6">
        <f t="shared" si="10"/>
        <v>10.08</v>
      </c>
      <c r="M210" s="10">
        <v>24</v>
      </c>
      <c r="N210" s="3" t="str">
        <f t="shared" si="11"/>
        <v>NNE</v>
      </c>
      <c r="O210" s="11">
        <v>0</v>
      </c>
      <c r="P210" s="12">
        <v>0</v>
      </c>
      <c r="Q210" s="3">
        <v>0</v>
      </c>
      <c r="R210" s="13">
        <v>0.04</v>
      </c>
      <c r="S210" s="14">
        <v>3.1600000000000004E-4</v>
      </c>
      <c r="T210" s="15">
        <v>2.5</v>
      </c>
      <c r="U210" s="15">
        <v>2.8</v>
      </c>
    </row>
    <row r="211" spans="1:21" x14ac:dyDescent="0.25">
      <c r="A211" s="1">
        <v>45320</v>
      </c>
      <c r="B211" s="2">
        <v>0.72569444444444453</v>
      </c>
      <c r="C211" s="7">
        <v>1030</v>
      </c>
      <c r="D211" s="7">
        <v>1034</v>
      </c>
      <c r="E211" s="8">
        <v>9.6999999999999993</v>
      </c>
      <c r="F211" s="9">
        <v>58</v>
      </c>
      <c r="G211" s="8">
        <v>9.6999999999999993</v>
      </c>
      <c r="H211" s="8">
        <v>1.8</v>
      </c>
      <c r="I211" s="8">
        <v>26</v>
      </c>
      <c r="J211" s="8">
        <v>9.6999999999999993</v>
      </c>
      <c r="K211" s="6">
        <f t="shared" si="9"/>
        <v>4.68</v>
      </c>
      <c r="L211" s="6">
        <f t="shared" si="10"/>
        <v>4.68</v>
      </c>
      <c r="M211" s="10">
        <v>310</v>
      </c>
      <c r="N211" s="3" t="str">
        <f t="shared" si="11"/>
        <v>NW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1.3</v>
      </c>
      <c r="U211" s="15">
        <v>1.3</v>
      </c>
    </row>
    <row r="212" spans="1:21" x14ac:dyDescent="0.25">
      <c r="A212" s="1">
        <v>45320</v>
      </c>
      <c r="B212" s="2">
        <v>0.72916666666666663</v>
      </c>
      <c r="C212" s="7">
        <v>1030</v>
      </c>
      <c r="D212" s="7">
        <v>1034</v>
      </c>
      <c r="E212" s="8">
        <v>9.6</v>
      </c>
      <c r="F212" s="9">
        <v>58</v>
      </c>
      <c r="G212" s="8">
        <v>8.6999999999999993</v>
      </c>
      <c r="H212" s="8">
        <v>1.7</v>
      </c>
      <c r="I212" s="8">
        <v>26</v>
      </c>
      <c r="J212" s="8">
        <v>8.6999999999999993</v>
      </c>
      <c r="K212" s="6">
        <f t="shared" si="9"/>
        <v>7.2</v>
      </c>
      <c r="L212" s="6">
        <f t="shared" si="10"/>
        <v>7.9200000000000008</v>
      </c>
      <c r="M212" s="10">
        <v>66</v>
      </c>
      <c r="N212" s="3" t="str">
        <f t="shared" si="11"/>
        <v>ENE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2</v>
      </c>
      <c r="U212" s="15">
        <v>2.2000000000000002</v>
      </c>
    </row>
    <row r="213" spans="1:21" x14ac:dyDescent="0.25">
      <c r="A213" s="1">
        <v>45320</v>
      </c>
      <c r="B213" s="2">
        <v>0.73263888888888884</v>
      </c>
      <c r="C213" s="7">
        <v>1030</v>
      </c>
      <c r="D213" s="7">
        <v>1034</v>
      </c>
      <c r="E213" s="8">
        <v>9.6</v>
      </c>
      <c r="F213" s="9">
        <v>58</v>
      </c>
      <c r="G213" s="8">
        <v>8.6999999999999993</v>
      </c>
      <c r="H213" s="8">
        <v>1.7</v>
      </c>
      <c r="I213" s="8">
        <v>26</v>
      </c>
      <c r="J213" s="8">
        <v>8.6999999999999993</v>
      </c>
      <c r="K213" s="6">
        <f t="shared" si="9"/>
        <v>7.9200000000000008</v>
      </c>
      <c r="L213" s="6">
        <f t="shared" si="10"/>
        <v>9</v>
      </c>
      <c r="M213" s="10">
        <v>348</v>
      </c>
      <c r="N213" s="3" t="str">
        <f t="shared" si="11"/>
        <v>NNW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2.2000000000000002</v>
      </c>
      <c r="U213" s="15">
        <v>2.5</v>
      </c>
    </row>
    <row r="214" spans="1:21" x14ac:dyDescent="0.25">
      <c r="A214" s="1">
        <v>45320</v>
      </c>
      <c r="B214" s="2">
        <v>0.73611111111111116</v>
      </c>
      <c r="C214" s="7">
        <v>1030</v>
      </c>
      <c r="D214" s="7">
        <v>1034</v>
      </c>
      <c r="E214" s="8">
        <v>9.6</v>
      </c>
      <c r="F214" s="9">
        <v>59</v>
      </c>
      <c r="G214" s="8">
        <v>9.6</v>
      </c>
      <c r="H214" s="8">
        <v>1.9</v>
      </c>
      <c r="I214" s="8">
        <v>26</v>
      </c>
      <c r="J214" s="8">
        <v>9.6</v>
      </c>
      <c r="K214" s="6">
        <f t="shared" si="9"/>
        <v>3.6</v>
      </c>
      <c r="L214" s="6">
        <f t="shared" si="10"/>
        <v>3.6</v>
      </c>
      <c r="M214" s="10">
        <v>299</v>
      </c>
      <c r="N214" s="3" t="str">
        <f t="shared" si="11"/>
        <v>WNW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1</v>
      </c>
      <c r="U214" s="15">
        <v>1</v>
      </c>
    </row>
    <row r="215" spans="1:21" x14ac:dyDescent="0.25">
      <c r="A215" s="1">
        <v>45320</v>
      </c>
      <c r="B215" s="2">
        <v>0.73958333333333337</v>
      </c>
      <c r="C215" s="7">
        <v>1030</v>
      </c>
      <c r="D215" s="7">
        <v>1034</v>
      </c>
      <c r="E215" s="8">
        <v>9.6</v>
      </c>
      <c r="F215" s="9">
        <v>59</v>
      </c>
      <c r="G215" s="8">
        <v>8.9</v>
      </c>
      <c r="H215" s="8">
        <v>1.9</v>
      </c>
      <c r="I215" s="8">
        <v>26</v>
      </c>
      <c r="J215" s="8">
        <v>8.9</v>
      </c>
      <c r="K215" s="6">
        <f t="shared" si="9"/>
        <v>6.12</v>
      </c>
      <c r="L215" s="6">
        <f t="shared" si="10"/>
        <v>6.48</v>
      </c>
      <c r="M215" s="10">
        <v>355</v>
      </c>
      <c r="N215" s="3" t="str">
        <f t="shared" si="11"/>
        <v>N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1.7</v>
      </c>
      <c r="U215" s="15">
        <v>1.8</v>
      </c>
    </row>
    <row r="216" spans="1:21" x14ac:dyDescent="0.25">
      <c r="A216" s="1">
        <v>45320</v>
      </c>
      <c r="B216" s="2">
        <v>0.74305555555555547</v>
      </c>
      <c r="C216" s="7">
        <v>1030</v>
      </c>
      <c r="D216" s="7">
        <v>1034</v>
      </c>
      <c r="E216" s="8">
        <v>9.6</v>
      </c>
      <c r="F216" s="9">
        <v>59</v>
      </c>
      <c r="G216" s="8">
        <v>9.6</v>
      </c>
      <c r="H216" s="8">
        <v>1.9</v>
      </c>
      <c r="I216" s="8">
        <v>26</v>
      </c>
      <c r="J216" s="8">
        <v>9.6</v>
      </c>
      <c r="K216" s="6">
        <f t="shared" si="9"/>
        <v>2.88</v>
      </c>
      <c r="L216" s="6">
        <f t="shared" si="10"/>
        <v>2.88</v>
      </c>
      <c r="M216" s="10">
        <v>303</v>
      </c>
      <c r="N216" s="3" t="str">
        <f t="shared" si="11"/>
        <v>WNW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0.8</v>
      </c>
      <c r="U216" s="15">
        <v>0.8</v>
      </c>
    </row>
    <row r="217" spans="1:21" x14ac:dyDescent="0.25">
      <c r="A217" s="1">
        <v>45320</v>
      </c>
      <c r="B217" s="2">
        <v>0.74652777777777779</v>
      </c>
      <c r="C217" s="7">
        <v>1030</v>
      </c>
      <c r="D217" s="7">
        <v>1034</v>
      </c>
      <c r="E217" s="8">
        <v>9.6</v>
      </c>
      <c r="F217" s="9">
        <v>59</v>
      </c>
      <c r="G217" s="8">
        <v>9.1999999999999993</v>
      </c>
      <c r="H217" s="8">
        <v>1.9</v>
      </c>
      <c r="I217" s="8">
        <v>26</v>
      </c>
      <c r="J217" s="8">
        <v>9.1999999999999993</v>
      </c>
      <c r="K217" s="6">
        <f t="shared" si="9"/>
        <v>5.76</v>
      </c>
      <c r="L217" s="6">
        <f t="shared" si="10"/>
        <v>5.76</v>
      </c>
      <c r="M217" s="10">
        <v>276</v>
      </c>
      <c r="N217" s="3" t="str">
        <f t="shared" si="11"/>
        <v>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1.6</v>
      </c>
      <c r="U217" s="15">
        <v>1.6</v>
      </c>
    </row>
    <row r="218" spans="1:21" x14ac:dyDescent="0.25">
      <c r="A218" s="1">
        <v>45320</v>
      </c>
      <c r="B218" s="2">
        <v>0.75</v>
      </c>
      <c r="C218" s="7">
        <v>1030</v>
      </c>
      <c r="D218" s="7">
        <v>1034</v>
      </c>
      <c r="E218" s="8">
        <v>9.6</v>
      </c>
      <c r="F218" s="9">
        <v>59</v>
      </c>
      <c r="G218" s="8">
        <v>9.6</v>
      </c>
      <c r="H218" s="8">
        <v>1.9</v>
      </c>
      <c r="I218" s="8">
        <v>26</v>
      </c>
      <c r="J218" s="8">
        <v>9.6</v>
      </c>
      <c r="K218" s="6">
        <f t="shared" si="9"/>
        <v>2.88</v>
      </c>
      <c r="L218" s="6">
        <f t="shared" si="10"/>
        <v>2.88</v>
      </c>
      <c r="M218" s="10">
        <v>14</v>
      </c>
      <c r="N218" s="3" t="str">
        <f t="shared" si="11"/>
        <v>N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0.8</v>
      </c>
      <c r="U218" s="15">
        <v>0.8</v>
      </c>
    </row>
    <row r="219" spans="1:21" x14ac:dyDescent="0.25">
      <c r="A219" s="1">
        <v>45320</v>
      </c>
      <c r="B219" s="2">
        <v>0.75347222222222221</v>
      </c>
      <c r="C219" s="7">
        <v>1030</v>
      </c>
      <c r="D219" s="7">
        <v>1034</v>
      </c>
      <c r="E219" s="8">
        <v>9.6</v>
      </c>
      <c r="F219" s="9">
        <v>59</v>
      </c>
      <c r="G219" s="8">
        <v>9.6</v>
      </c>
      <c r="H219" s="8">
        <v>1.9</v>
      </c>
      <c r="I219" s="8">
        <v>26</v>
      </c>
      <c r="J219" s="8">
        <v>9.6</v>
      </c>
      <c r="K219" s="6">
        <f t="shared" si="9"/>
        <v>3.6</v>
      </c>
      <c r="L219" s="6">
        <f t="shared" si="10"/>
        <v>3.6</v>
      </c>
      <c r="M219" s="10">
        <v>300</v>
      </c>
      <c r="N219" s="3" t="str">
        <f t="shared" si="11"/>
        <v>WNW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</v>
      </c>
      <c r="U219" s="15">
        <v>1</v>
      </c>
    </row>
    <row r="220" spans="1:21" x14ac:dyDescent="0.25">
      <c r="A220" s="1">
        <v>45320</v>
      </c>
      <c r="B220" s="2">
        <v>0.75694444444444453</v>
      </c>
      <c r="C220" s="7">
        <v>1030</v>
      </c>
      <c r="D220" s="7">
        <v>1034</v>
      </c>
      <c r="E220" s="8">
        <v>9.6</v>
      </c>
      <c r="F220" s="9">
        <v>59</v>
      </c>
      <c r="G220" s="8">
        <v>9.6</v>
      </c>
      <c r="H220" s="8">
        <v>1.9</v>
      </c>
      <c r="I220" s="8">
        <v>26</v>
      </c>
      <c r="J220" s="8">
        <v>9.6</v>
      </c>
      <c r="K220" s="6">
        <f t="shared" si="9"/>
        <v>0</v>
      </c>
      <c r="L220" s="6">
        <f t="shared" si="10"/>
        <v>0</v>
      </c>
      <c r="M220" s="10">
        <v>79</v>
      </c>
      <c r="N220" s="3" t="str">
        <f t="shared" si="11"/>
        <v>ENE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45320</v>
      </c>
      <c r="B221" s="2">
        <v>0.76041666666666663</v>
      </c>
      <c r="C221" s="7">
        <v>1030</v>
      </c>
      <c r="D221" s="7">
        <v>1034</v>
      </c>
      <c r="E221" s="8">
        <v>9.6999999999999993</v>
      </c>
      <c r="F221" s="9">
        <v>59</v>
      </c>
      <c r="G221" s="8">
        <v>9.3000000000000007</v>
      </c>
      <c r="H221" s="8">
        <v>2</v>
      </c>
      <c r="I221" s="8">
        <v>26</v>
      </c>
      <c r="J221" s="8">
        <v>9.3000000000000007</v>
      </c>
      <c r="K221" s="6">
        <f t="shared" si="9"/>
        <v>5.76</v>
      </c>
      <c r="L221" s="6">
        <f t="shared" si="10"/>
        <v>5.76</v>
      </c>
      <c r="M221" s="10">
        <v>7</v>
      </c>
      <c r="N221" s="3" t="str">
        <f t="shared" si="11"/>
        <v>N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1.6</v>
      </c>
      <c r="U221" s="15">
        <v>1.6</v>
      </c>
    </row>
    <row r="222" spans="1:21" x14ac:dyDescent="0.25">
      <c r="A222" s="1">
        <v>45320</v>
      </c>
      <c r="B222" s="2">
        <v>0.76388888888888884</v>
      </c>
      <c r="C222" s="7">
        <v>1030</v>
      </c>
      <c r="D222" s="7">
        <v>1034</v>
      </c>
      <c r="E222" s="8">
        <v>9.6</v>
      </c>
      <c r="F222" s="9">
        <v>60</v>
      </c>
      <c r="G222" s="8">
        <v>9.6</v>
      </c>
      <c r="H222" s="8">
        <v>2.1</v>
      </c>
      <c r="I222" s="8">
        <v>26</v>
      </c>
      <c r="J222" s="8">
        <v>9.6</v>
      </c>
      <c r="K222" s="6">
        <f t="shared" si="9"/>
        <v>3.6</v>
      </c>
      <c r="L222" s="6">
        <f t="shared" si="10"/>
        <v>3.6</v>
      </c>
      <c r="M222" s="10">
        <v>74</v>
      </c>
      <c r="N222" s="3" t="str">
        <f t="shared" si="11"/>
        <v>ENE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</v>
      </c>
      <c r="U222" s="15">
        <v>1</v>
      </c>
    </row>
    <row r="223" spans="1:21" x14ac:dyDescent="0.25">
      <c r="A223" s="1">
        <v>45320</v>
      </c>
      <c r="B223" s="2">
        <v>0.76736111111111116</v>
      </c>
      <c r="C223" s="7">
        <v>1030</v>
      </c>
      <c r="D223" s="7">
        <v>1034</v>
      </c>
      <c r="E223" s="8">
        <v>9.6</v>
      </c>
      <c r="F223" s="9">
        <v>60</v>
      </c>
      <c r="G223" s="8">
        <v>9.6</v>
      </c>
      <c r="H223" s="8">
        <v>2.1</v>
      </c>
      <c r="I223" s="8">
        <v>26</v>
      </c>
      <c r="J223" s="8">
        <v>9.6</v>
      </c>
      <c r="K223" s="6">
        <f t="shared" si="9"/>
        <v>2.88</v>
      </c>
      <c r="L223" s="6">
        <f t="shared" si="10"/>
        <v>2.88</v>
      </c>
      <c r="M223" s="10">
        <v>177</v>
      </c>
      <c r="N223" s="3" t="str">
        <f t="shared" si="11"/>
        <v>S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0.8</v>
      </c>
      <c r="U223" s="15">
        <v>0.8</v>
      </c>
    </row>
    <row r="224" spans="1:21" x14ac:dyDescent="0.25">
      <c r="A224" s="1">
        <v>45320</v>
      </c>
      <c r="B224" s="2">
        <v>0.77083333333333337</v>
      </c>
      <c r="C224" s="7">
        <v>1030</v>
      </c>
      <c r="D224" s="7">
        <v>1034</v>
      </c>
      <c r="E224" s="8">
        <v>9.6</v>
      </c>
      <c r="F224" s="9">
        <v>60</v>
      </c>
      <c r="G224" s="8">
        <v>9.6</v>
      </c>
      <c r="H224" s="8">
        <v>2.1</v>
      </c>
      <c r="I224" s="8">
        <v>26</v>
      </c>
      <c r="J224" s="8">
        <v>9.6</v>
      </c>
      <c r="K224" s="6">
        <f t="shared" si="9"/>
        <v>2.88</v>
      </c>
      <c r="L224" s="6">
        <f t="shared" si="10"/>
        <v>2.88</v>
      </c>
      <c r="M224" s="10">
        <v>93</v>
      </c>
      <c r="N224" s="3" t="str">
        <f t="shared" si="11"/>
        <v>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0.8</v>
      </c>
      <c r="U224" s="15">
        <v>0.8</v>
      </c>
    </row>
    <row r="225" spans="1:21" x14ac:dyDescent="0.25">
      <c r="A225" s="1">
        <v>45320</v>
      </c>
      <c r="B225" s="2">
        <v>0.77430555555555547</v>
      </c>
      <c r="C225" s="7">
        <v>1030</v>
      </c>
      <c r="D225" s="7">
        <v>1034</v>
      </c>
      <c r="E225" s="8">
        <v>9.6</v>
      </c>
      <c r="F225" s="9">
        <v>60</v>
      </c>
      <c r="G225" s="8">
        <v>8.4</v>
      </c>
      <c r="H225" s="8">
        <v>2.1</v>
      </c>
      <c r="I225" s="8">
        <v>26</v>
      </c>
      <c r="J225" s="8">
        <v>8.4</v>
      </c>
      <c r="K225" s="6">
        <f t="shared" si="9"/>
        <v>8.2799999999999994</v>
      </c>
      <c r="L225" s="6">
        <f t="shared" si="10"/>
        <v>9</v>
      </c>
      <c r="M225" s="10">
        <v>34</v>
      </c>
      <c r="N225" s="3" t="str">
        <f t="shared" si="11"/>
        <v>NNE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2.2999999999999998</v>
      </c>
      <c r="U225" s="15">
        <v>2.5</v>
      </c>
    </row>
    <row r="226" spans="1:21" x14ac:dyDescent="0.25">
      <c r="A226" s="1">
        <v>45320</v>
      </c>
      <c r="B226" s="2">
        <v>0.77777777777777779</v>
      </c>
      <c r="C226" s="7">
        <v>1030</v>
      </c>
      <c r="D226" s="7">
        <v>1034</v>
      </c>
      <c r="E226" s="8">
        <v>9.6</v>
      </c>
      <c r="F226" s="9">
        <v>60</v>
      </c>
      <c r="G226" s="8">
        <v>9.6</v>
      </c>
      <c r="H226" s="8">
        <v>2.1</v>
      </c>
      <c r="I226" s="8">
        <v>26</v>
      </c>
      <c r="J226" s="8">
        <v>9.6</v>
      </c>
      <c r="K226" s="6">
        <f t="shared" si="9"/>
        <v>3.9600000000000004</v>
      </c>
      <c r="L226" s="6">
        <f t="shared" si="10"/>
        <v>3.9600000000000004</v>
      </c>
      <c r="M226" s="10">
        <v>106</v>
      </c>
      <c r="N226" s="3" t="str">
        <f t="shared" si="11"/>
        <v>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1.1000000000000001</v>
      </c>
      <c r="U226" s="15">
        <v>1.1000000000000001</v>
      </c>
    </row>
    <row r="227" spans="1:21" x14ac:dyDescent="0.25">
      <c r="A227" s="1">
        <v>45320</v>
      </c>
      <c r="B227" s="2">
        <v>0.78125</v>
      </c>
      <c r="C227" s="7">
        <v>1030</v>
      </c>
      <c r="D227" s="7">
        <v>1034</v>
      </c>
      <c r="E227" s="8">
        <v>9.6999999999999993</v>
      </c>
      <c r="F227" s="9">
        <v>60</v>
      </c>
      <c r="G227" s="8">
        <v>9.6999999999999993</v>
      </c>
      <c r="H227" s="8">
        <v>2.2000000000000002</v>
      </c>
      <c r="I227" s="8">
        <v>26</v>
      </c>
      <c r="J227" s="8">
        <v>9.6999999999999993</v>
      </c>
      <c r="K227" s="6">
        <f t="shared" si="9"/>
        <v>2.88</v>
      </c>
      <c r="L227" s="6">
        <f t="shared" si="10"/>
        <v>2.88</v>
      </c>
      <c r="M227" s="10">
        <v>96</v>
      </c>
      <c r="N227" s="3" t="str">
        <f t="shared" si="11"/>
        <v>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0.8</v>
      </c>
      <c r="U227" s="15">
        <v>0.8</v>
      </c>
    </row>
    <row r="228" spans="1:21" x14ac:dyDescent="0.25">
      <c r="A228" s="1">
        <v>45320</v>
      </c>
      <c r="B228" s="2">
        <v>0.78472222222222221</v>
      </c>
      <c r="C228" s="7">
        <v>1030</v>
      </c>
      <c r="D228" s="7">
        <v>1034</v>
      </c>
      <c r="E228" s="8">
        <v>9.6999999999999993</v>
      </c>
      <c r="F228" s="9">
        <v>60</v>
      </c>
      <c r="G228" s="8">
        <v>8.5</v>
      </c>
      <c r="H228" s="8">
        <v>2.2000000000000002</v>
      </c>
      <c r="I228" s="8">
        <v>26</v>
      </c>
      <c r="J228" s="8">
        <v>8.5</v>
      </c>
      <c r="K228" s="6">
        <f t="shared" si="9"/>
        <v>8.2799999999999994</v>
      </c>
      <c r="L228" s="6">
        <f t="shared" si="10"/>
        <v>9</v>
      </c>
      <c r="M228" s="10">
        <v>42</v>
      </c>
      <c r="N228" s="3" t="str">
        <f t="shared" si="11"/>
        <v>NE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2.2999999999999998</v>
      </c>
      <c r="U228" s="15">
        <v>2.5</v>
      </c>
    </row>
    <row r="229" spans="1:21" x14ac:dyDescent="0.25">
      <c r="A229" s="1">
        <v>45320</v>
      </c>
      <c r="B229" s="2">
        <v>0.78819444444444453</v>
      </c>
      <c r="C229" s="7">
        <v>1030</v>
      </c>
      <c r="D229" s="7">
        <v>1034</v>
      </c>
      <c r="E229" s="8">
        <v>9.6</v>
      </c>
      <c r="F229" s="9">
        <v>60</v>
      </c>
      <c r="G229" s="8">
        <v>9.1999999999999993</v>
      </c>
      <c r="H229" s="8">
        <v>2.1</v>
      </c>
      <c r="I229" s="8">
        <v>26</v>
      </c>
      <c r="J229" s="8">
        <v>9.1999999999999993</v>
      </c>
      <c r="K229" s="6">
        <f t="shared" si="9"/>
        <v>5.4</v>
      </c>
      <c r="L229" s="6">
        <f t="shared" si="10"/>
        <v>5.4</v>
      </c>
      <c r="M229" s="10">
        <v>154</v>
      </c>
      <c r="N229" s="3" t="str">
        <f t="shared" si="11"/>
        <v>SSE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1.5</v>
      </c>
      <c r="U229" s="15">
        <v>1.5</v>
      </c>
    </row>
    <row r="230" spans="1:21" x14ac:dyDescent="0.25">
      <c r="A230" s="1">
        <v>45320</v>
      </c>
      <c r="B230" s="2">
        <v>0.79166666666666663</v>
      </c>
      <c r="C230" s="7">
        <v>1030</v>
      </c>
      <c r="D230" s="7">
        <v>1034</v>
      </c>
      <c r="E230" s="8">
        <v>9.6</v>
      </c>
      <c r="F230" s="9">
        <v>60</v>
      </c>
      <c r="G230" s="8">
        <v>8.1999999999999993</v>
      </c>
      <c r="H230" s="8">
        <v>2.1</v>
      </c>
      <c r="I230" s="8">
        <v>26</v>
      </c>
      <c r="J230" s="8">
        <v>8.1999999999999993</v>
      </c>
      <c r="K230" s="6">
        <f t="shared" si="9"/>
        <v>9.36</v>
      </c>
      <c r="L230" s="6">
        <f t="shared" si="10"/>
        <v>9.7200000000000006</v>
      </c>
      <c r="M230" s="10">
        <v>98</v>
      </c>
      <c r="N230" s="3" t="str">
        <f t="shared" si="11"/>
        <v>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2.6</v>
      </c>
      <c r="U230" s="15">
        <v>2.7</v>
      </c>
    </row>
    <row r="231" spans="1:21" x14ac:dyDescent="0.25">
      <c r="A231" s="1">
        <v>45320</v>
      </c>
      <c r="B231" s="2">
        <v>0.79513888888888884</v>
      </c>
      <c r="C231" s="7">
        <v>1030</v>
      </c>
      <c r="D231" s="7">
        <v>1034</v>
      </c>
      <c r="E231" s="8">
        <v>9.6999999999999993</v>
      </c>
      <c r="F231" s="9">
        <v>61</v>
      </c>
      <c r="G231" s="8">
        <v>9.6999999999999993</v>
      </c>
      <c r="H231" s="8">
        <v>2.5</v>
      </c>
      <c r="I231" s="8">
        <v>26</v>
      </c>
      <c r="J231" s="8">
        <v>9.6999999999999993</v>
      </c>
      <c r="K231" s="6">
        <f t="shared" si="9"/>
        <v>3.9600000000000004</v>
      </c>
      <c r="L231" s="6">
        <f t="shared" si="10"/>
        <v>3.9600000000000004</v>
      </c>
      <c r="M231" s="10">
        <v>282</v>
      </c>
      <c r="N231" s="3" t="str">
        <f t="shared" si="11"/>
        <v>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1.1000000000000001</v>
      </c>
      <c r="U231" s="15">
        <v>1.1000000000000001</v>
      </c>
    </row>
    <row r="232" spans="1:21" x14ac:dyDescent="0.25">
      <c r="A232" s="1">
        <v>45320</v>
      </c>
      <c r="B232" s="2">
        <v>0.79861111111111116</v>
      </c>
      <c r="C232" s="7">
        <v>1030</v>
      </c>
      <c r="D232" s="7">
        <v>1034</v>
      </c>
      <c r="E232" s="8">
        <v>9.5</v>
      </c>
      <c r="F232" s="9">
        <v>61</v>
      </c>
      <c r="G232" s="8">
        <v>8.5</v>
      </c>
      <c r="H232" s="8">
        <v>2.2999999999999998</v>
      </c>
      <c r="I232" s="8">
        <v>26</v>
      </c>
      <c r="J232" s="8">
        <v>8.5</v>
      </c>
      <c r="K232" s="6">
        <f t="shared" si="9"/>
        <v>7.2</v>
      </c>
      <c r="L232" s="6">
        <f t="shared" si="10"/>
        <v>7.9200000000000008</v>
      </c>
      <c r="M232" s="10">
        <v>323</v>
      </c>
      <c r="N232" s="3" t="str">
        <f t="shared" si="11"/>
        <v>NW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2</v>
      </c>
      <c r="U232" s="15">
        <v>2.2000000000000002</v>
      </c>
    </row>
    <row r="233" spans="1:21" x14ac:dyDescent="0.25">
      <c r="A233" s="1">
        <v>45320</v>
      </c>
      <c r="B233" s="2">
        <v>0.80208333333333337</v>
      </c>
      <c r="C233" s="7">
        <v>1030</v>
      </c>
      <c r="D233" s="7">
        <v>1034</v>
      </c>
      <c r="E233" s="8">
        <v>9.6</v>
      </c>
      <c r="F233" s="9">
        <v>61</v>
      </c>
      <c r="G233" s="8">
        <v>9.6</v>
      </c>
      <c r="H233" s="8">
        <v>2.4</v>
      </c>
      <c r="I233" s="8">
        <v>26</v>
      </c>
      <c r="J233" s="8">
        <v>9.6</v>
      </c>
      <c r="K233" s="6">
        <f t="shared" si="9"/>
        <v>3.6</v>
      </c>
      <c r="L233" s="6">
        <f t="shared" si="10"/>
        <v>3.6</v>
      </c>
      <c r="M233" s="10">
        <v>154</v>
      </c>
      <c r="N233" s="3" t="str">
        <f t="shared" si="11"/>
        <v>SSE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</v>
      </c>
      <c r="U233" s="15">
        <v>1</v>
      </c>
    </row>
    <row r="234" spans="1:21" x14ac:dyDescent="0.25">
      <c r="A234" s="1">
        <v>45320</v>
      </c>
      <c r="B234" s="2">
        <v>0.80555555555555547</v>
      </c>
      <c r="C234" s="7">
        <v>1030</v>
      </c>
      <c r="D234" s="7">
        <v>1034</v>
      </c>
      <c r="E234" s="8">
        <v>9.6</v>
      </c>
      <c r="F234" s="9">
        <v>62</v>
      </c>
      <c r="G234" s="8">
        <v>9.1999999999999993</v>
      </c>
      <c r="H234" s="8">
        <v>2.6</v>
      </c>
      <c r="I234" s="8">
        <v>26</v>
      </c>
      <c r="J234" s="8">
        <v>9.1999999999999993</v>
      </c>
      <c r="K234" s="6">
        <f t="shared" si="9"/>
        <v>5.76</v>
      </c>
      <c r="L234" s="6">
        <f t="shared" si="10"/>
        <v>5.76</v>
      </c>
      <c r="M234" s="10">
        <v>348</v>
      </c>
      <c r="N234" s="3" t="str">
        <f t="shared" si="11"/>
        <v>NNW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1.6</v>
      </c>
      <c r="U234" s="15">
        <v>1.6</v>
      </c>
    </row>
    <row r="235" spans="1:21" x14ac:dyDescent="0.25">
      <c r="A235" s="1">
        <v>45320</v>
      </c>
      <c r="B235" s="2">
        <v>0.80902777777777779</v>
      </c>
      <c r="C235" s="7">
        <v>1030</v>
      </c>
      <c r="D235" s="7">
        <v>1034</v>
      </c>
      <c r="E235" s="8">
        <v>9.6999999999999993</v>
      </c>
      <c r="F235" s="9">
        <v>61</v>
      </c>
      <c r="G235" s="8">
        <v>7.8</v>
      </c>
      <c r="H235" s="8">
        <v>2.5</v>
      </c>
      <c r="I235" s="8">
        <v>26</v>
      </c>
      <c r="J235" s="8">
        <v>7.8</v>
      </c>
      <c r="K235" s="6">
        <f t="shared" si="9"/>
        <v>12.6</v>
      </c>
      <c r="L235" s="6">
        <f t="shared" si="10"/>
        <v>12.96</v>
      </c>
      <c r="M235" s="10">
        <v>342</v>
      </c>
      <c r="N235" s="3" t="str">
        <f t="shared" si="11"/>
        <v>NNW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3.5</v>
      </c>
      <c r="U235" s="15">
        <v>3.6</v>
      </c>
    </row>
    <row r="236" spans="1:21" x14ac:dyDescent="0.25">
      <c r="A236" s="1">
        <v>45320</v>
      </c>
      <c r="B236" s="2">
        <v>0.8125</v>
      </c>
      <c r="C236" s="7">
        <v>1030</v>
      </c>
      <c r="D236" s="7">
        <v>1034</v>
      </c>
      <c r="E236" s="8">
        <v>9.6999999999999993</v>
      </c>
      <c r="F236" s="9">
        <v>61</v>
      </c>
      <c r="G236" s="8">
        <v>9.6999999999999993</v>
      </c>
      <c r="H236" s="8">
        <v>2.5</v>
      </c>
      <c r="I236" s="8">
        <v>26</v>
      </c>
      <c r="J236" s="8">
        <v>9.6999999999999993</v>
      </c>
      <c r="K236" s="6">
        <f t="shared" si="9"/>
        <v>2.52</v>
      </c>
      <c r="L236" s="6">
        <f t="shared" si="10"/>
        <v>2.52</v>
      </c>
      <c r="M236" s="10">
        <v>80</v>
      </c>
      <c r="N236" s="3" t="str">
        <f t="shared" si="11"/>
        <v>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0.7</v>
      </c>
      <c r="U236" s="15">
        <v>0.7</v>
      </c>
    </row>
    <row r="237" spans="1:21" x14ac:dyDescent="0.25">
      <c r="A237" s="1">
        <v>45320</v>
      </c>
      <c r="B237" s="2">
        <v>0.81597222222222221</v>
      </c>
      <c r="C237" s="7">
        <v>1030</v>
      </c>
      <c r="D237" s="7">
        <v>1034</v>
      </c>
      <c r="E237" s="8">
        <v>9.6999999999999993</v>
      </c>
      <c r="F237" s="9">
        <v>61</v>
      </c>
      <c r="G237" s="8">
        <v>9.3000000000000007</v>
      </c>
      <c r="H237" s="8">
        <v>2.5</v>
      </c>
      <c r="I237" s="8">
        <v>26</v>
      </c>
      <c r="J237" s="8">
        <v>9.3000000000000007</v>
      </c>
      <c r="K237" s="6">
        <f t="shared" si="9"/>
        <v>5.76</v>
      </c>
      <c r="L237" s="6">
        <f t="shared" si="10"/>
        <v>5.76</v>
      </c>
      <c r="M237" s="10">
        <v>15</v>
      </c>
      <c r="N237" s="3" t="str">
        <f t="shared" si="11"/>
        <v>N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1.6</v>
      </c>
      <c r="U237" s="15">
        <v>1.6</v>
      </c>
    </row>
    <row r="238" spans="1:21" x14ac:dyDescent="0.25">
      <c r="A238" s="1">
        <v>45320</v>
      </c>
      <c r="B238" s="2">
        <v>0.81944444444444453</v>
      </c>
      <c r="C238" s="7">
        <v>1030</v>
      </c>
      <c r="D238" s="7">
        <v>1034</v>
      </c>
      <c r="E238" s="8">
        <v>9.6999999999999993</v>
      </c>
      <c r="F238" s="9">
        <v>61</v>
      </c>
      <c r="G238" s="8">
        <v>9.3000000000000007</v>
      </c>
      <c r="H238" s="8">
        <v>2.5</v>
      </c>
      <c r="I238" s="8">
        <v>26</v>
      </c>
      <c r="J238" s="8">
        <v>9.3000000000000007</v>
      </c>
      <c r="K238" s="6">
        <f t="shared" si="9"/>
        <v>5.4</v>
      </c>
      <c r="L238" s="6">
        <f t="shared" si="10"/>
        <v>5.4</v>
      </c>
      <c r="M238" s="10">
        <v>6</v>
      </c>
      <c r="N238" s="3" t="str">
        <f t="shared" si="11"/>
        <v>N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1.5</v>
      </c>
      <c r="U238" s="15">
        <v>1.5</v>
      </c>
    </row>
    <row r="239" spans="1:21" x14ac:dyDescent="0.25">
      <c r="A239" s="1">
        <v>45320</v>
      </c>
      <c r="B239" s="2">
        <v>0.82291666666666663</v>
      </c>
      <c r="C239" s="7">
        <v>1030</v>
      </c>
      <c r="D239" s="7">
        <v>1034</v>
      </c>
      <c r="E239" s="8">
        <v>9.8000000000000007</v>
      </c>
      <c r="F239" s="9">
        <v>60</v>
      </c>
      <c r="G239" s="8">
        <v>9.8000000000000007</v>
      </c>
      <c r="H239" s="8">
        <v>2.2999999999999998</v>
      </c>
      <c r="I239" s="8">
        <v>26</v>
      </c>
      <c r="J239" s="8">
        <v>9.8000000000000007</v>
      </c>
      <c r="K239" s="6">
        <f t="shared" si="9"/>
        <v>2.52</v>
      </c>
      <c r="L239" s="6">
        <f t="shared" si="10"/>
        <v>2.52</v>
      </c>
      <c r="M239" s="10">
        <v>78</v>
      </c>
      <c r="N239" s="3" t="str">
        <f t="shared" si="11"/>
        <v>ENE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0.7</v>
      </c>
      <c r="U239" s="15">
        <v>0.7</v>
      </c>
    </row>
    <row r="240" spans="1:21" x14ac:dyDescent="0.25">
      <c r="A240" s="1">
        <v>45320</v>
      </c>
      <c r="B240" s="2">
        <v>0.82638888888888884</v>
      </c>
      <c r="C240" s="7">
        <v>1030</v>
      </c>
      <c r="D240" s="7">
        <v>1034</v>
      </c>
      <c r="E240" s="8">
        <v>9.8000000000000007</v>
      </c>
      <c r="F240" s="9">
        <v>61</v>
      </c>
      <c r="G240" s="8">
        <v>9.8000000000000007</v>
      </c>
      <c r="H240" s="8">
        <v>2.6</v>
      </c>
      <c r="I240" s="8">
        <v>26</v>
      </c>
      <c r="J240" s="8">
        <v>9.8000000000000007</v>
      </c>
      <c r="K240" s="6">
        <f t="shared" si="9"/>
        <v>3.9600000000000004</v>
      </c>
      <c r="L240" s="6">
        <f t="shared" si="10"/>
        <v>3.9600000000000004</v>
      </c>
      <c r="M240" s="10">
        <v>48</v>
      </c>
      <c r="N240" s="3" t="str">
        <f t="shared" si="11"/>
        <v>NE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1.1000000000000001</v>
      </c>
      <c r="U240" s="15">
        <v>1.1000000000000001</v>
      </c>
    </row>
    <row r="241" spans="1:21" x14ac:dyDescent="0.25">
      <c r="A241" s="1">
        <v>45320</v>
      </c>
      <c r="B241" s="2">
        <v>0.82986111111111116</v>
      </c>
      <c r="C241" s="7">
        <v>1030</v>
      </c>
      <c r="D241" s="7">
        <v>1034</v>
      </c>
      <c r="E241" s="8">
        <v>9.8000000000000007</v>
      </c>
      <c r="F241" s="9">
        <v>61</v>
      </c>
      <c r="G241" s="8">
        <v>9.4</v>
      </c>
      <c r="H241" s="8">
        <v>2.6</v>
      </c>
      <c r="I241" s="8">
        <v>26</v>
      </c>
      <c r="J241" s="8">
        <v>9.4</v>
      </c>
      <c r="K241" s="6">
        <f t="shared" si="9"/>
        <v>5.4</v>
      </c>
      <c r="L241" s="6">
        <f t="shared" si="10"/>
        <v>5.4</v>
      </c>
      <c r="M241" s="10">
        <v>78</v>
      </c>
      <c r="N241" s="3" t="str">
        <f t="shared" si="11"/>
        <v>ENE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1.5</v>
      </c>
      <c r="U241" s="15">
        <v>1.5</v>
      </c>
    </row>
    <row r="242" spans="1:21" x14ac:dyDescent="0.25">
      <c r="A242" s="1">
        <v>45320</v>
      </c>
      <c r="B242" s="2">
        <v>0.83333333333333337</v>
      </c>
      <c r="C242" s="7">
        <v>1030</v>
      </c>
      <c r="D242" s="7">
        <v>1034</v>
      </c>
      <c r="E242" s="8">
        <v>9.8000000000000007</v>
      </c>
      <c r="F242" s="9">
        <v>60</v>
      </c>
      <c r="G242" s="8">
        <v>9.8000000000000007</v>
      </c>
      <c r="H242" s="8">
        <v>2.2999999999999998</v>
      </c>
      <c r="I242" s="8">
        <v>26</v>
      </c>
      <c r="J242" s="8">
        <v>9.8000000000000007</v>
      </c>
      <c r="K242" s="6">
        <f t="shared" si="9"/>
        <v>4.68</v>
      </c>
      <c r="L242" s="6">
        <f t="shared" si="10"/>
        <v>4.68</v>
      </c>
      <c r="M242" s="10">
        <v>272</v>
      </c>
      <c r="N242" s="3" t="str">
        <f t="shared" si="11"/>
        <v>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1.3</v>
      </c>
      <c r="U242" s="15">
        <v>1.3</v>
      </c>
    </row>
    <row r="243" spans="1:21" x14ac:dyDescent="0.25">
      <c r="A243" s="1">
        <v>45320</v>
      </c>
      <c r="B243" s="2">
        <v>0.83680555555555547</v>
      </c>
      <c r="C243" s="7">
        <v>1030</v>
      </c>
      <c r="D243" s="7">
        <v>1034</v>
      </c>
      <c r="E243" s="8">
        <v>9.8000000000000007</v>
      </c>
      <c r="F243" s="9">
        <v>59</v>
      </c>
      <c r="G243" s="8">
        <v>9.8000000000000007</v>
      </c>
      <c r="H243" s="8">
        <v>2.1</v>
      </c>
      <c r="I243" s="8">
        <v>26</v>
      </c>
      <c r="J243" s="8">
        <v>9.8000000000000007</v>
      </c>
      <c r="K243" s="6">
        <f t="shared" si="9"/>
        <v>3.9600000000000004</v>
      </c>
      <c r="L243" s="6">
        <f t="shared" si="10"/>
        <v>3.9600000000000004</v>
      </c>
      <c r="M243" s="10">
        <v>79</v>
      </c>
      <c r="N243" s="3" t="str">
        <f t="shared" si="11"/>
        <v>ENE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1.1000000000000001</v>
      </c>
      <c r="U243" s="15">
        <v>1.1000000000000001</v>
      </c>
    </row>
    <row r="244" spans="1:21" x14ac:dyDescent="0.25">
      <c r="A244" s="1">
        <v>45320</v>
      </c>
      <c r="B244" s="2">
        <v>0.84027777777777779</v>
      </c>
      <c r="C244" s="7">
        <v>1030</v>
      </c>
      <c r="D244" s="7">
        <v>1034</v>
      </c>
      <c r="E244" s="8">
        <v>9.9</v>
      </c>
      <c r="F244" s="9">
        <v>59</v>
      </c>
      <c r="G244" s="8">
        <v>9</v>
      </c>
      <c r="H244" s="8">
        <v>2.2000000000000002</v>
      </c>
      <c r="I244" s="8">
        <v>26</v>
      </c>
      <c r="J244" s="8">
        <v>9</v>
      </c>
      <c r="K244" s="6">
        <f t="shared" si="9"/>
        <v>7.9200000000000008</v>
      </c>
      <c r="L244" s="6">
        <f t="shared" si="10"/>
        <v>7.9200000000000008</v>
      </c>
      <c r="M244" s="10">
        <v>48</v>
      </c>
      <c r="N244" s="3" t="str">
        <f t="shared" si="11"/>
        <v>NE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2.2000000000000002</v>
      </c>
      <c r="U244" s="15">
        <v>2.2000000000000002</v>
      </c>
    </row>
    <row r="245" spans="1:21" x14ac:dyDescent="0.25">
      <c r="A245" s="1">
        <v>45320</v>
      </c>
      <c r="B245" s="2">
        <v>0.84375</v>
      </c>
      <c r="C245" s="7">
        <v>1030</v>
      </c>
      <c r="D245" s="7">
        <v>1034</v>
      </c>
      <c r="E245" s="8">
        <v>9.8000000000000007</v>
      </c>
      <c r="F245" s="9">
        <v>57</v>
      </c>
      <c r="G245" s="8">
        <v>8.9</v>
      </c>
      <c r="H245" s="8">
        <v>1.6</v>
      </c>
      <c r="I245" s="8">
        <v>26</v>
      </c>
      <c r="J245" s="8">
        <v>8.9</v>
      </c>
      <c r="K245" s="6">
        <f t="shared" si="9"/>
        <v>7.9200000000000008</v>
      </c>
      <c r="L245" s="6">
        <f t="shared" si="10"/>
        <v>8.2799999999999994</v>
      </c>
      <c r="M245" s="10">
        <v>342</v>
      </c>
      <c r="N245" s="3" t="str">
        <f t="shared" si="11"/>
        <v>NNW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2.2000000000000002</v>
      </c>
      <c r="U245" s="15">
        <v>2.2999999999999998</v>
      </c>
    </row>
    <row r="246" spans="1:21" x14ac:dyDescent="0.25">
      <c r="A246" s="1">
        <v>45320</v>
      </c>
      <c r="B246" s="2">
        <v>0.84722222222222221</v>
      </c>
      <c r="C246" s="7">
        <v>1030</v>
      </c>
      <c r="D246" s="7">
        <v>1034</v>
      </c>
      <c r="E246" s="8">
        <v>9.9</v>
      </c>
      <c r="F246" s="9">
        <v>56</v>
      </c>
      <c r="G246" s="8">
        <v>9.9</v>
      </c>
      <c r="H246" s="8">
        <v>1.4</v>
      </c>
      <c r="I246" s="8">
        <v>26</v>
      </c>
      <c r="J246" s="8">
        <v>9.9</v>
      </c>
      <c r="K246" s="6">
        <f t="shared" si="9"/>
        <v>4.68</v>
      </c>
      <c r="L246" s="6">
        <f t="shared" si="10"/>
        <v>4.68</v>
      </c>
      <c r="M246" s="10">
        <v>36</v>
      </c>
      <c r="N246" s="3" t="str">
        <f t="shared" si="11"/>
        <v>NNE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1.3</v>
      </c>
      <c r="U246" s="15">
        <v>1.3</v>
      </c>
    </row>
    <row r="247" spans="1:21" x14ac:dyDescent="0.25">
      <c r="A247" s="1">
        <v>45320</v>
      </c>
      <c r="B247" s="2">
        <v>0.85069444444444453</v>
      </c>
      <c r="C247" s="7">
        <v>1030</v>
      </c>
      <c r="D247" s="7">
        <v>1034</v>
      </c>
      <c r="E247" s="8">
        <v>9.9</v>
      </c>
      <c r="F247" s="9">
        <v>56</v>
      </c>
      <c r="G247" s="8">
        <v>9.6</v>
      </c>
      <c r="H247" s="8">
        <v>1.4</v>
      </c>
      <c r="I247" s="8">
        <v>26</v>
      </c>
      <c r="J247" s="8">
        <v>9.6</v>
      </c>
      <c r="K247" s="6">
        <f t="shared" si="9"/>
        <v>5.76</v>
      </c>
      <c r="L247" s="6">
        <f t="shared" si="10"/>
        <v>5.76</v>
      </c>
      <c r="M247" s="10">
        <v>28</v>
      </c>
      <c r="N247" s="3" t="str">
        <f t="shared" si="11"/>
        <v>NNE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1.6</v>
      </c>
      <c r="U247" s="15">
        <v>1.6</v>
      </c>
    </row>
    <row r="248" spans="1:21" x14ac:dyDescent="0.25">
      <c r="A248" s="1">
        <v>45320</v>
      </c>
      <c r="B248" s="2">
        <v>0.85416666666666663</v>
      </c>
      <c r="C248" s="7">
        <v>1030</v>
      </c>
      <c r="D248" s="7">
        <v>1034</v>
      </c>
      <c r="E248" s="8">
        <v>9.9</v>
      </c>
      <c r="F248" s="9">
        <v>56</v>
      </c>
      <c r="G248" s="8">
        <v>9.9</v>
      </c>
      <c r="H248" s="8">
        <v>1.4</v>
      </c>
      <c r="I248" s="8">
        <v>26</v>
      </c>
      <c r="J248" s="8">
        <v>9.9</v>
      </c>
      <c r="K248" s="6">
        <f t="shared" si="9"/>
        <v>3.9600000000000004</v>
      </c>
      <c r="L248" s="6">
        <f t="shared" si="10"/>
        <v>3.9600000000000004</v>
      </c>
      <c r="M248" s="10">
        <v>288</v>
      </c>
      <c r="N248" s="3" t="str">
        <f t="shared" si="11"/>
        <v>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1.1000000000000001</v>
      </c>
      <c r="U248" s="15">
        <v>1.1000000000000001</v>
      </c>
    </row>
    <row r="249" spans="1:21" x14ac:dyDescent="0.25">
      <c r="A249" s="1">
        <v>45320</v>
      </c>
      <c r="B249" s="2">
        <v>0.85763888888888884</v>
      </c>
      <c r="C249" s="7">
        <v>1030</v>
      </c>
      <c r="D249" s="7">
        <v>1034</v>
      </c>
      <c r="E249" s="8">
        <v>10</v>
      </c>
      <c r="F249" s="9">
        <v>56</v>
      </c>
      <c r="G249" s="8">
        <v>9.4</v>
      </c>
      <c r="H249" s="8">
        <v>1.5</v>
      </c>
      <c r="I249" s="8">
        <v>26</v>
      </c>
      <c r="J249" s="8">
        <v>9.4</v>
      </c>
      <c r="K249" s="6">
        <f t="shared" si="9"/>
        <v>6.48</v>
      </c>
      <c r="L249" s="6">
        <f t="shared" si="10"/>
        <v>7.2</v>
      </c>
      <c r="M249" s="10">
        <v>42</v>
      </c>
      <c r="N249" s="3" t="str">
        <f t="shared" si="11"/>
        <v>NE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1.8</v>
      </c>
      <c r="U249" s="15">
        <v>2</v>
      </c>
    </row>
    <row r="250" spans="1:21" x14ac:dyDescent="0.25">
      <c r="A250" s="1">
        <v>45320</v>
      </c>
      <c r="B250" s="2">
        <v>0.86111111111111116</v>
      </c>
      <c r="C250" s="7">
        <v>1030</v>
      </c>
      <c r="D250" s="7">
        <v>1034</v>
      </c>
      <c r="E250" s="8">
        <v>9.9</v>
      </c>
      <c r="F250" s="9">
        <v>55</v>
      </c>
      <c r="G250" s="8">
        <v>9.6</v>
      </c>
      <c r="H250" s="8">
        <v>1.2</v>
      </c>
      <c r="I250" s="8">
        <v>26</v>
      </c>
      <c r="J250" s="8">
        <v>9.6</v>
      </c>
      <c r="K250" s="6">
        <f t="shared" si="9"/>
        <v>5.76</v>
      </c>
      <c r="L250" s="6">
        <f t="shared" si="10"/>
        <v>5.76</v>
      </c>
      <c r="M250" s="10">
        <v>120</v>
      </c>
      <c r="N250" s="3" t="str">
        <f t="shared" si="11"/>
        <v>ESE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1.6</v>
      </c>
      <c r="U250" s="15">
        <v>1.6</v>
      </c>
    </row>
    <row r="251" spans="1:21" x14ac:dyDescent="0.25">
      <c r="A251" s="1">
        <v>45320</v>
      </c>
      <c r="B251" s="2">
        <v>0.86458333333333337</v>
      </c>
      <c r="C251" s="7">
        <v>1030</v>
      </c>
      <c r="D251" s="7">
        <v>1034</v>
      </c>
      <c r="E251" s="8">
        <v>10</v>
      </c>
      <c r="F251" s="9">
        <v>54</v>
      </c>
      <c r="G251" s="8">
        <v>10</v>
      </c>
      <c r="H251" s="8">
        <v>1</v>
      </c>
      <c r="I251" s="8">
        <v>26</v>
      </c>
      <c r="J251" s="8">
        <v>10</v>
      </c>
      <c r="K251" s="6">
        <f t="shared" si="9"/>
        <v>3.9600000000000004</v>
      </c>
      <c r="L251" s="6">
        <f t="shared" si="10"/>
        <v>3.9600000000000004</v>
      </c>
      <c r="M251" s="10">
        <v>66</v>
      </c>
      <c r="N251" s="3" t="str">
        <f t="shared" si="11"/>
        <v>ENE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1.1000000000000001</v>
      </c>
      <c r="U251" s="15">
        <v>1.1000000000000001</v>
      </c>
    </row>
    <row r="252" spans="1:21" x14ac:dyDescent="0.25">
      <c r="A252" s="1">
        <v>45320</v>
      </c>
      <c r="B252" s="2">
        <v>0.86805555555555547</v>
      </c>
      <c r="C252" s="7">
        <v>1030</v>
      </c>
      <c r="D252" s="7">
        <v>1034</v>
      </c>
      <c r="E252" s="8">
        <v>10.1</v>
      </c>
      <c r="F252" s="9">
        <v>52</v>
      </c>
      <c r="G252" s="8">
        <v>10.1</v>
      </c>
      <c r="H252" s="8">
        <v>0.6</v>
      </c>
      <c r="I252" s="8">
        <v>26</v>
      </c>
      <c r="J252" s="8">
        <v>10.1</v>
      </c>
      <c r="K252" s="6">
        <f t="shared" si="9"/>
        <v>4.32</v>
      </c>
      <c r="L252" s="6">
        <f t="shared" si="10"/>
        <v>4.32</v>
      </c>
      <c r="M252" s="10">
        <v>12</v>
      </c>
      <c r="N252" s="3" t="str">
        <f t="shared" si="11"/>
        <v>N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1.2</v>
      </c>
      <c r="U252" s="15">
        <v>1.2</v>
      </c>
    </row>
    <row r="253" spans="1:21" x14ac:dyDescent="0.25">
      <c r="A253" s="1">
        <v>45320</v>
      </c>
      <c r="B253" s="2">
        <v>0.87152777777777779</v>
      </c>
      <c r="C253" s="7">
        <v>1030</v>
      </c>
      <c r="D253" s="7">
        <v>1034</v>
      </c>
      <c r="E253" s="8">
        <v>10.1</v>
      </c>
      <c r="F253" s="9">
        <v>51</v>
      </c>
      <c r="G253" s="8">
        <v>7.9</v>
      </c>
      <c r="H253" s="8">
        <v>0.3</v>
      </c>
      <c r="I253" s="8">
        <v>26</v>
      </c>
      <c r="J253" s="8">
        <v>7.9</v>
      </c>
      <c r="K253" s="6">
        <f t="shared" si="9"/>
        <v>15.120000000000001</v>
      </c>
      <c r="L253" s="6">
        <f t="shared" si="10"/>
        <v>18</v>
      </c>
      <c r="M253" s="10">
        <v>126</v>
      </c>
      <c r="N253" s="3" t="str">
        <f t="shared" si="11"/>
        <v>ESE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4.2</v>
      </c>
      <c r="U253" s="15">
        <v>5</v>
      </c>
    </row>
    <row r="254" spans="1:21" x14ac:dyDescent="0.25">
      <c r="A254" s="1">
        <v>45320</v>
      </c>
      <c r="B254" s="2">
        <v>0.875</v>
      </c>
      <c r="C254" s="7">
        <v>1030</v>
      </c>
      <c r="D254" s="7">
        <v>1034</v>
      </c>
      <c r="E254" s="8">
        <v>10.1</v>
      </c>
      <c r="F254" s="9">
        <v>51</v>
      </c>
      <c r="G254" s="8">
        <v>9.5</v>
      </c>
      <c r="H254" s="8">
        <v>0.3</v>
      </c>
      <c r="I254" s="8">
        <v>26</v>
      </c>
      <c r="J254" s="8">
        <v>9.5</v>
      </c>
      <c r="K254" s="6">
        <f t="shared" si="9"/>
        <v>6.12</v>
      </c>
      <c r="L254" s="6">
        <f t="shared" si="10"/>
        <v>6.48</v>
      </c>
      <c r="M254" s="10">
        <v>102</v>
      </c>
      <c r="N254" s="3" t="str">
        <f t="shared" si="11"/>
        <v>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1.7</v>
      </c>
      <c r="U254" s="15">
        <v>1.8</v>
      </c>
    </row>
    <row r="255" spans="1:21" x14ac:dyDescent="0.25">
      <c r="A255" s="1">
        <v>45320</v>
      </c>
      <c r="B255" s="2">
        <v>0.87847222222222221</v>
      </c>
      <c r="C255" s="7">
        <v>1031</v>
      </c>
      <c r="D255" s="7">
        <v>1035</v>
      </c>
      <c r="E255" s="8">
        <v>10</v>
      </c>
      <c r="F255" s="9">
        <v>53</v>
      </c>
      <c r="G255" s="8">
        <v>9.4</v>
      </c>
      <c r="H255" s="8">
        <v>0.8</v>
      </c>
      <c r="I255" s="8">
        <v>26</v>
      </c>
      <c r="J255" s="8">
        <v>9.4</v>
      </c>
      <c r="K255" s="6">
        <f t="shared" si="9"/>
        <v>6.12</v>
      </c>
      <c r="L255" s="6">
        <f t="shared" si="10"/>
        <v>6.48</v>
      </c>
      <c r="M255" s="10">
        <v>322</v>
      </c>
      <c r="N255" s="3" t="str">
        <f t="shared" si="11"/>
        <v>NW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1.7</v>
      </c>
      <c r="U255" s="15">
        <v>1.8</v>
      </c>
    </row>
    <row r="256" spans="1:21" x14ac:dyDescent="0.25">
      <c r="A256" s="1">
        <v>45320</v>
      </c>
      <c r="B256" s="2">
        <v>0.88194444444444453</v>
      </c>
      <c r="C256" s="7">
        <v>1030</v>
      </c>
      <c r="D256" s="7">
        <v>1034</v>
      </c>
      <c r="E256" s="8">
        <v>10</v>
      </c>
      <c r="F256" s="9">
        <v>53</v>
      </c>
      <c r="G256" s="8">
        <v>10</v>
      </c>
      <c r="H256" s="8">
        <v>0.8</v>
      </c>
      <c r="I256" s="8">
        <v>26</v>
      </c>
      <c r="J256" s="8">
        <v>10</v>
      </c>
      <c r="K256" s="6">
        <f t="shared" si="9"/>
        <v>3.9600000000000004</v>
      </c>
      <c r="L256" s="6">
        <f t="shared" si="10"/>
        <v>3.9600000000000004</v>
      </c>
      <c r="M256" s="10">
        <v>165</v>
      </c>
      <c r="N256" s="3" t="str">
        <f t="shared" si="11"/>
        <v>SSE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1.1000000000000001</v>
      </c>
      <c r="U256" s="15">
        <v>1.1000000000000001</v>
      </c>
    </row>
    <row r="257" spans="1:21" x14ac:dyDescent="0.25">
      <c r="A257" s="1">
        <v>45320</v>
      </c>
      <c r="B257" s="2">
        <v>0.88541666666666663</v>
      </c>
      <c r="C257" s="7">
        <v>1031</v>
      </c>
      <c r="D257" s="7">
        <v>1035</v>
      </c>
      <c r="E257" s="8">
        <v>9.9</v>
      </c>
      <c r="F257" s="9">
        <v>53</v>
      </c>
      <c r="G257" s="8">
        <v>9.9</v>
      </c>
      <c r="H257" s="8">
        <v>0.7</v>
      </c>
      <c r="I257" s="8">
        <v>26</v>
      </c>
      <c r="J257" s="8">
        <v>9.9</v>
      </c>
      <c r="K257" s="6">
        <f t="shared" si="9"/>
        <v>3.9600000000000004</v>
      </c>
      <c r="L257" s="6">
        <f t="shared" si="10"/>
        <v>3.9600000000000004</v>
      </c>
      <c r="M257" s="10">
        <v>74</v>
      </c>
      <c r="N257" s="3" t="str">
        <f t="shared" si="11"/>
        <v>ENE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1.1000000000000001</v>
      </c>
      <c r="U257" s="15">
        <v>1.1000000000000001</v>
      </c>
    </row>
    <row r="258" spans="1:21" x14ac:dyDescent="0.25">
      <c r="A258" s="1">
        <v>45320</v>
      </c>
      <c r="B258" s="2">
        <v>0.88888888888888884</v>
      </c>
      <c r="C258" s="7">
        <v>1031</v>
      </c>
      <c r="D258" s="7">
        <v>1035</v>
      </c>
      <c r="E258" s="8">
        <v>10</v>
      </c>
      <c r="F258" s="9">
        <v>52</v>
      </c>
      <c r="G258" s="8">
        <v>8.6999999999999993</v>
      </c>
      <c r="H258" s="8">
        <v>0.5</v>
      </c>
      <c r="I258" s="8">
        <v>26</v>
      </c>
      <c r="J258" s="8">
        <v>8.6999999999999993</v>
      </c>
      <c r="K258" s="6">
        <f t="shared" si="9"/>
        <v>9.36</v>
      </c>
      <c r="L258" s="6">
        <f t="shared" si="10"/>
        <v>9.7200000000000006</v>
      </c>
      <c r="M258" s="10">
        <v>216</v>
      </c>
      <c r="N258" s="3" t="str">
        <f t="shared" si="11"/>
        <v>SSW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2.6</v>
      </c>
      <c r="U258" s="15">
        <v>2.7</v>
      </c>
    </row>
    <row r="259" spans="1:21" x14ac:dyDescent="0.25">
      <c r="A259" s="1">
        <v>45320</v>
      </c>
      <c r="B259" s="2">
        <v>0.89236111111111116</v>
      </c>
      <c r="C259" s="7">
        <v>1030</v>
      </c>
      <c r="D259" s="7">
        <v>1034</v>
      </c>
      <c r="E259" s="8">
        <v>10.1</v>
      </c>
      <c r="F259" s="9">
        <v>51</v>
      </c>
      <c r="G259" s="8">
        <v>10.1</v>
      </c>
      <c r="H259" s="8">
        <v>0.3</v>
      </c>
      <c r="I259" s="8">
        <v>26</v>
      </c>
      <c r="J259" s="8">
        <v>10.1</v>
      </c>
      <c r="K259" s="6">
        <f t="shared" ref="K259:K289" si="12">CONVERT(T259,"m/s","km/h")</f>
        <v>2.88</v>
      </c>
      <c r="L259" s="6">
        <f t="shared" ref="L259:L289" si="13">CONVERT(U259,"m/s","km/h")</f>
        <v>2.88</v>
      </c>
      <c r="M259" s="10">
        <v>126</v>
      </c>
      <c r="N259" s="3" t="str">
        <f t="shared" ref="N259:N289" si="14">LOOKUP(M259,$V$4:$V$40,$W$4:$W$40)</f>
        <v>ESE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0.8</v>
      </c>
      <c r="U259" s="15">
        <v>0.8</v>
      </c>
    </row>
    <row r="260" spans="1:21" x14ac:dyDescent="0.25">
      <c r="A260" s="1">
        <v>45320</v>
      </c>
      <c r="B260" s="2">
        <v>0.89583333333333337</v>
      </c>
      <c r="C260" s="7">
        <v>1030</v>
      </c>
      <c r="D260" s="7">
        <v>1034</v>
      </c>
      <c r="E260" s="8">
        <v>10.199999999999999</v>
      </c>
      <c r="F260" s="9">
        <v>51</v>
      </c>
      <c r="G260" s="8">
        <v>9.6</v>
      </c>
      <c r="H260" s="8">
        <v>0.4</v>
      </c>
      <c r="I260" s="8">
        <v>26</v>
      </c>
      <c r="J260" s="8">
        <v>9.6</v>
      </c>
      <c r="K260" s="6">
        <f t="shared" si="12"/>
        <v>6.48</v>
      </c>
      <c r="L260" s="6">
        <f t="shared" si="13"/>
        <v>7.2</v>
      </c>
      <c r="M260" s="10">
        <v>354</v>
      </c>
      <c r="N260" s="3" t="str">
        <f t="shared" si="14"/>
        <v>N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1.8</v>
      </c>
      <c r="U260" s="15">
        <v>2</v>
      </c>
    </row>
    <row r="261" spans="1:21" x14ac:dyDescent="0.25">
      <c r="A261" s="1">
        <v>45320</v>
      </c>
      <c r="B261" s="2">
        <v>0.89930555555555547</v>
      </c>
      <c r="C261" s="7">
        <v>1030</v>
      </c>
      <c r="D261" s="7">
        <v>1034</v>
      </c>
      <c r="E261" s="8">
        <v>10.1</v>
      </c>
      <c r="F261" s="9">
        <v>50</v>
      </c>
      <c r="G261" s="8">
        <v>9.5</v>
      </c>
      <c r="H261" s="8">
        <v>0.1</v>
      </c>
      <c r="I261" s="8">
        <v>26</v>
      </c>
      <c r="J261" s="8">
        <v>9.5</v>
      </c>
      <c r="K261" s="6">
        <f t="shared" si="12"/>
        <v>6.12</v>
      </c>
      <c r="L261" s="6">
        <f t="shared" si="13"/>
        <v>6.48</v>
      </c>
      <c r="M261" s="10">
        <v>54</v>
      </c>
      <c r="N261" s="3" t="str">
        <f t="shared" si="14"/>
        <v>NE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1.7</v>
      </c>
      <c r="U261" s="15">
        <v>1.8</v>
      </c>
    </row>
    <row r="262" spans="1:21" x14ac:dyDescent="0.25">
      <c r="A262" s="1">
        <v>45320</v>
      </c>
      <c r="B262" s="2">
        <v>0.90277777777777779</v>
      </c>
      <c r="C262" s="7">
        <v>1030</v>
      </c>
      <c r="D262" s="7">
        <v>1034</v>
      </c>
      <c r="E262" s="8">
        <v>10.199999999999999</v>
      </c>
      <c r="F262" s="9">
        <v>49</v>
      </c>
      <c r="G262" s="8">
        <v>8.9</v>
      </c>
      <c r="H262" s="8">
        <v>-0.1</v>
      </c>
      <c r="I262" s="8">
        <v>26</v>
      </c>
      <c r="J262" s="8">
        <v>8.9</v>
      </c>
      <c r="K262" s="6">
        <f t="shared" si="12"/>
        <v>9.7200000000000006</v>
      </c>
      <c r="L262" s="6">
        <f t="shared" si="13"/>
        <v>10.08</v>
      </c>
      <c r="M262" s="10">
        <v>42</v>
      </c>
      <c r="N262" s="3" t="str">
        <f t="shared" si="14"/>
        <v>NE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2.7</v>
      </c>
      <c r="U262" s="15">
        <v>2.8</v>
      </c>
    </row>
    <row r="263" spans="1:21" x14ac:dyDescent="0.25">
      <c r="A263" s="1">
        <v>45320</v>
      </c>
      <c r="B263" s="2">
        <v>0.90625</v>
      </c>
      <c r="C263" s="7">
        <v>1031</v>
      </c>
      <c r="D263" s="7">
        <v>1035</v>
      </c>
      <c r="E263" s="8">
        <v>10.1</v>
      </c>
      <c r="F263" s="9">
        <v>49</v>
      </c>
      <c r="G263" s="8">
        <v>9.5</v>
      </c>
      <c r="H263" s="8">
        <v>-0.2</v>
      </c>
      <c r="I263" s="8">
        <v>26</v>
      </c>
      <c r="J263" s="8">
        <v>9.5</v>
      </c>
      <c r="K263" s="6">
        <f t="shared" si="12"/>
        <v>6.12</v>
      </c>
      <c r="L263" s="6">
        <f t="shared" si="13"/>
        <v>7.2</v>
      </c>
      <c r="M263" s="10">
        <v>78</v>
      </c>
      <c r="N263" s="3" t="str">
        <f t="shared" si="14"/>
        <v>ENE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1.7</v>
      </c>
      <c r="U263" s="15">
        <v>2</v>
      </c>
    </row>
    <row r="264" spans="1:21" x14ac:dyDescent="0.25">
      <c r="A264" s="1">
        <v>45320</v>
      </c>
      <c r="B264" s="2">
        <v>0.90972222222222221</v>
      </c>
      <c r="C264" s="7">
        <v>1030</v>
      </c>
      <c r="D264" s="7">
        <v>1034</v>
      </c>
      <c r="E264" s="8">
        <v>10.1</v>
      </c>
      <c r="F264" s="9">
        <v>49</v>
      </c>
      <c r="G264" s="8">
        <v>9.1999999999999993</v>
      </c>
      <c r="H264" s="8">
        <v>-0.2</v>
      </c>
      <c r="I264" s="8">
        <v>26</v>
      </c>
      <c r="J264" s="8">
        <v>9.1999999999999993</v>
      </c>
      <c r="K264" s="6">
        <f t="shared" si="12"/>
        <v>7.9200000000000008</v>
      </c>
      <c r="L264" s="6">
        <f t="shared" si="13"/>
        <v>9</v>
      </c>
      <c r="M264" s="10">
        <v>156</v>
      </c>
      <c r="N264" s="3" t="str">
        <f t="shared" si="14"/>
        <v>SSE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2.2000000000000002</v>
      </c>
      <c r="U264" s="15">
        <v>2.5</v>
      </c>
    </row>
    <row r="265" spans="1:21" x14ac:dyDescent="0.25">
      <c r="A265" s="1">
        <v>45320</v>
      </c>
      <c r="B265" s="2">
        <v>0.91319444444444453</v>
      </c>
      <c r="C265" s="7">
        <v>1030</v>
      </c>
      <c r="D265" s="7">
        <v>1034</v>
      </c>
      <c r="E265" s="8">
        <v>10</v>
      </c>
      <c r="F265" s="9">
        <v>49</v>
      </c>
      <c r="G265" s="8">
        <v>8.9</v>
      </c>
      <c r="H265" s="8">
        <v>-0.3</v>
      </c>
      <c r="I265" s="8">
        <v>26</v>
      </c>
      <c r="J265" s="8">
        <v>8.9</v>
      </c>
      <c r="K265" s="6">
        <f t="shared" si="12"/>
        <v>8.2799999999999994</v>
      </c>
      <c r="L265" s="6">
        <f t="shared" si="13"/>
        <v>9.36</v>
      </c>
      <c r="M265" s="10">
        <v>42</v>
      </c>
      <c r="N265" s="3" t="str">
        <f t="shared" si="14"/>
        <v>NE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2.2999999999999998</v>
      </c>
      <c r="U265" s="15">
        <v>2.6</v>
      </c>
    </row>
    <row r="266" spans="1:21" x14ac:dyDescent="0.25">
      <c r="A266" s="1">
        <v>45320</v>
      </c>
      <c r="B266" s="2">
        <v>0.91666666666666663</v>
      </c>
      <c r="C266" s="7">
        <v>1030</v>
      </c>
      <c r="D266" s="7">
        <v>1034</v>
      </c>
      <c r="E266" s="8">
        <v>9.9</v>
      </c>
      <c r="F266" s="9">
        <v>50</v>
      </c>
      <c r="G266" s="8">
        <v>8.6</v>
      </c>
      <c r="H266" s="8">
        <v>-0.1</v>
      </c>
      <c r="I266" s="8">
        <v>26</v>
      </c>
      <c r="J266" s="8">
        <v>8.6</v>
      </c>
      <c r="K266" s="6">
        <f t="shared" si="12"/>
        <v>9.7200000000000006</v>
      </c>
      <c r="L266" s="6">
        <f t="shared" si="13"/>
        <v>10.08</v>
      </c>
      <c r="M266" s="10">
        <v>294</v>
      </c>
      <c r="N266" s="3" t="str">
        <f t="shared" si="14"/>
        <v>WNW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2.7</v>
      </c>
      <c r="U266" s="15">
        <v>2.8</v>
      </c>
    </row>
    <row r="267" spans="1:21" x14ac:dyDescent="0.25">
      <c r="A267" s="1">
        <v>45320</v>
      </c>
      <c r="B267" s="2">
        <v>0.92013888888888884</v>
      </c>
      <c r="C267" s="7">
        <v>1030</v>
      </c>
      <c r="D267" s="7">
        <v>1034</v>
      </c>
      <c r="E267" s="8">
        <v>9.9</v>
      </c>
      <c r="F267" s="9">
        <v>49</v>
      </c>
      <c r="G267" s="8">
        <v>8.6</v>
      </c>
      <c r="H267" s="8">
        <v>-0.4</v>
      </c>
      <c r="I267" s="8">
        <v>26</v>
      </c>
      <c r="J267" s="8">
        <v>8.6</v>
      </c>
      <c r="K267" s="6">
        <f t="shared" si="12"/>
        <v>9</v>
      </c>
      <c r="L267" s="6">
        <f t="shared" si="13"/>
        <v>9.36</v>
      </c>
      <c r="M267" s="10">
        <v>106</v>
      </c>
      <c r="N267" s="3" t="str">
        <f t="shared" si="14"/>
        <v>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2.5</v>
      </c>
      <c r="U267" s="15">
        <v>2.6</v>
      </c>
    </row>
    <row r="268" spans="1:21" x14ac:dyDescent="0.25">
      <c r="A268" s="1">
        <v>45320</v>
      </c>
      <c r="B268" s="2">
        <v>0.92361111111111116</v>
      </c>
      <c r="C268" s="7">
        <v>1030</v>
      </c>
      <c r="D268" s="7">
        <v>1034</v>
      </c>
      <c r="E268" s="8">
        <v>10</v>
      </c>
      <c r="F268" s="9">
        <v>50</v>
      </c>
      <c r="G268" s="8">
        <v>8.6999999999999993</v>
      </c>
      <c r="H268" s="8">
        <v>0</v>
      </c>
      <c r="I268" s="8">
        <v>26</v>
      </c>
      <c r="J268" s="8">
        <v>8.6999999999999993</v>
      </c>
      <c r="K268" s="6">
        <f t="shared" si="12"/>
        <v>9</v>
      </c>
      <c r="L268" s="6">
        <f t="shared" si="13"/>
        <v>9.36</v>
      </c>
      <c r="M268" s="10">
        <v>66</v>
      </c>
      <c r="N268" s="3" t="str">
        <f t="shared" si="14"/>
        <v>ENE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2.5</v>
      </c>
      <c r="U268" s="15">
        <v>2.6</v>
      </c>
    </row>
    <row r="269" spans="1:21" x14ac:dyDescent="0.25">
      <c r="A269" s="1">
        <v>45320</v>
      </c>
      <c r="B269" s="2">
        <v>0.92708333333333337</v>
      </c>
      <c r="C269" s="7">
        <v>1031</v>
      </c>
      <c r="D269" s="7">
        <v>1035</v>
      </c>
      <c r="E269" s="8">
        <v>9.9</v>
      </c>
      <c r="F269" s="9">
        <v>51</v>
      </c>
      <c r="G269" s="8">
        <v>9.9</v>
      </c>
      <c r="H269" s="8">
        <v>0.1</v>
      </c>
      <c r="I269" s="8">
        <v>26</v>
      </c>
      <c r="J269" s="8">
        <v>9.9</v>
      </c>
      <c r="K269" s="6">
        <f t="shared" si="12"/>
        <v>3.9600000000000004</v>
      </c>
      <c r="L269" s="6">
        <f t="shared" si="13"/>
        <v>3.9600000000000004</v>
      </c>
      <c r="M269" s="10">
        <v>80</v>
      </c>
      <c r="N269" s="3" t="str">
        <f t="shared" si="14"/>
        <v>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1.1000000000000001</v>
      </c>
      <c r="U269" s="15">
        <v>1.1000000000000001</v>
      </c>
    </row>
    <row r="270" spans="1:21" x14ac:dyDescent="0.25">
      <c r="A270" s="1">
        <v>45320</v>
      </c>
      <c r="B270" s="2">
        <v>0.93055555555555547</v>
      </c>
      <c r="C270" s="7">
        <v>1031</v>
      </c>
      <c r="D270" s="7">
        <v>1035</v>
      </c>
      <c r="E270" s="8">
        <v>10</v>
      </c>
      <c r="F270" s="9">
        <v>49</v>
      </c>
      <c r="G270" s="8">
        <v>8.1999999999999993</v>
      </c>
      <c r="H270" s="8">
        <v>-0.3</v>
      </c>
      <c r="I270" s="8">
        <v>26</v>
      </c>
      <c r="J270" s="8">
        <v>8.1999999999999993</v>
      </c>
      <c r="K270" s="6">
        <f t="shared" si="12"/>
        <v>12.96</v>
      </c>
      <c r="L270" s="6">
        <f t="shared" si="13"/>
        <v>13.68</v>
      </c>
      <c r="M270" s="10">
        <v>84</v>
      </c>
      <c r="N270" s="3" t="str">
        <f t="shared" si="14"/>
        <v>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3.6</v>
      </c>
      <c r="U270" s="15">
        <v>3.8</v>
      </c>
    </row>
    <row r="271" spans="1:21" x14ac:dyDescent="0.25">
      <c r="A271" s="1">
        <v>45320</v>
      </c>
      <c r="B271" s="2">
        <v>0.93402777777777779</v>
      </c>
      <c r="C271" s="7">
        <v>1031</v>
      </c>
      <c r="D271" s="7">
        <v>1035</v>
      </c>
      <c r="E271" s="8">
        <v>9.9</v>
      </c>
      <c r="F271" s="9">
        <v>50</v>
      </c>
      <c r="G271" s="8">
        <v>9</v>
      </c>
      <c r="H271" s="8">
        <v>-0.1</v>
      </c>
      <c r="I271" s="8">
        <v>26</v>
      </c>
      <c r="J271" s="8">
        <v>9</v>
      </c>
      <c r="K271" s="6">
        <f t="shared" si="12"/>
        <v>7.9200000000000008</v>
      </c>
      <c r="L271" s="6">
        <f t="shared" si="13"/>
        <v>7.9200000000000008</v>
      </c>
      <c r="M271" s="10">
        <v>282</v>
      </c>
      <c r="N271" s="3" t="str">
        <f t="shared" si="14"/>
        <v>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2.2000000000000002</v>
      </c>
      <c r="U271" s="15">
        <v>2.2000000000000002</v>
      </c>
    </row>
    <row r="272" spans="1:21" x14ac:dyDescent="0.25">
      <c r="A272" s="1">
        <v>45320</v>
      </c>
      <c r="B272" s="2">
        <v>0.9375</v>
      </c>
      <c r="C272" s="7">
        <v>1030</v>
      </c>
      <c r="D272" s="7">
        <v>1034</v>
      </c>
      <c r="E272" s="8">
        <v>9.9</v>
      </c>
      <c r="F272" s="9">
        <v>51</v>
      </c>
      <c r="G272" s="8">
        <v>9</v>
      </c>
      <c r="H272" s="8">
        <v>0.1</v>
      </c>
      <c r="I272" s="8">
        <v>26</v>
      </c>
      <c r="J272" s="8">
        <v>9</v>
      </c>
      <c r="K272" s="6">
        <f t="shared" si="12"/>
        <v>7.2</v>
      </c>
      <c r="L272" s="6">
        <f t="shared" si="13"/>
        <v>7.9200000000000008</v>
      </c>
      <c r="M272" s="10">
        <v>60</v>
      </c>
      <c r="N272" s="3" t="str">
        <f t="shared" si="14"/>
        <v>ENE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2</v>
      </c>
      <c r="U272" s="15">
        <v>2.2000000000000002</v>
      </c>
    </row>
    <row r="273" spans="1:21" x14ac:dyDescent="0.25">
      <c r="A273" s="1">
        <v>45320</v>
      </c>
      <c r="B273" s="2">
        <v>0.94097222222222221</v>
      </c>
      <c r="C273" s="7">
        <v>1031</v>
      </c>
      <c r="D273" s="7">
        <v>1035</v>
      </c>
      <c r="E273" s="8">
        <v>9.9</v>
      </c>
      <c r="F273" s="9">
        <v>50</v>
      </c>
      <c r="G273" s="8">
        <v>8.6</v>
      </c>
      <c r="H273" s="8">
        <v>-0.1</v>
      </c>
      <c r="I273" s="8">
        <v>26</v>
      </c>
      <c r="J273" s="8">
        <v>8.6</v>
      </c>
      <c r="K273" s="6">
        <f t="shared" si="12"/>
        <v>9.36</v>
      </c>
      <c r="L273" s="6">
        <f t="shared" si="13"/>
        <v>9.36</v>
      </c>
      <c r="M273" s="10">
        <v>48</v>
      </c>
      <c r="N273" s="3" t="str">
        <f t="shared" si="14"/>
        <v>NE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2.6</v>
      </c>
      <c r="U273" s="15">
        <v>2.6</v>
      </c>
    </row>
    <row r="274" spans="1:21" x14ac:dyDescent="0.25">
      <c r="A274" s="1">
        <v>45320</v>
      </c>
      <c r="B274" s="2">
        <v>0.94444444444444453</v>
      </c>
      <c r="C274" s="7">
        <v>1031</v>
      </c>
      <c r="D274" s="7">
        <v>1035</v>
      </c>
      <c r="E274" s="8">
        <v>10</v>
      </c>
      <c r="F274" s="9">
        <v>51</v>
      </c>
      <c r="G274" s="8">
        <v>8.6999999999999993</v>
      </c>
      <c r="H274" s="8">
        <v>0.2</v>
      </c>
      <c r="I274" s="8">
        <v>26</v>
      </c>
      <c r="J274" s="8">
        <v>8.6999999999999993</v>
      </c>
      <c r="K274" s="6">
        <f t="shared" si="12"/>
        <v>9.36</v>
      </c>
      <c r="L274" s="6">
        <f t="shared" si="13"/>
        <v>9.7200000000000006</v>
      </c>
      <c r="M274" s="10">
        <v>102</v>
      </c>
      <c r="N274" s="3" t="str">
        <f t="shared" si="14"/>
        <v>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2.6</v>
      </c>
      <c r="U274" s="15">
        <v>2.7</v>
      </c>
    </row>
    <row r="275" spans="1:21" x14ac:dyDescent="0.25">
      <c r="A275" s="1">
        <v>45320</v>
      </c>
      <c r="B275" s="2">
        <v>0.94791666666666663</v>
      </c>
      <c r="C275" s="7">
        <v>1031</v>
      </c>
      <c r="D275" s="7">
        <v>1035</v>
      </c>
      <c r="E275" s="8">
        <v>9.8000000000000007</v>
      </c>
      <c r="F275" s="9">
        <v>51</v>
      </c>
      <c r="G275" s="8">
        <v>9.1</v>
      </c>
      <c r="H275" s="8">
        <v>0</v>
      </c>
      <c r="I275" s="8">
        <v>26</v>
      </c>
      <c r="J275" s="8">
        <v>9.1</v>
      </c>
      <c r="K275" s="6">
        <f t="shared" si="12"/>
        <v>6.12</v>
      </c>
      <c r="L275" s="6">
        <f t="shared" si="13"/>
        <v>6.48</v>
      </c>
      <c r="M275" s="10">
        <v>84</v>
      </c>
      <c r="N275" s="3" t="str">
        <f t="shared" si="14"/>
        <v>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1.7</v>
      </c>
      <c r="U275" s="15">
        <v>1.8</v>
      </c>
    </row>
    <row r="276" spans="1:21" x14ac:dyDescent="0.25">
      <c r="A276" s="1">
        <v>45320</v>
      </c>
      <c r="B276" s="2">
        <v>0.95138888888888884</v>
      </c>
      <c r="C276" s="7">
        <v>1031</v>
      </c>
      <c r="D276" s="7">
        <v>1035</v>
      </c>
      <c r="E276" s="8">
        <v>9.8000000000000007</v>
      </c>
      <c r="F276" s="9">
        <v>51</v>
      </c>
      <c r="G276" s="8">
        <v>8.9</v>
      </c>
      <c r="H276" s="8">
        <v>0</v>
      </c>
      <c r="I276" s="8">
        <v>26</v>
      </c>
      <c r="J276" s="8">
        <v>8.9</v>
      </c>
      <c r="K276" s="6">
        <f t="shared" si="12"/>
        <v>7.2</v>
      </c>
      <c r="L276" s="6">
        <f t="shared" si="13"/>
        <v>7.9200000000000008</v>
      </c>
      <c r="M276" s="10">
        <v>216</v>
      </c>
      <c r="N276" s="3" t="str">
        <f t="shared" si="14"/>
        <v>SSW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2</v>
      </c>
      <c r="U276" s="15">
        <v>2.2000000000000002</v>
      </c>
    </row>
    <row r="277" spans="1:21" x14ac:dyDescent="0.25">
      <c r="A277" s="1">
        <v>45320</v>
      </c>
      <c r="B277" s="2">
        <v>0.95486111111111116</v>
      </c>
      <c r="C277" s="7">
        <v>1031</v>
      </c>
      <c r="D277" s="7">
        <v>1035</v>
      </c>
      <c r="E277" s="8">
        <v>9.8000000000000007</v>
      </c>
      <c r="F277" s="9">
        <v>50</v>
      </c>
      <c r="G277" s="8">
        <v>9.4</v>
      </c>
      <c r="H277" s="8">
        <v>-0.2</v>
      </c>
      <c r="I277" s="8">
        <v>26</v>
      </c>
      <c r="J277" s="8">
        <v>9.4</v>
      </c>
      <c r="K277" s="6">
        <f t="shared" si="12"/>
        <v>5.76</v>
      </c>
      <c r="L277" s="6">
        <f t="shared" si="13"/>
        <v>5.76</v>
      </c>
      <c r="M277" s="10">
        <v>102</v>
      </c>
      <c r="N277" s="3" t="str">
        <f t="shared" si="14"/>
        <v>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1.6</v>
      </c>
      <c r="U277" s="15">
        <v>1.6</v>
      </c>
    </row>
    <row r="278" spans="1:21" x14ac:dyDescent="0.25">
      <c r="A278" s="1">
        <v>45320</v>
      </c>
      <c r="B278" s="2">
        <v>0.95833333333333337</v>
      </c>
      <c r="C278" s="7">
        <v>1031</v>
      </c>
      <c r="D278" s="7">
        <v>1035</v>
      </c>
      <c r="E278" s="8">
        <v>9.8000000000000007</v>
      </c>
      <c r="F278" s="9">
        <v>49</v>
      </c>
      <c r="G278" s="8">
        <v>9.1</v>
      </c>
      <c r="H278" s="8">
        <v>-0.5</v>
      </c>
      <c r="I278" s="8">
        <v>26</v>
      </c>
      <c r="J278" s="8">
        <v>9.1</v>
      </c>
      <c r="K278" s="6">
        <f t="shared" si="12"/>
        <v>6.12</v>
      </c>
      <c r="L278" s="6">
        <f t="shared" si="13"/>
        <v>6.48</v>
      </c>
      <c r="M278" s="10">
        <v>136</v>
      </c>
      <c r="N278" s="3" t="str">
        <f t="shared" si="14"/>
        <v>SE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1.7</v>
      </c>
      <c r="U278" s="15">
        <v>1.8</v>
      </c>
    </row>
    <row r="279" spans="1:21" x14ac:dyDescent="0.25">
      <c r="A279" s="1">
        <v>45320</v>
      </c>
      <c r="B279" s="2">
        <v>0.96180555555555547</v>
      </c>
      <c r="C279" s="7">
        <v>1031</v>
      </c>
      <c r="D279" s="7">
        <v>1035</v>
      </c>
      <c r="E279" s="8">
        <v>9.9</v>
      </c>
      <c r="F279" s="9">
        <v>49</v>
      </c>
      <c r="G279" s="8">
        <v>8.8000000000000007</v>
      </c>
      <c r="H279" s="8">
        <v>-0.4</v>
      </c>
      <c r="I279" s="8">
        <v>26</v>
      </c>
      <c r="J279" s="8">
        <v>8.8000000000000007</v>
      </c>
      <c r="K279" s="6">
        <f t="shared" si="12"/>
        <v>8.2799999999999994</v>
      </c>
      <c r="L279" s="6">
        <f t="shared" si="13"/>
        <v>9</v>
      </c>
      <c r="M279" s="10">
        <v>219</v>
      </c>
      <c r="N279" s="3" t="str">
        <f t="shared" si="14"/>
        <v>SSW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2.2999999999999998</v>
      </c>
      <c r="U279" s="15">
        <v>2.5</v>
      </c>
    </row>
    <row r="280" spans="1:21" x14ac:dyDescent="0.25">
      <c r="A280" s="1">
        <v>45320</v>
      </c>
      <c r="B280" s="2">
        <v>0.96527777777777779</v>
      </c>
      <c r="C280" s="7">
        <v>1031</v>
      </c>
      <c r="D280" s="7">
        <v>1035</v>
      </c>
      <c r="E280" s="8">
        <v>9.6999999999999993</v>
      </c>
      <c r="F280" s="9">
        <v>50</v>
      </c>
      <c r="G280" s="8">
        <v>8.1</v>
      </c>
      <c r="H280" s="8">
        <v>-0.3</v>
      </c>
      <c r="I280" s="8">
        <v>26</v>
      </c>
      <c r="J280" s="8">
        <v>8.1</v>
      </c>
      <c r="K280" s="6">
        <f t="shared" si="12"/>
        <v>10.8</v>
      </c>
      <c r="L280" s="6">
        <f t="shared" si="13"/>
        <v>11.16</v>
      </c>
      <c r="M280" s="10">
        <v>78</v>
      </c>
      <c r="N280" s="3" t="str">
        <f t="shared" si="14"/>
        <v>ENE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3</v>
      </c>
      <c r="U280" s="15">
        <v>3.1</v>
      </c>
    </row>
    <row r="281" spans="1:21" x14ac:dyDescent="0.25">
      <c r="A281" s="1">
        <v>45320</v>
      </c>
      <c r="B281" s="2">
        <v>0.96875</v>
      </c>
      <c r="C281" s="7">
        <v>1031</v>
      </c>
      <c r="D281" s="7">
        <v>1035</v>
      </c>
      <c r="E281" s="8">
        <v>9.8000000000000007</v>
      </c>
      <c r="F281" s="9">
        <v>50</v>
      </c>
      <c r="G281" s="8">
        <v>8.9</v>
      </c>
      <c r="H281" s="8">
        <v>-0.2</v>
      </c>
      <c r="I281" s="8">
        <v>26</v>
      </c>
      <c r="J281" s="8">
        <v>8.9</v>
      </c>
      <c r="K281" s="6">
        <f t="shared" si="12"/>
        <v>7.5600000000000005</v>
      </c>
      <c r="L281" s="6">
        <f t="shared" si="13"/>
        <v>7.5600000000000005</v>
      </c>
      <c r="M281" s="10">
        <v>171</v>
      </c>
      <c r="N281" s="3" t="str">
        <f t="shared" si="14"/>
        <v>S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2.1</v>
      </c>
      <c r="U281" s="15">
        <v>2.1</v>
      </c>
    </row>
    <row r="282" spans="1:21" x14ac:dyDescent="0.25">
      <c r="A282" s="1">
        <v>45320</v>
      </c>
      <c r="B282" s="2">
        <v>0.97222222222222221</v>
      </c>
      <c r="C282" s="7">
        <v>1031</v>
      </c>
      <c r="D282" s="7">
        <v>1035</v>
      </c>
      <c r="E282" s="8">
        <v>9.5</v>
      </c>
      <c r="F282" s="9">
        <v>51</v>
      </c>
      <c r="G282" s="8">
        <v>8.5</v>
      </c>
      <c r="H282" s="8">
        <v>-0.2</v>
      </c>
      <c r="I282" s="8">
        <v>26</v>
      </c>
      <c r="J282" s="8">
        <v>8.5</v>
      </c>
      <c r="K282" s="6">
        <f t="shared" si="12"/>
        <v>7.5600000000000005</v>
      </c>
      <c r="L282" s="6">
        <f t="shared" si="13"/>
        <v>7.9200000000000008</v>
      </c>
      <c r="M282" s="10">
        <v>300</v>
      </c>
      <c r="N282" s="3" t="str">
        <f t="shared" si="14"/>
        <v>WNW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2.1</v>
      </c>
      <c r="U282" s="15">
        <v>2.2000000000000002</v>
      </c>
    </row>
    <row r="283" spans="1:21" x14ac:dyDescent="0.25">
      <c r="A283" s="1">
        <v>45320</v>
      </c>
      <c r="B283" s="2">
        <v>0.97569444444444453</v>
      </c>
      <c r="C283" s="7">
        <v>1031</v>
      </c>
      <c r="D283" s="7">
        <v>1035</v>
      </c>
      <c r="E283" s="8">
        <v>9.6</v>
      </c>
      <c r="F283" s="9">
        <v>51</v>
      </c>
      <c r="G283" s="8">
        <v>7.7</v>
      </c>
      <c r="H283" s="8">
        <v>-0.1</v>
      </c>
      <c r="I283" s="8">
        <v>26</v>
      </c>
      <c r="J283" s="8">
        <v>7.7</v>
      </c>
      <c r="K283" s="6">
        <f t="shared" si="12"/>
        <v>12.96</v>
      </c>
      <c r="L283" s="6">
        <f t="shared" si="13"/>
        <v>13.32</v>
      </c>
      <c r="M283" s="10">
        <v>78</v>
      </c>
      <c r="N283" s="3" t="str">
        <f t="shared" si="14"/>
        <v>ENE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3.6</v>
      </c>
      <c r="U283" s="15">
        <v>3.7</v>
      </c>
    </row>
    <row r="284" spans="1:21" x14ac:dyDescent="0.25">
      <c r="A284" s="1">
        <v>45320</v>
      </c>
      <c r="B284" s="2">
        <v>0.97916666666666663</v>
      </c>
      <c r="C284" s="7">
        <v>1031</v>
      </c>
      <c r="D284" s="7">
        <v>1035</v>
      </c>
      <c r="E284" s="8">
        <v>9.8000000000000007</v>
      </c>
      <c r="F284" s="9">
        <v>51</v>
      </c>
      <c r="G284" s="8">
        <v>9.8000000000000007</v>
      </c>
      <c r="H284" s="8">
        <v>0</v>
      </c>
      <c r="I284" s="8">
        <v>26</v>
      </c>
      <c r="J284" s="8">
        <v>9.8000000000000007</v>
      </c>
      <c r="K284" s="6">
        <f t="shared" si="12"/>
        <v>3.6</v>
      </c>
      <c r="L284" s="6">
        <f t="shared" si="13"/>
        <v>3.6</v>
      </c>
      <c r="M284" s="10">
        <v>138</v>
      </c>
      <c r="N284" s="3" t="str">
        <f t="shared" si="14"/>
        <v>SE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</v>
      </c>
      <c r="U284" s="15">
        <v>1</v>
      </c>
    </row>
    <row r="285" spans="1:21" x14ac:dyDescent="0.25">
      <c r="A285" s="1">
        <v>45320</v>
      </c>
      <c r="B285" s="2">
        <v>0.98263888888888884</v>
      </c>
      <c r="C285" s="7">
        <v>1031</v>
      </c>
      <c r="D285" s="7">
        <v>1035</v>
      </c>
      <c r="E285" s="8">
        <v>9.6999999999999993</v>
      </c>
      <c r="F285" s="9">
        <v>50</v>
      </c>
      <c r="G285" s="8">
        <v>8.3000000000000007</v>
      </c>
      <c r="H285" s="8">
        <v>-0.3</v>
      </c>
      <c r="I285" s="8">
        <v>26</v>
      </c>
      <c r="J285" s="8">
        <v>8.3000000000000007</v>
      </c>
      <c r="K285" s="6">
        <f t="shared" si="12"/>
        <v>9</v>
      </c>
      <c r="L285" s="6">
        <f t="shared" si="13"/>
        <v>9.36</v>
      </c>
      <c r="M285" s="10">
        <v>102</v>
      </c>
      <c r="N285" s="3" t="str">
        <f t="shared" si="14"/>
        <v>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2.5</v>
      </c>
      <c r="U285" s="15">
        <v>2.6</v>
      </c>
    </row>
    <row r="286" spans="1:21" x14ac:dyDescent="0.25">
      <c r="A286" s="1">
        <v>45320</v>
      </c>
      <c r="B286" s="2">
        <v>0.98611111111111116</v>
      </c>
      <c r="C286" s="7">
        <v>1031</v>
      </c>
      <c r="D286" s="7">
        <v>1035</v>
      </c>
      <c r="E286" s="8">
        <v>9.8000000000000007</v>
      </c>
      <c r="F286" s="9">
        <v>50</v>
      </c>
      <c r="G286" s="8">
        <v>9.1</v>
      </c>
      <c r="H286" s="8">
        <v>-0.2</v>
      </c>
      <c r="I286" s="8">
        <v>26</v>
      </c>
      <c r="J286" s="8">
        <v>9.1</v>
      </c>
      <c r="K286" s="6">
        <f t="shared" si="12"/>
        <v>6.48</v>
      </c>
      <c r="L286" s="6">
        <f t="shared" si="13"/>
        <v>7.5600000000000005</v>
      </c>
      <c r="M286" s="10">
        <v>54</v>
      </c>
      <c r="N286" s="3" t="str">
        <f t="shared" si="14"/>
        <v>NE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1.8</v>
      </c>
      <c r="U286" s="15">
        <v>2.1</v>
      </c>
    </row>
    <row r="287" spans="1:21" x14ac:dyDescent="0.25">
      <c r="A287" s="1">
        <v>45320</v>
      </c>
      <c r="B287" s="2">
        <v>0.98958333333333337</v>
      </c>
      <c r="C287" s="7">
        <v>1031</v>
      </c>
      <c r="D287" s="7">
        <v>1035</v>
      </c>
      <c r="E287" s="8">
        <v>9.6999999999999993</v>
      </c>
      <c r="F287" s="9">
        <v>50</v>
      </c>
      <c r="G287" s="8">
        <v>8.3000000000000007</v>
      </c>
      <c r="H287" s="8">
        <v>-0.3</v>
      </c>
      <c r="I287" s="8">
        <v>26</v>
      </c>
      <c r="J287" s="8">
        <v>8.3000000000000007</v>
      </c>
      <c r="K287" s="6">
        <f t="shared" si="12"/>
        <v>9</v>
      </c>
      <c r="L287" s="6">
        <f t="shared" si="13"/>
        <v>9.36</v>
      </c>
      <c r="M287" s="10">
        <v>96</v>
      </c>
      <c r="N287" s="3" t="str">
        <f t="shared" si="14"/>
        <v>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2.5</v>
      </c>
      <c r="U287" s="15">
        <v>2.6</v>
      </c>
    </row>
    <row r="288" spans="1:21" x14ac:dyDescent="0.25">
      <c r="A288" s="1">
        <v>45320</v>
      </c>
      <c r="B288" s="75">
        <v>0.99305555555555547</v>
      </c>
      <c r="C288" s="7">
        <v>1031</v>
      </c>
      <c r="D288" s="7">
        <v>1035</v>
      </c>
      <c r="E288" s="8">
        <v>9.5</v>
      </c>
      <c r="F288" s="9">
        <v>51</v>
      </c>
      <c r="G288" s="8">
        <v>8.5</v>
      </c>
      <c r="H288" s="8">
        <v>-0.2</v>
      </c>
      <c r="I288" s="8">
        <v>26</v>
      </c>
      <c r="J288" s="8">
        <v>8.5</v>
      </c>
      <c r="K288" s="6">
        <f t="shared" si="12"/>
        <v>7.9200000000000008</v>
      </c>
      <c r="L288" s="6">
        <f t="shared" si="13"/>
        <v>7.9200000000000008</v>
      </c>
      <c r="M288" s="10">
        <v>102</v>
      </c>
      <c r="N288" s="3" t="str">
        <f t="shared" si="14"/>
        <v>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2.2000000000000002</v>
      </c>
      <c r="U288" s="15">
        <v>2.2000000000000002</v>
      </c>
    </row>
    <row r="289" spans="1:21" x14ac:dyDescent="0.25">
      <c r="A289" s="1">
        <v>45320</v>
      </c>
      <c r="B289" s="75">
        <v>0.99652777777777779</v>
      </c>
      <c r="C289" s="7">
        <v>1031</v>
      </c>
      <c r="D289" s="7">
        <v>1035</v>
      </c>
      <c r="E289" s="8">
        <v>9.6</v>
      </c>
      <c r="F289" s="9">
        <v>50</v>
      </c>
      <c r="G289" s="8">
        <v>8.4</v>
      </c>
      <c r="H289" s="8">
        <v>-0.4</v>
      </c>
      <c r="I289" s="8">
        <v>26</v>
      </c>
      <c r="J289" s="8">
        <v>8.4</v>
      </c>
      <c r="K289" s="6">
        <f t="shared" si="12"/>
        <v>8.2799999999999994</v>
      </c>
      <c r="L289" s="6">
        <f t="shared" si="13"/>
        <v>9</v>
      </c>
      <c r="M289" s="10">
        <v>54</v>
      </c>
      <c r="N289" s="3" t="str">
        <f t="shared" si="14"/>
        <v>NE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2.2999999999999998</v>
      </c>
      <c r="U289" s="15">
        <v>2.5</v>
      </c>
    </row>
    <row r="290" spans="1:21" x14ac:dyDescent="0.25">
      <c r="A290" s="1"/>
      <c r="B290" s="75"/>
      <c r="K290" s="6"/>
      <c r="L290" s="6"/>
      <c r="N290" s="3"/>
      <c r="S290" s="14"/>
    </row>
    <row r="291" spans="1:21" x14ac:dyDescent="0.25">
      <c r="K291" s="6"/>
      <c r="L291" s="6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</row>
    <row r="293" spans="1:21" x14ac:dyDescent="0.25">
      <c r="A293" s="31">
        <f>AVERAGE(E2:E289)</f>
        <v>10.252777777777776</v>
      </c>
      <c r="B293" s="27">
        <f>AVERAGE(F2:F289)</f>
        <v>51.947916666666664</v>
      </c>
      <c r="C293" s="28">
        <f>AVERAGE(C2:C289)</f>
        <v>1029.9756944444443</v>
      </c>
      <c r="D293" s="29">
        <f>AVERAGE(S2:S287)</f>
        <v>75.582837542657344</v>
      </c>
      <c r="E293" s="30">
        <f>AVERAGE(K2:K288)</f>
        <v>8.007804878048784</v>
      </c>
      <c r="F293" s="31">
        <f>AVERAGE(H2:H289)</f>
        <v>0.69201388888888915</v>
      </c>
      <c r="G293" s="45" t="str" cm="1">
        <f t="array" ref="G293">INDEX(N2:N288,MIN(IF(MAX(COUNTIF(N2:N287,N2:N287))=COUNTIF(N2:N287,N2:N287),ROW(N2:N287),"")))</f>
        <v>ENE</v>
      </c>
      <c r="H293" s="47"/>
      <c r="I293" s="26"/>
      <c r="K293" s="6"/>
      <c r="L293" s="6"/>
    </row>
    <row r="294" spans="1:21" x14ac:dyDescent="0.25">
      <c r="A294"/>
      <c r="B294"/>
      <c r="C294"/>
      <c r="D294"/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9.5</v>
      </c>
      <c r="B296" s="33">
        <f>MAX(E2:E289)</f>
        <v>11.5</v>
      </c>
      <c r="C296" s="34">
        <f>MIN(F2:F289)</f>
        <v>46</v>
      </c>
      <c r="D296" s="35">
        <f>MAX(F2:F289)</f>
        <v>62</v>
      </c>
      <c r="E296" s="36">
        <f>MAX(S2:S288)</f>
        <v>481.29170000000005</v>
      </c>
      <c r="F296" s="37">
        <f>MAX(L2:L288)</f>
        <v>26.28</v>
      </c>
      <c r="G296" s="38">
        <f>MIN(H2:H289)</f>
        <v>-0.6</v>
      </c>
      <c r="H296" s="33">
        <f>MAX(H2:H289)</f>
        <v>2.6</v>
      </c>
      <c r="I296" s="4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21.01.2024</vt:lpstr>
      <vt:lpstr>22.01.2024</vt:lpstr>
      <vt:lpstr>23.01.2024</vt:lpstr>
      <vt:lpstr>24.01.2024</vt:lpstr>
      <vt:lpstr>25.01.2024</vt:lpstr>
      <vt:lpstr>26.01.2024</vt:lpstr>
      <vt:lpstr>27.01.2024</vt:lpstr>
      <vt:lpstr>28.01.2024</vt:lpstr>
      <vt:lpstr>29.01.2024</vt:lpstr>
      <vt:lpstr>30.01.2024</vt:lpstr>
      <vt:lpstr>31.01.2024</vt:lpstr>
      <vt:lpstr>Riepilogo e Gafici</vt:lpstr>
      <vt:lpstr>Riepilogo Vento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Natali</dc:creator>
  <cp:lastModifiedBy>Massimiliano Natali</cp:lastModifiedBy>
  <dcterms:created xsi:type="dcterms:W3CDTF">2023-07-03T06:55:32Z</dcterms:created>
  <dcterms:modified xsi:type="dcterms:W3CDTF">2024-02-01T10:38:09Z</dcterms:modified>
</cp:coreProperties>
</file>