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0608ff55162e121/Documenti/Dati Stazione Meteo/2024/Aprile/"/>
    </mc:Choice>
  </mc:AlternateContent>
  <xr:revisionPtr revIDLastSave="0" documentId="8_{E295F776-1655-4EA9-AF24-547EA96E93B2}" xr6:coauthVersionLast="47" xr6:coauthVersionMax="47" xr10:uidLastSave="{00000000-0000-0000-0000-000000000000}"/>
  <bookViews>
    <workbookView xWindow="-120" yWindow="-120" windowWidth="29040" windowHeight="15720" firstSheet="3" activeTab="11" xr2:uid="{646F86B0-12A2-44AB-A5B8-111627BD7026}"/>
  </bookViews>
  <sheets>
    <sheet name="11.04.2024" sheetId="16" r:id="rId1"/>
    <sheet name="12.04.2024" sheetId="15" r:id="rId2"/>
    <sheet name="13.04.2024" sheetId="2" r:id="rId3"/>
    <sheet name="14.04.2024" sheetId="3" r:id="rId4"/>
    <sheet name="15.04.2024" sheetId="4" r:id="rId5"/>
    <sheet name="16.04.2024" sheetId="5" r:id="rId6"/>
    <sheet name="17.04.2024" sheetId="6" r:id="rId7"/>
    <sheet name="18.04.2024" sheetId="7" r:id="rId8"/>
    <sheet name="19.04.2024" sheetId="8" r:id="rId9"/>
    <sheet name="20.04.2024" sheetId="10" r:id="rId10"/>
    <sheet name="Riepilogo e Gafici" sheetId="11" r:id="rId11"/>
    <sheet name="Riepilogo Vento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0" l="1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79" i="10"/>
  <c r="N280" i="10"/>
  <c r="N281" i="10"/>
  <c r="N282" i="10"/>
  <c r="N283" i="10"/>
  <c r="N284" i="10"/>
  <c r="N285" i="10"/>
  <c r="N286" i="10"/>
  <c r="N287" i="10"/>
  <c r="N288" i="10"/>
  <c r="N289" i="10"/>
  <c r="N2" i="10"/>
  <c r="K3" i="10"/>
  <c r="L3" i="10"/>
  <c r="K4" i="10"/>
  <c r="L4" i="10"/>
  <c r="K5" i="10"/>
  <c r="L5" i="10"/>
  <c r="K6" i="10"/>
  <c r="L6" i="10"/>
  <c r="K7" i="10"/>
  <c r="L7" i="10"/>
  <c r="K8" i="10"/>
  <c r="L8" i="10"/>
  <c r="K9" i="10"/>
  <c r="L9" i="10"/>
  <c r="K10" i="10"/>
  <c r="L10" i="10"/>
  <c r="K11" i="10"/>
  <c r="L11" i="10"/>
  <c r="K12" i="10"/>
  <c r="L12" i="10"/>
  <c r="K13" i="10"/>
  <c r="L13" i="10"/>
  <c r="K14" i="10"/>
  <c r="L14" i="10"/>
  <c r="K15" i="10"/>
  <c r="L15" i="10"/>
  <c r="K16" i="10"/>
  <c r="L16" i="10"/>
  <c r="K17" i="10"/>
  <c r="L17" i="10"/>
  <c r="K18" i="10"/>
  <c r="L18" i="10"/>
  <c r="K19" i="10"/>
  <c r="L19" i="10"/>
  <c r="K20" i="10"/>
  <c r="L20" i="10"/>
  <c r="K21" i="10"/>
  <c r="L21" i="10"/>
  <c r="K22" i="10"/>
  <c r="L22" i="10"/>
  <c r="K23" i="10"/>
  <c r="L23" i="10"/>
  <c r="K24" i="10"/>
  <c r="L24" i="10"/>
  <c r="K25" i="10"/>
  <c r="L25" i="10"/>
  <c r="K26" i="10"/>
  <c r="L26" i="10"/>
  <c r="K27" i="10"/>
  <c r="L27" i="10"/>
  <c r="K28" i="10"/>
  <c r="L28" i="10"/>
  <c r="K29" i="10"/>
  <c r="L29" i="10"/>
  <c r="K30" i="10"/>
  <c r="L30" i="10"/>
  <c r="K31" i="10"/>
  <c r="L31" i="10"/>
  <c r="K32" i="10"/>
  <c r="L32" i="10"/>
  <c r="K33" i="10"/>
  <c r="L33" i="10"/>
  <c r="K34" i="10"/>
  <c r="L34" i="10"/>
  <c r="K35" i="10"/>
  <c r="L35" i="10"/>
  <c r="K36" i="10"/>
  <c r="L36" i="10"/>
  <c r="K37" i="10"/>
  <c r="L37" i="10"/>
  <c r="K38" i="10"/>
  <c r="L38" i="10"/>
  <c r="K39" i="10"/>
  <c r="L39" i="10"/>
  <c r="K40" i="10"/>
  <c r="L40" i="10"/>
  <c r="K41" i="10"/>
  <c r="L41" i="10"/>
  <c r="K42" i="10"/>
  <c r="L42" i="10"/>
  <c r="K43" i="10"/>
  <c r="L43" i="10"/>
  <c r="K44" i="10"/>
  <c r="L44" i="10"/>
  <c r="K45" i="10"/>
  <c r="L45" i="10"/>
  <c r="K46" i="10"/>
  <c r="L46" i="10"/>
  <c r="K47" i="10"/>
  <c r="L47" i="10"/>
  <c r="K48" i="10"/>
  <c r="L48" i="10"/>
  <c r="K49" i="10"/>
  <c r="L49" i="10"/>
  <c r="K50" i="10"/>
  <c r="L50" i="10"/>
  <c r="K51" i="10"/>
  <c r="L51" i="10"/>
  <c r="K52" i="10"/>
  <c r="L52" i="10"/>
  <c r="K53" i="10"/>
  <c r="L53" i="10"/>
  <c r="K54" i="10"/>
  <c r="L54" i="10"/>
  <c r="K55" i="10"/>
  <c r="L55" i="10"/>
  <c r="K56" i="10"/>
  <c r="L56" i="10"/>
  <c r="K57" i="10"/>
  <c r="L57" i="10"/>
  <c r="K58" i="10"/>
  <c r="L58" i="10"/>
  <c r="K59" i="10"/>
  <c r="L59" i="10"/>
  <c r="K60" i="10"/>
  <c r="L60" i="10"/>
  <c r="K61" i="10"/>
  <c r="L61" i="10"/>
  <c r="K62" i="10"/>
  <c r="L62" i="10"/>
  <c r="K63" i="10"/>
  <c r="L63" i="10"/>
  <c r="K64" i="10"/>
  <c r="L64" i="10"/>
  <c r="K65" i="10"/>
  <c r="L65" i="10"/>
  <c r="K66" i="10"/>
  <c r="L66" i="10"/>
  <c r="K67" i="10"/>
  <c r="L67" i="10"/>
  <c r="K68" i="10"/>
  <c r="L68" i="10"/>
  <c r="K69" i="10"/>
  <c r="L69" i="10"/>
  <c r="K70" i="10"/>
  <c r="L70" i="10"/>
  <c r="K71" i="10"/>
  <c r="L71" i="10"/>
  <c r="K72" i="10"/>
  <c r="L72" i="10"/>
  <c r="K73" i="10"/>
  <c r="L73" i="10"/>
  <c r="K74" i="10"/>
  <c r="L74" i="10"/>
  <c r="K75" i="10"/>
  <c r="L75" i="10"/>
  <c r="K76" i="10"/>
  <c r="L76" i="10"/>
  <c r="K77" i="10"/>
  <c r="L77" i="10"/>
  <c r="K78" i="10"/>
  <c r="L78" i="10"/>
  <c r="K79" i="10"/>
  <c r="L79" i="10"/>
  <c r="K80" i="10"/>
  <c r="L80" i="10"/>
  <c r="K81" i="10"/>
  <c r="L81" i="10"/>
  <c r="K82" i="10"/>
  <c r="L82" i="10"/>
  <c r="K83" i="10"/>
  <c r="L83" i="10"/>
  <c r="K84" i="10"/>
  <c r="L84" i="10"/>
  <c r="K85" i="10"/>
  <c r="L85" i="10"/>
  <c r="K86" i="10"/>
  <c r="L86" i="10"/>
  <c r="K87" i="10"/>
  <c r="L87" i="10"/>
  <c r="K88" i="10"/>
  <c r="L88" i="10"/>
  <c r="K89" i="10"/>
  <c r="L89" i="10"/>
  <c r="K90" i="10"/>
  <c r="L90" i="10"/>
  <c r="K91" i="10"/>
  <c r="L91" i="10"/>
  <c r="K92" i="10"/>
  <c r="L92" i="10"/>
  <c r="K93" i="10"/>
  <c r="L93" i="10"/>
  <c r="K94" i="10"/>
  <c r="L94" i="10"/>
  <c r="K95" i="10"/>
  <c r="L95" i="10"/>
  <c r="K96" i="10"/>
  <c r="L96" i="10"/>
  <c r="K97" i="10"/>
  <c r="L97" i="10"/>
  <c r="K98" i="10"/>
  <c r="L98" i="10"/>
  <c r="K99" i="10"/>
  <c r="L99" i="10"/>
  <c r="K100" i="10"/>
  <c r="L100" i="10"/>
  <c r="K101" i="10"/>
  <c r="L101" i="10"/>
  <c r="K102" i="10"/>
  <c r="L102" i="10"/>
  <c r="K103" i="10"/>
  <c r="L103" i="10"/>
  <c r="K104" i="10"/>
  <c r="L104" i="10"/>
  <c r="K105" i="10"/>
  <c r="L105" i="10"/>
  <c r="K106" i="10"/>
  <c r="L106" i="10"/>
  <c r="K107" i="10"/>
  <c r="L107" i="10"/>
  <c r="K108" i="10"/>
  <c r="L108" i="10"/>
  <c r="K109" i="10"/>
  <c r="L109" i="10"/>
  <c r="K110" i="10"/>
  <c r="L110" i="10"/>
  <c r="K111" i="10"/>
  <c r="L111" i="10"/>
  <c r="K112" i="10"/>
  <c r="L112" i="10"/>
  <c r="K113" i="10"/>
  <c r="L113" i="10"/>
  <c r="K114" i="10"/>
  <c r="L114" i="10"/>
  <c r="K115" i="10"/>
  <c r="L115" i="10"/>
  <c r="K116" i="10"/>
  <c r="L116" i="10"/>
  <c r="K117" i="10"/>
  <c r="L117" i="10"/>
  <c r="K118" i="10"/>
  <c r="L118" i="10"/>
  <c r="K119" i="10"/>
  <c r="L119" i="10"/>
  <c r="K120" i="10"/>
  <c r="L120" i="10"/>
  <c r="K121" i="10"/>
  <c r="L121" i="10"/>
  <c r="K122" i="10"/>
  <c r="L122" i="10"/>
  <c r="K123" i="10"/>
  <c r="L123" i="10"/>
  <c r="K124" i="10"/>
  <c r="L124" i="10"/>
  <c r="K125" i="10"/>
  <c r="L125" i="10"/>
  <c r="K126" i="10"/>
  <c r="L126" i="10"/>
  <c r="K127" i="10"/>
  <c r="L127" i="10"/>
  <c r="K128" i="10"/>
  <c r="L128" i="10"/>
  <c r="K129" i="10"/>
  <c r="L129" i="10"/>
  <c r="K130" i="10"/>
  <c r="L130" i="10"/>
  <c r="K131" i="10"/>
  <c r="L131" i="10"/>
  <c r="K132" i="10"/>
  <c r="L132" i="10"/>
  <c r="K133" i="10"/>
  <c r="L133" i="10"/>
  <c r="K134" i="10"/>
  <c r="L134" i="10"/>
  <c r="K135" i="10"/>
  <c r="L135" i="10"/>
  <c r="K136" i="10"/>
  <c r="L136" i="10"/>
  <c r="K137" i="10"/>
  <c r="L137" i="10"/>
  <c r="K138" i="10"/>
  <c r="L138" i="10"/>
  <c r="K139" i="10"/>
  <c r="L139" i="10"/>
  <c r="K140" i="10"/>
  <c r="L140" i="10"/>
  <c r="K141" i="10"/>
  <c r="L141" i="10"/>
  <c r="K142" i="10"/>
  <c r="L142" i="10"/>
  <c r="K143" i="10"/>
  <c r="L143" i="10"/>
  <c r="K144" i="10"/>
  <c r="L144" i="10"/>
  <c r="K145" i="10"/>
  <c r="L145" i="10"/>
  <c r="K146" i="10"/>
  <c r="L146" i="10"/>
  <c r="K147" i="10"/>
  <c r="L147" i="10"/>
  <c r="K148" i="10"/>
  <c r="L148" i="10"/>
  <c r="K149" i="10"/>
  <c r="L149" i="10"/>
  <c r="K150" i="10"/>
  <c r="L150" i="10"/>
  <c r="K151" i="10"/>
  <c r="L151" i="10"/>
  <c r="K152" i="10"/>
  <c r="L152" i="10"/>
  <c r="K153" i="10"/>
  <c r="L153" i="10"/>
  <c r="K154" i="10"/>
  <c r="L154" i="10"/>
  <c r="K155" i="10"/>
  <c r="L155" i="10"/>
  <c r="K156" i="10"/>
  <c r="L156" i="10"/>
  <c r="K157" i="10"/>
  <c r="L157" i="10"/>
  <c r="K158" i="10"/>
  <c r="L158" i="10"/>
  <c r="K159" i="10"/>
  <c r="L159" i="10"/>
  <c r="K160" i="10"/>
  <c r="L160" i="10"/>
  <c r="K161" i="10"/>
  <c r="L161" i="10"/>
  <c r="K162" i="10"/>
  <c r="L162" i="10"/>
  <c r="K163" i="10"/>
  <c r="L163" i="10"/>
  <c r="K164" i="10"/>
  <c r="L164" i="10"/>
  <c r="K165" i="10"/>
  <c r="L165" i="10"/>
  <c r="K166" i="10"/>
  <c r="L166" i="10"/>
  <c r="K167" i="10"/>
  <c r="L167" i="10"/>
  <c r="K168" i="10"/>
  <c r="L168" i="10"/>
  <c r="K169" i="10"/>
  <c r="L169" i="10"/>
  <c r="K170" i="10"/>
  <c r="L170" i="10"/>
  <c r="K171" i="10"/>
  <c r="L171" i="10"/>
  <c r="K172" i="10"/>
  <c r="L172" i="10"/>
  <c r="K173" i="10"/>
  <c r="L173" i="10"/>
  <c r="K174" i="10"/>
  <c r="L174" i="10"/>
  <c r="K175" i="10"/>
  <c r="L175" i="10"/>
  <c r="K176" i="10"/>
  <c r="L176" i="10"/>
  <c r="K177" i="10"/>
  <c r="L177" i="10"/>
  <c r="K178" i="10"/>
  <c r="L178" i="10"/>
  <c r="K179" i="10"/>
  <c r="L179" i="10"/>
  <c r="K180" i="10"/>
  <c r="L180" i="10"/>
  <c r="K181" i="10"/>
  <c r="L181" i="10"/>
  <c r="K182" i="10"/>
  <c r="L182" i="10"/>
  <c r="K183" i="10"/>
  <c r="L183" i="10"/>
  <c r="K184" i="10"/>
  <c r="L184" i="10"/>
  <c r="K185" i="10"/>
  <c r="L185" i="10"/>
  <c r="K186" i="10"/>
  <c r="L186" i="10"/>
  <c r="K187" i="10"/>
  <c r="L187" i="10"/>
  <c r="K188" i="10"/>
  <c r="L188" i="10"/>
  <c r="K189" i="10"/>
  <c r="L189" i="10"/>
  <c r="K190" i="10"/>
  <c r="L190" i="10"/>
  <c r="K191" i="10"/>
  <c r="L191" i="10"/>
  <c r="K192" i="10"/>
  <c r="L192" i="10"/>
  <c r="K193" i="10"/>
  <c r="L193" i="10"/>
  <c r="K194" i="10"/>
  <c r="L194" i="10"/>
  <c r="K195" i="10"/>
  <c r="L195" i="10"/>
  <c r="K196" i="10"/>
  <c r="L196" i="10"/>
  <c r="K197" i="10"/>
  <c r="L197" i="10"/>
  <c r="K198" i="10"/>
  <c r="L198" i="10"/>
  <c r="K199" i="10"/>
  <c r="L199" i="10"/>
  <c r="K200" i="10"/>
  <c r="L200" i="10"/>
  <c r="K201" i="10"/>
  <c r="L201" i="10"/>
  <c r="K202" i="10"/>
  <c r="L202" i="10"/>
  <c r="K203" i="10"/>
  <c r="L203" i="10"/>
  <c r="K204" i="10"/>
  <c r="L204" i="10"/>
  <c r="K205" i="10"/>
  <c r="L205" i="10"/>
  <c r="K206" i="10"/>
  <c r="L206" i="10"/>
  <c r="K207" i="10"/>
  <c r="L207" i="10"/>
  <c r="K208" i="10"/>
  <c r="L208" i="10"/>
  <c r="K209" i="10"/>
  <c r="L209" i="10"/>
  <c r="K210" i="10"/>
  <c r="L210" i="10"/>
  <c r="K211" i="10"/>
  <c r="L211" i="10"/>
  <c r="K212" i="10"/>
  <c r="L212" i="10"/>
  <c r="K213" i="10"/>
  <c r="L213" i="10"/>
  <c r="K214" i="10"/>
  <c r="L214" i="10"/>
  <c r="K215" i="10"/>
  <c r="L215" i="10"/>
  <c r="K216" i="10"/>
  <c r="L216" i="10"/>
  <c r="K217" i="10"/>
  <c r="L217" i="10"/>
  <c r="K218" i="10"/>
  <c r="L218" i="10"/>
  <c r="K219" i="10"/>
  <c r="L219" i="10"/>
  <c r="K220" i="10"/>
  <c r="L220" i="10"/>
  <c r="K221" i="10"/>
  <c r="L221" i="10"/>
  <c r="K222" i="10"/>
  <c r="L222" i="10"/>
  <c r="K223" i="10"/>
  <c r="L223" i="10"/>
  <c r="K224" i="10"/>
  <c r="L224" i="10"/>
  <c r="K225" i="10"/>
  <c r="L225" i="10"/>
  <c r="K226" i="10"/>
  <c r="L226" i="10"/>
  <c r="K227" i="10"/>
  <c r="L227" i="10"/>
  <c r="K228" i="10"/>
  <c r="L228" i="10"/>
  <c r="K229" i="10"/>
  <c r="L229" i="10"/>
  <c r="K230" i="10"/>
  <c r="L230" i="10"/>
  <c r="K231" i="10"/>
  <c r="L231" i="10"/>
  <c r="K232" i="10"/>
  <c r="L232" i="10"/>
  <c r="K233" i="10"/>
  <c r="L233" i="10"/>
  <c r="K234" i="10"/>
  <c r="L234" i="10"/>
  <c r="K235" i="10"/>
  <c r="L235" i="10"/>
  <c r="K236" i="10"/>
  <c r="L236" i="10"/>
  <c r="K237" i="10"/>
  <c r="L237" i="10"/>
  <c r="K238" i="10"/>
  <c r="L238" i="10"/>
  <c r="K239" i="10"/>
  <c r="L239" i="10"/>
  <c r="K240" i="10"/>
  <c r="L240" i="10"/>
  <c r="K241" i="10"/>
  <c r="L241" i="10"/>
  <c r="K242" i="10"/>
  <c r="L242" i="10"/>
  <c r="K243" i="10"/>
  <c r="L243" i="10"/>
  <c r="K244" i="10"/>
  <c r="L244" i="10"/>
  <c r="K245" i="10"/>
  <c r="L245" i="10"/>
  <c r="K246" i="10"/>
  <c r="L246" i="10"/>
  <c r="K247" i="10"/>
  <c r="L247" i="10"/>
  <c r="K248" i="10"/>
  <c r="L248" i="10"/>
  <c r="K249" i="10"/>
  <c r="L249" i="10"/>
  <c r="K250" i="10"/>
  <c r="L250" i="10"/>
  <c r="K251" i="10"/>
  <c r="L251" i="10"/>
  <c r="K252" i="10"/>
  <c r="L252" i="10"/>
  <c r="K253" i="10"/>
  <c r="L253" i="10"/>
  <c r="K254" i="10"/>
  <c r="L254" i="10"/>
  <c r="K255" i="10"/>
  <c r="L255" i="10"/>
  <c r="K256" i="10"/>
  <c r="L256" i="10"/>
  <c r="K257" i="10"/>
  <c r="L257" i="10"/>
  <c r="K258" i="10"/>
  <c r="L258" i="10"/>
  <c r="K259" i="10"/>
  <c r="L259" i="10"/>
  <c r="K260" i="10"/>
  <c r="L260" i="10"/>
  <c r="K261" i="10"/>
  <c r="L261" i="10"/>
  <c r="K262" i="10"/>
  <c r="L262" i="10"/>
  <c r="K263" i="10"/>
  <c r="L263" i="10"/>
  <c r="K264" i="10"/>
  <c r="L264" i="10"/>
  <c r="K265" i="10"/>
  <c r="L265" i="10"/>
  <c r="K266" i="10"/>
  <c r="L266" i="10"/>
  <c r="K267" i="10"/>
  <c r="L267" i="10"/>
  <c r="K268" i="10"/>
  <c r="L268" i="10"/>
  <c r="K269" i="10"/>
  <c r="L269" i="10"/>
  <c r="K270" i="10"/>
  <c r="L270" i="10"/>
  <c r="K271" i="10"/>
  <c r="L271" i="10"/>
  <c r="K272" i="10"/>
  <c r="L272" i="10"/>
  <c r="K273" i="10"/>
  <c r="L273" i="10"/>
  <c r="K274" i="10"/>
  <c r="L274" i="10"/>
  <c r="K275" i="10"/>
  <c r="L275" i="10"/>
  <c r="K276" i="10"/>
  <c r="L276" i="10"/>
  <c r="K277" i="10"/>
  <c r="L277" i="10"/>
  <c r="K278" i="10"/>
  <c r="L278" i="10"/>
  <c r="K279" i="10"/>
  <c r="L279" i="10"/>
  <c r="K280" i="10"/>
  <c r="L280" i="10"/>
  <c r="K281" i="10"/>
  <c r="L281" i="10"/>
  <c r="K282" i="10"/>
  <c r="L282" i="10"/>
  <c r="K283" i="10"/>
  <c r="L283" i="10"/>
  <c r="K284" i="10"/>
  <c r="L284" i="10"/>
  <c r="K285" i="10"/>
  <c r="L285" i="10"/>
  <c r="K286" i="10"/>
  <c r="L286" i="10"/>
  <c r="K287" i="10"/>
  <c r="L287" i="10"/>
  <c r="K288" i="10"/>
  <c r="L288" i="10"/>
  <c r="K289" i="10"/>
  <c r="L289" i="10"/>
  <c r="L2" i="10"/>
  <c r="K2" i="10"/>
  <c r="H296" i="7"/>
  <c r="G296" i="7"/>
  <c r="E296" i="7"/>
  <c r="D296" i="7"/>
  <c r="C296" i="7"/>
  <c r="B296" i="7"/>
  <c r="A296" i="7"/>
  <c r="F293" i="7"/>
  <c r="C293" i="7"/>
  <c r="B293" i="7"/>
  <c r="A293" i="7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" i="8"/>
  <c r="K3" i="8"/>
  <c r="L3" i="8"/>
  <c r="K4" i="8"/>
  <c r="L4" i="8"/>
  <c r="K5" i="8"/>
  <c r="L5" i="8"/>
  <c r="K6" i="8"/>
  <c r="L6" i="8"/>
  <c r="K7" i="8"/>
  <c r="L7" i="8"/>
  <c r="K8" i="8"/>
  <c r="L8" i="8"/>
  <c r="K9" i="8"/>
  <c r="L9" i="8"/>
  <c r="K10" i="8"/>
  <c r="L10" i="8"/>
  <c r="K11" i="8"/>
  <c r="L11" i="8"/>
  <c r="K12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K26" i="8"/>
  <c r="L26" i="8"/>
  <c r="K27" i="8"/>
  <c r="L27" i="8"/>
  <c r="K28" i="8"/>
  <c r="L28" i="8"/>
  <c r="K29" i="8"/>
  <c r="L29" i="8"/>
  <c r="K30" i="8"/>
  <c r="L30" i="8"/>
  <c r="K31" i="8"/>
  <c r="L31" i="8"/>
  <c r="K32" i="8"/>
  <c r="L32" i="8"/>
  <c r="K33" i="8"/>
  <c r="L33" i="8"/>
  <c r="K34" i="8"/>
  <c r="L34" i="8"/>
  <c r="K35" i="8"/>
  <c r="L35" i="8"/>
  <c r="K36" i="8"/>
  <c r="L36" i="8"/>
  <c r="K37" i="8"/>
  <c r="L37" i="8"/>
  <c r="K38" i="8"/>
  <c r="L38" i="8"/>
  <c r="K39" i="8"/>
  <c r="L39" i="8"/>
  <c r="K40" i="8"/>
  <c r="L40" i="8"/>
  <c r="K41" i="8"/>
  <c r="L41" i="8"/>
  <c r="K42" i="8"/>
  <c r="L42" i="8"/>
  <c r="K43" i="8"/>
  <c r="L43" i="8"/>
  <c r="K44" i="8"/>
  <c r="L44" i="8"/>
  <c r="K45" i="8"/>
  <c r="L45" i="8"/>
  <c r="K46" i="8"/>
  <c r="L46" i="8"/>
  <c r="K47" i="8"/>
  <c r="L47" i="8"/>
  <c r="K48" i="8"/>
  <c r="L48" i="8"/>
  <c r="K49" i="8"/>
  <c r="L49" i="8"/>
  <c r="K50" i="8"/>
  <c r="L50" i="8"/>
  <c r="K51" i="8"/>
  <c r="L51" i="8"/>
  <c r="K52" i="8"/>
  <c r="L52" i="8"/>
  <c r="K53" i="8"/>
  <c r="L53" i="8"/>
  <c r="K54" i="8"/>
  <c r="L54" i="8"/>
  <c r="K55" i="8"/>
  <c r="L55" i="8"/>
  <c r="K56" i="8"/>
  <c r="L56" i="8"/>
  <c r="K57" i="8"/>
  <c r="L57" i="8"/>
  <c r="K58" i="8"/>
  <c r="L58" i="8"/>
  <c r="K59" i="8"/>
  <c r="L59" i="8"/>
  <c r="K60" i="8"/>
  <c r="L60" i="8"/>
  <c r="K61" i="8"/>
  <c r="L61" i="8"/>
  <c r="K62" i="8"/>
  <c r="L62" i="8"/>
  <c r="K63" i="8"/>
  <c r="L63" i="8"/>
  <c r="K64" i="8"/>
  <c r="L64" i="8"/>
  <c r="K65" i="8"/>
  <c r="L65" i="8"/>
  <c r="K66" i="8"/>
  <c r="L66" i="8"/>
  <c r="K67" i="8"/>
  <c r="L67" i="8"/>
  <c r="K68" i="8"/>
  <c r="L68" i="8"/>
  <c r="K69" i="8"/>
  <c r="L69" i="8"/>
  <c r="K70" i="8"/>
  <c r="L70" i="8"/>
  <c r="K71" i="8"/>
  <c r="L71" i="8"/>
  <c r="K72" i="8"/>
  <c r="L72" i="8"/>
  <c r="K73" i="8"/>
  <c r="L73" i="8"/>
  <c r="K74" i="8"/>
  <c r="L74" i="8"/>
  <c r="K75" i="8"/>
  <c r="L75" i="8"/>
  <c r="K76" i="8"/>
  <c r="L76" i="8"/>
  <c r="K77" i="8"/>
  <c r="L77" i="8"/>
  <c r="K78" i="8"/>
  <c r="L78" i="8"/>
  <c r="K79" i="8"/>
  <c r="L79" i="8"/>
  <c r="K80" i="8"/>
  <c r="L80" i="8"/>
  <c r="K81" i="8"/>
  <c r="L81" i="8"/>
  <c r="K82" i="8"/>
  <c r="L82" i="8"/>
  <c r="K83" i="8"/>
  <c r="L83" i="8"/>
  <c r="K84" i="8"/>
  <c r="L84" i="8"/>
  <c r="K85" i="8"/>
  <c r="L85" i="8"/>
  <c r="K86" i="8"/>
  <c r="L86" i="8"/>
  <c r="K87" i="8"/>
  <c r="L87" i="8"/>
  <c r="K88" i="8"/>
  <c r="L88" i="8"/>
  <c r="K89" i="8"/>
  <c r="L89" i="8"/>
  <c r="K90" i="8"/>
  <c r="L90" i="8"/>
  <c r="K91" i="8"/>
  <c r="L91" i="8"/>
  <c r="K92" i="8"/>
  <c r="L92" i="8"/>
  <c r="K93" i="8"/>
  <c r="L93" i="8"/>
  <c r="K94" i="8"/>
  <c r="L94" i="8"/>
  <c r="K95" i="8"/>
  <c r="L95" i="8"/>
  <c r="K96" i="8"/>
  <c r="L96" i="8"/>
  <c r="K97" i="8"/>
  <c r="L97" i="8"/>
  <c r="K98" i="8"/>
  <c r="L98" i="8"/>
  <c r="K99" i="8"/>
  <c r="L99" i="8"/>
  <c r="K100" i="8"/>
  <c r="L100" i="8"/>
  <c r="K101" i="8"/>
  <c r="L101" i="8"/>
  <c r="K102" i="8"/>
  <c r="L102" i="8"/>
  <c r="K103" i="8"/>
  <c r="L103" i="8"/>
  <c r="K104" i="8"/>
  <c r="L104" i="8"/>
  <c r="K105" i="8"/>
  <c r="L105" i="8"/>
  <c r="K106" i="8"/>
  <c r="L106" i="8"/>
  <c r="K107" i="8"/>
  <c r="L107" i="8"/>
  <c r="K108" i="8"/>
  <c r="L108" i="8"/>
  <c r="K109" i="8"/>
  <c r="L109" i="8"/>
  <c r="K110" i="8"/>
  <c r="L110" i="8"/>
  <c r="K111" i="8"/>
  <c r="L111" i="8"/>
  <c r="K112" i="8"/>
  <c r="L112" i="8"/>
  <c r="K113" i="8"/>
  <c r="L113" i="8"/>
  <c r="K114" i="8"/>
  <c r="L114" i="8"/>
  <c r="K115" i="8"/>
  <c r="L115" i="8"/>
  <c r="K116" i="8"/>
  <c r="L116" i="8"/>
  <c r="K117" i="8"/>
  <c r="L117" i="8"/>
  <c r="K118" i="8"/>
  <c r="L118" i="8"/>
  <c r="K119" i="8"/>
  <c r="L119" i="8"/>
  <c r="K120" i="8"/>
  <c r="L120" i="8"/>
  <c r="K121" i="8"/>
  <c r="L121" i="8"/>
  <c r="K122" i="8"/>
  <c r="L122" i="8"/>
  <c r="K123" i="8"/>
  <c r="L123" i="8"/>
  <c r="K124" i="8"/>
  <c r="L124" i="8"/>
  <c r="K125" i="8"/>
  <c r="L125" i="8"/>
  <c r="K126" i="8"/>
  <c r="L126" i="8"/>
  <c r="K127" i="8"/>
  <c r="L127" i="8"/>
  <c r="K128" i="8"/>
  <c r="L128" i="8"/>
  <c r="K129" i="8"/>
  <c r="L129" i="8"/>
  <c r="K130" i="8"/>
  <c r="L130" i="8"/>
  <c r="K131" i="8"/>
  <c r="L131" i="8"/>
  <c r="K132" i="8"/>
  <c r="L132" i="8"/>
  <c r="K133" i="8"/>
  <c r="L133" i="8"/>
  <c r="K134" i="8"/>
  <c r="L134" i="8"/>
  <c r="K135" i="8"/>
  <c r="L135" i="8"/>
  <c r="K136" i="8"/>
  <c r="L136" i="8"/>
  <c r="K137" i="8"/>
  <c r="L137" i="8"/>
  <c r="K138" i="8"/>
  <c r="L138" i="8"/>
  <c r="K139" i="8"/>
  <c r="L139" i="8"/>
  <c r="K140" i="8"/>
  <c r="L140" i="8"/>
  <c r="K141" i="8"/>
  <c r="L141" i="8"/>
  <c r="K142" i="8"/>
  <c r="L142" i="8"/>
  <c r="K143" i="8"/>
  <c r="L143" i="8"/>
  <c r="K144" i="8"/>
  <c r="L144" i="8"/>
  <c r="K145" i="8"/>
  <c r="L145" i="8"/>
  <c r="K146" i="8"/>
  <c r="L146" i="8"/>
  <c r="K147" i="8"/>
  <c r="L147" i="8"/>
  <c r="K148" i="8"/>
  <c r="L148" i="8"/>
  <c r="K149" i="8"/>
  <c r="L149" i="8"/>
  <c r="K150" i="8"/>
  <c r="L150" i="8"/>
  <c r="K151" i="8"/>
  <c r="L151" i="8"/>
  <c r="K152" i="8"/>
  <c r="L152" i="8"/>
  <c r="K153" i="8"/>
  <c r="L153" i="8"/>
  <c r="K154" i="8"/>
  <c r="L154" i="8"/>
  <c r="K155" i="8"/>
  <c r="L155" i="8"/>
  <c r="K156" i="8"/>
  <c r="L156" i="8"/>
  <c r="K157" i="8"/>
  <c r="L157" i="8"/>
  <c r="K158" i="8"/>
  <c r="L158" i="8"/>
  <c r="K159" i="8"/>
  <c r="L159" i="8"/>
  <c r="K160" i="8"/>
  <c r="L160" i="8"/>
  <c r="K161" i="8"/>
  <c r="L161" i="8"/>
  <c r="K162" i="8"/>
  <c r="L162" i="8"/>
  <c r="K163" i="8"/>
  <c r="L163" i="8"/>
  <c r="K164" i="8"/>
  <c r="L164" i="8"/>
  <c r="K165" i="8"/>
  <c r="L165" i="8"/>
  <c r="K166" i="8"/>
  <c r="L166" i="8"/>
  <c r="K167" i="8"/>
  <c r="L167" i="8"/>
  <c r="K168" i="8"/>
  <c r="L168" i="8"/>
  <c r="K169" i="8"/>
  <c r="L169" i="8"/>
  <c r="K170" i="8"/>
  <c r="L170" i="8"/>
  <c r="K171" i="8"/>
  <c r="L171" i="8"/>
  <c r="K172" i="8"/>
  <c r="L172" i="8"/>
  <c r="K173" i="8"/>
  <c r="L173" i="8"/>
  <c r="K174" i="8"/>
  <c r="L174" i="8"/>
  <c r="K175" i="8"/>
  <c r="L175" i="8"/>
  <c r="K176" i="8"/>
  <c r="L176" i="8"/>
  <c r="K177" i="8"/>
  <c r="L177" i="8"/>
  <c r="K178" i="8"/>
  <c r="L178" i="8"/>
  <c r="K179" i="8"/>
  <c r="L179" i="8"/>
  <c r="K180" i="8"/>
  <c r="L180" i="8"/>
  <c r="K181" i="8"/>
  <c r="L181" i="8"/>
  <c r="K182" i="8"/>
  <c r="L182" i="8"/>
  <c r="K183" i="8"/>
  <c r="L183" i="8"/>
  <c r="K184" i="8"/>
  <c r="L184" i="8"/>
  <c r="K185" i="8"/>
  <c r="L185" i="8"/>
  <c r="K186" i="8"/>
  <c r="L186" i="8"/>
  <c r="K187" i="8"/>
  <c r="L187" i="8"/>
  <c r="K188" i="8"/>
  <c r="L188" i="8"/>
  <c r="K189" i="8"/>
  <c r="L189" i="8"/>
  <c r="K190" i="8"/>
  <c r="L190" i="8"/>
  <c r="K191" i="8"/>
  <c r="L191" i="8"/>
  <c r="K192" i="8"/>
  <c r="L192" i="8"/>
  <c r="K193" i="8"/>
  <c r="L193" i="8"/>
  <c r="K194" i="8"/>
  <c r="L194" i="8"/>
  <c r="K195" i="8"/>
  <c r="L195" i="8"/>
  <c r="K196" i="8"/>
  <c r="L196" i="8"/>
  <c r="K197" i="8"/>
  <c r="L197" i="8"/>
  <c r="K198" i="8"/>
  <c r="L198" i="8"/>
  <c r="K199" i="8"/>
  <c r="L199" i="8"/>
  <c r="K200" i="8"/>
  <c r="L200" i="8"/>
  <c r="K201" i="8"/>
  <c r="L201" i="8"/>
  <c r="K202" i="8"/>
  <c r="L202" i="8"/>
  <c r="K203" i="8"/>
  <c r="L203" i="8"/>
  <c r="K204" i="8"/>
  <c r="L204" i="8"/>
  <c r="K205" i="8"/>
  <c r="L205" i="8"/>
  <c r="K206" i="8"/>
  <c r="L206" i="8"/>
  <c r="K207" i="8"/>
  <c r="L207" i="8"/>
  <c r="K208" i="8"/>
  <c r="L208" i="8"/>
  <c r="K209" i="8"/>
  <c r="L209" i="8"/>
  <c r="K210" i="8"/>
  <c r="L210" i="8"/>
  <c r="K211" i="8"/>
  <c r="L211" i="8"/>
  <c r="K212" i="8"/>
  <c r="L212" i="8"/>
  <c r="K213" i="8"/>
  <c r="L213" i="8"/>
  <c r="K214" i="8"/>
  <c r="L214" i="8"/>
  <c r="K215" i="8"/>
  <c r="L215" i="8"/>
  <c r="K216" i="8"/>
  <c r="L216" i="8"/>
  <c r="K217" i="8"/>
  <c r="L217" i="8"/>
  <c r="K218" i="8"/>
  <c r="L218" i="8"/>
  <c r="K219" i="8"/>
  <c r="L219" i="8"/>
  <c r="K220" i="8"/>
  <c r="L220" i="8"/>
  <c r="K221" i="8"/>
  <c r="L221" i="8"/>
  <c r="K222" i="8"/>
  <c r="L222" i="8"/>
  <c r="K223" i="8"/>
  <c r="L223" i="8"/>
  <c r="K224" i="8"/>
  <c r="L224" i="8"/>
  <c r="K225" i="8"/>
  <c r="L225" i="8"/>
  <c r="K226" i="8"/>
  <c r="L226" i="8"/>
  <c r="K227" i="8"/>
  <c r="L227" i="8"/>
  <c r="K228" i="8"/>
  <c r="L228" i="8"/>
  <c r="K229" i="8"/>
  <c r="L229" i="8"/>
  <c r="K230" i="8"/>
  <c r="L230" i="8"/>
  <c r="K231" i="8"/>
  <c r="L231" i="8"/>
  <c r="K232" i="8"/>
  <c r="L232" i="8"/>
  <c r="K233" i="8"/>
  <c r="L233" i="8"/>
  <c r="K234" i="8"/>
  <c r="L234" i="8"/>
  <c r="K235" i="8"/>
  <c r="L235" i="8"/>
  <c r="K236" i="8"/>
  <c r="L236" i="8"/>
  <c r="K237" i="8"/>
  <c r="L237" i="8"/>
  <c r="K238" i="8"/>
  <c r="L238" i="8"/>
  <c r="K239" i="8"/>
  <c r="L239" i="8"/>
  <c r="K240" i="8"/>
  <c r="L240" i="8"/>
  <c r="K241" i="8"/>
  <c r="L241" i="8"/>
  <c r="K242" i="8"/>
  <c r="L242" i="8"/>
  <c r="K243" i="8"/>
  <c r="L243" i="8"/>
  <c r="K244" i="8"/>
  <c r="L244" i="8"/>
  <c r="K245" i="8"/>
  <c r="L245" i="8"/>
  <c r="K246" i="8"/>
  <c r="L246" i="8"/>
  <c r="K247" i="8"/>
  <c r="L247" i="8"/>
  <c r="K248" i="8"/>
  <c r="L248" i="8"/>
  <c r="K249" i="8"/>
  <c r="L249" i="8"/>
  <c r="K250" i="8"/>
  <c r="L250" i="8"/>
  <c r="K251" i="8"/>
  <c r="L251" i="8"/>
  <c r="K252" i="8"/>
  <c r="L252" i="8"/>
  <c r="K253" i="8"/>
  <c r="L253" i="8"/>
  <c r="K254" i="8"/>
  <c r="L254" i="8"/>
  <c r="K255" i="8"/>
  <c r="L255" i="8"/>
  <c r="K256" i="8"/>
  <c r="L256" i="8"/>
  <c r="K257" i="8"/>
  <c r="L257" i="8"/>
  <c r="K258" i="8"/>
  <c r="L258" i="8"/>
  <c r="K259" i="8"/>
  <c r="L259" i="8"/>
  <c r="K260" i="8"/>
  <c r="L260" i="8"/>
  <c r="K261" i="8"/>
  <c r="L261" i="8"/>
  <c r="K262" i="8"/>
  <c r="L262" i="8"/>
  <c r="K263" i="8"/>
  <c r="L263" i="8"/>
  <c r="K264" i="8"/>
  <c r="L264" i="8"/>
  <c r="K265" i="8"/>
  <c r="L265" i="8"/>
  <c r="K266" i="8"/>
  <c r="L266" i="8"/>
  <c r="K267" i="8"/>
  <c r="L267" i="8"/>
  <c r="K268" i="8"/>
  <c r="L268" i="8"/>
  <c r="K269" i="8"/>
  <c r="L269" i="8"/>
  <c r="K270" i="8"/>
  <c r="L270" i="8"/>
  <c r="K271" i="8"/>
  <c r="L271" i="8"/>
  <c r="K272" i="8"/>
  <c r="L272" i="8"/>
  <c r="K273" i="8"/>
  <c r="L273" i="8"/>
  <c r="K274" i="8"/>
  <c r="L274" i="8"/>
  <c r="K275" i="8"/>
  <c r="L275" i="8"/>
  <c r="K276" i="8"/>
  <c r="L276" i="8"/>
  <c r="K277" i="8"/>
  <c r="L277" i="8"/>
  <c r="K278" i="8"/>
  <c r="L278" i="8"/>
  <c r="K279" i="8"/>
  <c r="L279" i="8"/>
  <c r="K280" i="8"/>
  <c r="L280" i="8"/>
  <c r="K281" i="8"/>
  <c r="L281" i="8"/>
  <c r="K282" i="8"/>
  <c r="L282" i="8"/>
  <c r="K283" i="8"/>
  <c r="L283" i="8"/>
  <c r="K284" i="8"/>
  <c r="L284" i="8"/>
  <c r="K285" i="8"/>
  <c r="L285" i="8"/>
  <c r="K286" i="8"/>
  <c r="L286" i="8"/>
  <c r="K287" i="8"/>
  <c r="L287" i="8"/>
  <c r="K288" i="8"/>
  <c r="L288" i="8"/>
  <c r="K289" i="8"/>
  <c r="L289" i="8"/>
  <c r="L2" i="8"/>
  <c r="K2" i="8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" i="7"/>
  <c r="K3" i="7"/>
  <c r="L3" i="7"/>
  <c r="K4" i="7"/>
  <c r="L4" i="7"/>
  <c r="K5" i="7"/>
  <c r="L5" i="7"/>
  <c r="K6" i="7"/>
  <c r="L6" i="7"/>
  <c r="K7" i="7"/>
  <c r="L7" i="7"/>
  <c r="K8" i="7"/>
  <c r="L8" i="7"/>
  <c r="K9" i="7"/>
  <c r="L9" i="7"/>
  <c r="K10" i="7"/>
  <c r="L10" i="7"/>
  <c r="K11" i="7"/>
  <c r="L11" i="7"/>
  <c r="K12" i="7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K29" i="7"/>
  <c r="L29" i="7"/>
  <c r="K30" i="7"/>
  <c r="L30" i="7"/>
  <c r="K31" i="7"/>
  <c r="L31" i="7"/>
  <c r="K32" i="7"/>
  <c r="L32" i="7"/>
  <c r="K33" i="7"/>
  <c r="L33" i="7"/>
  <c r="K34" i="7"/>
  <c r="L34" i="7"/>
  <c r="K35" i="7"/>
  <c r="L35" i="7"/>
  <c r="K36" i="7"/>
  <c r="L36" i="7"/>
  <c r="K37" i="7"/>
  <c r="L37" i="7"/>
  <c r="K38" i="7"/>
  <c r="L38" i="7"/>
  <c r="K39" i="7"/>
  <c r="L39" i="7"/>
  <c r="K40" i="7"/>
  <c r="L40" i="7"/>
  <c r="K41" i="7"/>
  <c r="L41" i="7"/>
  <c r="K42" i="7"/>
  <c r="L42" i="7"/>
  <c r="K43" i="7"/>
  <c r="L43" i="7"/>
  <c r="K44" i="7"/>
  <c r="L44" i="7"/>
  <c r="K45" i="7"/>
  <c r="L45" i="7"/>
  <c r="K46" i="7"/>
  <c r="L46" i="7"/>
  <c r="K47" i="7"/>
  <c r="L47" i="7"/>
  <c r="K48" i="7"/>
  <c r="L48" i="7"/>
  <c r="K49" i="7"/>
  <c r="L49" i="7"/>
  <c r="K50" i="7"/>
  <c r="L50" i="7"/>
  <c r="K51" i="7"/>
  <c r="L51" i="7"/>
  <c r="K52" i="7"/>
  <c r="L52" i="7"/>
  <c r="K53" i="7"/>
  <c r="L53" i="7"/>
  <c r="K54" i="7"/>
  <c r="L54" i="7"/>
  <c r="K55" i="7"/>
  <c r="L55" i="7"/>
  <c r="K56" i="7"/>
  <c r="L56" i="7"/>
  <c r="K57" i="7"/>
  <c r="L57" i="7"/>
  <c r="K58" i="7"/>
  <c r="L58" i="7"/>
  <c r="K59" i="7"/>
  <c r="L59" i="7"/>
  <c r="K60" i="7"/>
  <c r="L60" i="7"/>
  <c r="K61" i="7"/>
  <c r="L61" i="7"/>
  <c r="K62" i="7"/>
  <c r="L62" i="7"/>
  <c r="K63" i="7"/>
  <c r="L63" i="7"/>
  <c r="K64" i="7"/>
  <c r="L64" i="7"/>
  <c r="K65" i="7"/>
  <c r="L65" i="7"/>
  <c r="K66" i="7"/>
  <c r="L66" i="7"/>
  <c r="K67" i="7"/>
  <c r="L67" i="7"/>
  <c r="K68" i="7"/>
  <c r="L68" i="7"/>
  <c r="K69" i="7"/>
  <c r="L69" i="7"/>
  <c r="K70" i="7"/>
  <c r="L70" i="7"/>
  <c r="K71" i="7"/>
  <c r="L71" i="7"/>
  <c r="K72" i="7"/>
  <c r="L72" i="7"/>
  <c r="K73" i="7"/>
  <c r="L73" i="7"/>
  <c r="K74" i="7"/>
  <c r="L74" i="7"/>
  <c r="K75" i="7"/>
  <c r="L75" i="7"/>
  <c r="K76" i="7"/>
  <c r="L76" i="7"/>
  <c r="K77" i="7"/>
  <c r="L77" i="7"/>
  <c r="K78" i="7"/>
  <c r="L78" i="7"/>
  <c r="K79" i="7"/>
  <c r="L79" i="7"/>
  <c r="K80" i="7"/>
  <c r="L80" i="7"/>
  <c r="K81" i="7"/>
  <c r="L81" i="7"/>
  <c r="K82" i="7"/>
  <c r="L82" i="7"/>
  <c r="K83" i="7"/>
  <c r="L83" i="7"/>
  <c r="K84" i="7"/>
  <c r="L84" i="7"/>
  <c r="K85" i="7"/>
  <c r="L85" i="7"/>
  <c r="K86" i="7"/>
  <c r="L86" i="7"/>
  <c r="K87" i="7"/>
  <c r="L87" i="7"/>
  <c r="K88" i="7"/>
  <c r="L88" i="7"/>
  <c r="K89" i="7"/>
  <c r="L89" i="7"/>
  <c r="K90" i="7"/>
  <c r="L90" i="7"/>
  <c r="K91" i="7"/>
  <c r="L91" i="7"/>
  <c r="K92" i="7"/>
  <c r="L92" i="7"/>
  <c r="K93" i="7"/>
  <c r="L93" i="7"/>
  <c r="K94" i="7"/>
  <c r="L94" i="7"/>
  <c r="K95" i="7"/>
  <c r="L95" i="7"/>
  <c r="K96" i="7"/>
  <c r="L96" i="7"/>
  <c r="K97" i="7"/>
  <c r="L97" i="7"/>
  <c r="K98" i="7"/>
  <c r="L98" i="7"/>
  <c r="K99" i="7"/>
  <c r="L99" i="7"/>
  <c r="K100" i="7"/>
  <c r="L100" i="7"/>
  <c r="K101" i="7"/>
  <c r="L101" i="7"/>
  <c r="K102" i="7"/>
  <c r="L102" i="7"/>
  <c r="K103" i="7"/>
  <c r="L103" i="7"/>
  <c r="K104" i="7"/>
  <c r="L104" i="7"/>
  <c r="K105" i="7"/>
  <c r="L105" i="7"/>
  <c r="K106" i="7"/>
  <c r="L106" i="7"/>
  <c r="K107" i="7"/>
  <c r="L107" i="7"/>
  <c r="K108" i="7"/>
  <c r="L108" i="7"/>
  <c r="K109" i="7"/>
  <c r="L109" i="7"/>
  <c r="K110" i="7"/>
  <c r="L110" i="7"/>
  <c r="K111" i="7"/>
  <c r="L111" i="7"/>
  <c r="K112" i="7"/>
  <c r="L112" i="7"/>
  <c r="K113" i="7"/>
  <c r="L113" i="7"/>
  <c r="K114" i="7"/>
  <c r="L114" i="7"/>
  <c r="K115" i="7"/>
  <c r="L115" i="7"/>
  <c r="K116" i="7"/>
  <c r="L116" i="7"/>
  <c r="K117" i="7"/>
  <c r="L117" i="7"/>
  <c r="K118" i="7"/>
  <c r="L118" i="7"/>
  <c r="K119" i="7"/>
  <c r="L119" i="7"/>
  <c r="K120" i="7"/>
  <c r="L120" i="7"/>
  <c r="K121" i="7"/>
  <c r="L121" i="7"/>
  <c r="K122" i="7"/>
  <c r="L122" i="7"/>
  <c r="K123" i="7"/>
  <c r="L123" i="7"/>
  <c r="K124" i="7"/>
  <c r="L124" i="7"/>
  <c r="K125" i="7"/>
  <c r="L125" i="7"/>
  <c r="K126" i="7"/>
  <c r="L126" i="7"/>
  <c r="K127" i="7"/>
  <c r="L127" i="7"/>
  <c r="K128" i="7"/>
  <c r="L128" i="7"/>
  <c r="K129" i="7"/>
  <c r="L129" i="7"/>
  <c r="K130" i="7"/>
  <c r="L130" i="7"/>
  <c r="K131" i="7"/>
  <c r="L131" i="7"/>
  <c r="K132" i="7"/>
  <c r="L132" i="7"/>
  <c r="K133" i="7"/>
  <c r="L133" i="7"/>
  <c r="K134" i="7"/>
  <c r="L134" i="7"/>
  <c r="K135" i="7"/>
  <c r="L135" i="7"/>
  <c r="K136" i="7"/>
  <c r="L136" i="7"/>
  <c r="K137" i="7"/>
  <c r="L137" i="7"/>
  <c r="K138" i="7"/>
  <c r="L138" i="7"/>
  <c r="K139" i="7"/>
  <c r="L139" i="7"/>
  <c r="K140" i="7"/>
  <c r="L140" i="7"/>
  <c r="K141" i="7"/>
  <c r="L141" i="7"/>
  <c r="K142" i="7"/>
  <c r="L142" i="7"/>
  <c r="K143" i="7"/>
  <c r="L143" i="7"/>
  <c r="K144" i="7"/>
  <c r="L144" i="7"/>
  <c r="K145" i="7"/>
  <c r="L145" i="7"/>
  <c r="K146" i="7"/>
  <c r="L146" i="7"/>
  <c r="K147" i="7"/>
  <c r="L147" i="7"/>
  <c r="K148" i="7"/>
  <c r="L148" i="7"/>
  <c r="K149" i="7"/>
  <c r="L149" i="7"/>
  <c r="K150" i="7"/>
  <c r="L150" i="7"/>
  <c r="K151" i="7"/>
  <c r="L151" i="7"/>
  <c r="K152" i="7"/>
  <c r="L152" i="7"/>
  <c r="K153" i="7"/>
  <c r="L153" i="7"/>
  <c r="K154" i="7"/>
  <c r="L154" i="7"/>
  <c r="K155" i="7"/>
  <c r="L155" i="7"/>
  <c r="K156" i="7"/>
  <c r="L156" i="7"/>
  <c r="K157" i="7"/>
  <c r="L157" i="7"/>
  <c r="K158" i="7"/>
  <c r="L158" i="7"/>
  <c r="K159" i="7"/>
  <c r="L159" i="7"/>
  <c r="K160" i="7"/>
  <c r="L160" i="7"/>
  <c r="K161" i="7"/>
  <c r="L161" i="7"/>
  <c r="K162" i="7"/>
  <c r="L162" i="7"/>
  <c r="K163" i="7"/>
  <c r="L163" i="7"/>
  <c r="K164" i="7"/>
  <c r="L164" i="7"/>
  <c r="K165" i="7"/>
  <c r="L165" i="7"/>
  <c r="K166" i="7"/>
  <c r="L166" i="7"/>
  <c r="K167" i="7"/>
  <c r="L167" i="7"/>
  <c r="K168" i="7"/>
  <c r="L168" i="7"/>
  <c r="K169" i="7"/>
  <c r="L169" i="7"/>
  <c r="K170" i="7"/>
  <c r="L170" i="7"/>
  <c r="K171" i="7"/>
  <c r="L171" i="7"/>
  <c r="K172" i="7"/>
  <c r="L172" i="7"/>
  <c r="K173" i="7"/>
  <c r="L173" i="7"/>
  <c r="K174" i="7"/>
  <c r="L174" i="7"/>
  <c r="K175" i="7"/>
  <c r="L175" i="7"/>
  <c r="K176" i="7"/>
  <c r="L176" i="7"/>
  <c r="K177" i="7"/>
  <c r="L177" i="7"/>
  <c r="K178" i="7"/>
  <c r="L178" i="7"/>
  <c r="K179" i="7"/>
  <c r="L179" i="7"/>
  <c r="K180" i="7"/>
  <c r="L180" i="7"/>
  <c r="K181" i="7"/>
  <c r="L181" i="7"/>
  <c r="K182" i="7"/>
  <c r="L182" i="7"/>
  <c r="K183" i="7"/>
  <c r="L183" i="7"/>
  <c r="K184" i="7"/>
  <c r="L184" i="7"/>
  <c r="K185" i="7"/>
  <c r="L185" i="7"/>
  <c r="K186" i="7"/>
  <c r="L186" i="7"/>
  <c r="K187" i="7"/>
  <c r="L187" i="7"/>
  <c r="K188" i="7"/>
  <c r="L188" i="7"/>
  <c r="K189" i="7"/>
  <c r="L189" i="7"/>
  <c r="K190" i="7"/>
  <c r="L190" i="7"/>
  <c r="K191" i="7"/>
  <c r="L191" i="7"/>
  <c r="K192" i="7"/>
  <c r="L192" i="7"/>
  <c r="K193" i="7"/>
  <c r="L193" i="7"/>
  <c r="K194" i="7"/>
  <c r="L194" i="7"/>
  <c r="K195" i="7"/>
  <c r="L195" i="7"/>
  <c r="K196" i="7"/>
  <c r="L196" i="7"/>
  <c r="K197" i="7"/>
  <c r="L197" i="7"/>
  <c r="K198" i="7"/>
  <c r="L198" i="7"/>
  <c r="K199" i="7"/>
  <c r="L199" i="7"/>
  <c r="K200" i="7"/>
  <c r="L200" i="7"/>
  <c r="K201" i="7"/>
  <c r="L201" i="7"/>
  <c r="K202" i="7"/>
  <c r="L202" i="7"/>
  <c r="K203" i="7"/>
  <c r="L203" i="7"/>
  <c r="K204" i="7"/>
  <c r="L204" i="7"/>
  <c r="K205" i="7"/>
  <c r="L205" i="7"/>
  <c r="K206" i="7"/>
  <c r="L206" i="7"/>
  <c r="K207" i="7"/>
  <c r="L207" i="7"/>
  <c r="K208" i="7"/>
  <c r="L208" i="7"/>
  <c r="K209" i="7"/>
  <c r="L209" i="7"/>
  <c r="K210" i="7"/>
  <c r="L210" i="7"/>
  <c r="K211" i="7"/>
  <c r="L211" i="7"/>
  <c r="K212" i="7"/>
  <c r="L212" i="7"/>
  <c r="K213" i="7"/>
  <c r="L213" i="7"/>
  <c r="K214" i="7"/>
  <c r="L214" i="7"/>
  <c r="K215" i="7"/>
  <c r="L215" i="7"/>
  <c r="K216" i="7"/>
  <c r="L216" i="7"/>
  <c r="K217" i="7"/>
  <c r="L217" i="7"/>
  <c r="K218" i="7"/>
  <c r="L218" i="7"/>
  <c r="K219" i="7"/>
  <c r="L219" i="7"/>
  <c r="K220" i="7"/>
  <c r="L220" i="7"/>
  <c r="K221" i="7"/>
  <c r="L221" i="7"/>
  <c r="K222" i="7"/>
  <c r="L222" i="7"/>
  <c r="K223" i="7"/>
  <c r="L223" i="7"/>
  <c r="K224" i="7"/>
  <c r="L224" i="7"/>
  <c r="K225" i="7"/>
  <c r="L225" i="7"/>
  <c r="K226" i="7"/>
  <c r="L226" i="7"/>
  <c r="K227" i="7"/>
  <c r="L227" i="7"/>
  <c r="K228" i="7"/>
  <c r="L228" i="7"/>
  <c r="K229" i="7"/>
  <c r="L229" i="7"/>
  <c r="K230" i="7"/>
  <c r="L230" i="7"/>
  <c r="K231" i="7"/>
  <c r="L231" i="7"/>
  <c r="K232" i="7"/>
  <c r="L232" i="7"/>
  <c r="K233" i="7"/>
  <c r="L233" i="7"/>
  <c r="K234" i="7"/>
  <c r="L234" i="7"/>
  <c r="K235" i="7"/>
  <c r="L235" i="7"/>
  <c r="K236" i="7"/>
  <c r="L236" i="7"/>
  <c r="K237" i="7"/>
  <c r="L237" i="7"/>
  <c r="K238" i="7"/>
  <c r="L238" i="7"/>
  <c r="K239" i="7"/>
  <c r="L239" i="7"/>
  <c r="K240" i="7"/>
  <c r="L240" i="7"/>
  <c r="K241" i="7"/>
  <c r="L241" i="7"/>
  <c r="K242" i="7"/>
  <c r="L242" i="7"/>
  <c r="K243" i="7"/>
  <c r="L243" i="7"/>
  <c r="K244" i="7"/>
  <c r="L244" i="7"/>
  <c r="K245" i="7"/>
  <c r="L245" i="7"/>
  <c r="K246" i="7"/>
  <c r="L246" i="7"/>
  <c r="K247" i="7"/>
  <c r="L247" i="7"/>
  <c r="K248" i="7"/>
  <c r="L248" i="7"/>
  <c r="K249" i="7"/>
  <c r="L249" i="7"/>
  <c r="K250" i="7"/>
  <c r="L250" i="7"/>
  <c r="K251" i="7"/>
  <c r="L251" i="7"/>
  <c r="K252" i="7"/>
  <c r="L252" i="7"/>
  <c r="K253" i="7"/>
  <c r="L253" i="7"/>
  <c r="K254" i="7"/>
  <c r="L254" i="7"/>
  <c r="K255" i="7"/>
  <c r="L255" i="7"/>
  <c r="K256" i="7"/>
  <c r="L256" i="7"/>
  <c r="K257" i="7"/>
  <c r="L257" i="7"/>
  <c r="K258" i="7"/>
  <c r="L258" i="7"/>
  <c r="K259" i="7"/>
  <c r="L259" i="7"/>
  <c r="K260" i="7"/>
  <c r="L260" i="7"/>
  <c r="K261" i="7"/>
  <c r="L261" i="7"/>
  <c r="K262" i="7"/>
  <c r="L262" i="7"/>
  <c r="K263" i="7"/>
  <c r="L263" i="7"/>
  <c r="K264" i="7"/>
  <c r="L264" i="7"/>
  <c r="K265" i="7"/>
  <c r="L265" i="7"/>
  <c r="K266" i="7"/>
  <c r="L266" i="7"/>
  <c r="K267" i="7"/>
  <c r="L267" i="7"/>
  <c r="K268" i="7"/>
  <c r="L268" i="7"/>
  <c r="K269" i="7"/>
  <c r="L269" i="7"/>
  <c r="K270" i="7"/>
  <c r="L270" i="7"/>
  <c r="K271" i="7"/>
  <c r="L271" i="7"/>
  <c r="K272" i="7"/>
  <c r="L272" i="7"/>
  <c r="K273" i="7"/>
  <c r="L273" i="7"/>
  <c r="K274" i="7"/>
  <c r="L274" i="7"/>
  <c r="K275" i="7"/>
  <c r="L275" i="7"/>
  <c r="K276" i="7"/>
  <c r="L276" i="7"/>
  <c r="K277" i="7"/>
  <c r="L277" i="7"/>
  <c r="K278" i="7"/>
  <c r="L278" i="7"/>
  <c r="K279" i="7"/>
  <c r="L279" i="7"/>
  <c r="K280" i="7"/>
  <c r="L280" i="7"/>
  <c r="K281" i="7"/>
  <c r="L281" i="7"/>
  <c r="K282" i="7"/>
  <c r="L282" i="7"/>
  <c r="K283" i="7"/>
  <c r="L283" i="7"/>
  <c r="K284" i="7"/>
  <c r="L284" i="7"/>
  <c r="K285" i="7"/>
  <c r="L285" i="7"/>
  <c r="K286" i="7"/>
  <c r="L286" i="7"/>
  <c r="K287" i="7"/>
  <c r="L287" i="7"/>
  <c r="K288" i="7"/>
  <c r="L288" i="7"/>
  <c r="K289" i="7"/>
  <c r="L289" i="7"/>
  <c r="L2" i="7"/>
  <c r="K2" i="7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" i="6"/>
  <c r="K3" i="6"/>
  <c r="L3" i="6"/>
  <c r="K4" i="6"/>
  <c r="L4" i="6"/>
  <c r="K5" i="6"/>
  <c r="L5" i="6"/>
  <c r="K6" i="6"/>
  <c r="L6" i="6"/>
  <c r="K7" i="6"/>
  <c r="L7" i="6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0" i="6"/>
  <c r="L50" i="6"/>
  <c r="K51" i="6"/>
  <c r="L51" i="6"/>
  <c r="K52" i="6"/>
  <c r="L52" i="6"/>
  <c r="K53" i="6"/>
  <c r="L53" i="6"/>
  <c r="K54" i="6"/>
  <c r="L54" i="6"/>
  <c r="K55" i="6"/>
  <c r="L55" i="6"/>
  <c r="K56" i="6"/>
  <c r="L56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3" i="6"/>
  <c r="L73" i="6"/>
  <c r="K74" i="6"/>
  <c r="L74" i="6"/>
  <c r="K75" i="6"/>
  <c r="L75" i="6"/>
  <c r="K76" i="6"/>
  <c r="L76" i="6"/>
  <c r="K77" i="6"/>
  <c r="L77" i="6"/>
  <c r="K78" i="6"/>
  <c r="L78" i="6"/>
  <c r="K79" i="6"/>
  <c r="L79" i="6"/>
  <c r="K80" i="6"/>
  <c r="L80" i="6"/>
  <c r="K81" i="6"/>
  <c r="L81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1" i="6"/>
  <c r="L91" i="6"/>
  <c r="K92" i="6"/>
  <c r="L92" i="6"/>
  <c r="K93" i="6"/>
  <c r="L93" i="6"/>
  <c r="K94" i="6"/>
  <c r="L94" i="6"/>
  <c r="K95" i="6"/>
  <c r="L95" i="6"/>
  <c r="K96" i="6"/>
  <c r="L96" i="6"/>
  <c r="K97" i="6"/>
  <c r="L97" i="6"/>
  <c r="K98" i="6"/>
  <c r="L98" i="6"/>
  <c r="K99" i="6"/>
  <c r="L99" i="6"/>
  <c r="K100" i="6"/>
  <c r="L100" i="6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5" i="6"/>
  <c r="L115" i="6"/>
  <c r="K116" i="6"/>
  <c r="L116" i="6"/>
  <c r="K117" i="6"/>
  <c r="L117" i="6"/>
  <c r="K118" i="6"/>
  <c r="L118" i="6"/>
  <c r="K119" i="6"/>
  <c r="L119" i="6"/>
  <c r="K120" i="6"/>
  <c r="L120" i="6"/>
  <c r="K121" i="6"/>
  <c r="L121" i="6"/>
  <c r="K122" i="6"/>
  <c r="L122" i="6"/>
  <c r="K123" i="6"/>
  <c r="L123" i="6"/>
  <c r="K124" i="6"/>
  <c r="L124" i="6"/>
  <c r="K125" i="6"/>
  <c r="L125" i="6"/>
  <c r="K126" i="6"/>
  <c r="L126" i="6"/>
  <c r="K127" i="6"/>
  <c r="L127" i="6"/>
  <c r="K128" i="6"/>
  <c r="L128" i="6"/>
  <c r="K129" i="6"/>
  <c r="L129" i="6"/>
  <c r="K130" i="6"/>
  <c r="L130" i="6"/>
  <c r="K131" i="6"/>
  <c r="L131" i="6"/>
  <c r="K132" i="6"/>
  <c r="L132" i="6"/>
  <c r="K133" i="6"/>
  <c r="L133" i="6"/>
  <c r="K134" i="6"/>
  <c r="L134" i="6"/>
  <c r="K135" i="6"/>
  <c r="L135" i="6"/>
  <c r="K136" i="6"/>
  <c r="L136" i="6"/>
  <c r="K137" i="6"/>
  <c r="L137" i="6"/>
  <c r="K138" i="6"/>
  <c r="L138" i="6"/>
  <c r="K139" i="6"/>
  <c r="L139" i="6"/>
  <c r="K140" i="6"/>
  <c r="L140" i="6"/>
  <c r="K141" i="6"/>
  <c r="L141" i="6"/>
  <c r="K142" i="6"/>
  <c r="L142" i="6"/>
  <c r="K143" i="6"/>
  <c r="L143" i="6"/>
  <c r="K144" i="6"/>
  <c r="L144" i="6"/>
  <c r="K145" i="6"/>
  <c r="L145" i="6"/>
  <c r="K146" i="6"/>
  <c r="L146" i="6"/>
  <c r="K147" i="6"/>
  <c r="L147" i="6"/>
  <c r="K148" i="6"/>
  <c r="L148" i="6"/>
  <c r="K149" i="6"/>
  <c r="L149" i="6"/>
  <c r="K150" i="6"/>
  <c r="L150" i="6"/>
  <c r="K151" i="6"/>
  <c r="L151" i="6"/>
  <c r="K152" i="6"/>
  <c r="L152" i="6"/>
  <c r="K153" i="6"/>
  <c r="L153" i="6"/>
  <c r="K154" i="6"/>
  <c r="L154" i="6"/>
  <c r="K155" i="6"/>
  <c r="L155" i="6"/>
  <c r="K156" i="6"/>
  <c r="L156" i="6"/>
  <c r="K157" i="6"/>
  <c r="L157" i="6"/>
  <c r="K158" i="6"/>
  <c r="L158" i="6"/>
  <c r="K159" i="6"/>
  <c r="L159" i="6"/>
  <c r="K160" i="6"/>
  <c r="L160" i="6"/>
  <c r="K161" i="6"/>
  <c r="L161" i="6"/>
  <c r="K162" i="6"/>
  <c r="L162" i="6"/>
  <c r="K163" i="6"/>
  <c r="L163" i="6"/>
  <c r="K164" i="6"/>
  <c r="L164" i="6"/>
  <c r="K165" i="6"/>
  <c r="L165" i="6"/>
  <c r="K166" i="6"/>
  <c r="L166" i="6"/>
  <c r="K167" i="6"/>
  <c r="L167" i="6"/>
  <c r="K168" i="6"/>
  <c r="L168" i="6"/>
  <c r="K169" i="6"/>
  <c r="L169" i="6"/>
  <c r="K170" i="6"/>
  <c r="L170" i="6"/>
  <c r="K171" i="6"/>
  <c r="L171" i="6"/>
  <c r="K172" i="6"/>
  <c r="L172" i="6"/>
  <c r="K173" i="6"/>
  <c r="L173" i="6"/>
  <c r="K174" i="6"/>
  <c r="L174" i="6"/>
  <c r="K175" i="6"/>
  <c r="L175" i="6"/>
  <c r="K176" i="6"/>
  <c r="L176" i="6"/>
  <c r="K177" i="6"/>
  <c r="L177" i="6"/>
  <c r="K178" i="6"/>
  <c r="L178" i="6"/>
  <c r="K179" i="6"/>
  <c r="L179" i="6"/>
  <c r="K180" i="6"/>
  <c r="L180" i="6"/>
  <c r="K181" i="6"/>
  <c r="L181" i="6"/>
  <c r="K182" i="6"/>
  <c r="L182" i="6"/>
  <c r="K183" i="6"/>
  <c r="L183" i="6"/>
  <c r="K184" i="6"/>
  <c r="L184" i="6"/>
  <c r="K185" i="6"/>
  <c r="L185" i="6"/>
  <c r="K186" i="6"/>
  <c r="L186" i="6"/>
  <c r="K187" i="6"/>
  <c r="L187" i="6"/>
  <c r="K188" i="6"/>
  <c r="L188" i="6"/>
  <c r="K189" i="6"/>
  <c r="L189" i="6"/>
  <c r="K190" i="6"/>
  <c r="L190" i="6"/>
  <c r="K191" i="6"/>
  <c r="L191" i="6"/>
  <c r="K192" i="6"/>
  <c r="L192" i="6"/>
  <c r="K193" i="6"/>
  <c r="L193" i="6"/>
  <c r="K194" i="6"/>
  <c r="L194" i="6"/>
  <c r="K195" i="6"/>
  <c r="L195" i="6"/>
  <c r="K196" i="6"/>
  <c r="L196" i="6"/>
  <c r="K197" i="6"/>
  <c r="L197" i="6"/>
  <c r="K198" i="6"/>
  <c r="L198" i="6"/>
  <c r="K199" i="6"/>
  <c r="L199" i="6"/>
  <c r="K200" i="6"/>
  <c r="L200" i="6"/>
  <c r="K201" i="6"/>
  <c r="L201" i="6"/>
  <c r="K202" i="6"/>
  <c r="L202" i="6"/>
  <c r="K203" i="6"/>
  <c r="L203" i="6"/>
  <c r="K204" i="6"/>
  <c r="L204" i="6"/>
  <c r="K205" i="6"/>
  <c r="L205" i="6"/>
  <c r="K206" i="6"/>
  <c r="L206" i="6"/>
  <c r="K207" i="6"/>
  <c r="L207" i="6"/>
  <c r="K208" i="6"/>
  <c r="L208" i="6"/>
  <c r="K209" i="6"/>
  <c r="L209" i="6"/>
  <c r="K210" i="6"/>
  <c r="L210" i="6"/>
  <c r="K211" i="6"/>
  <c r="L211" i="6"/>
  <c r="K212" i="6"/>
  <c r="L212" i="6"/>
  <c r="K213" i="6"/>
  <c r="L213" i="6"/>
  <c r="K214" i="6"/>
  <c r="L214" i="6"/>
  <c r="K215" i="6"/>
  <c r="L215" i="6"/>
  <c r="K216" i="6"/>
  <c r="L216" i="6"/>
  <c r="K217" i="6"/>
  <c r="L217" i="6"/>
  <c r="K218" i="6"/>
  <c r="L218" i="6"/>
  <c r="K219" i="6"/>
  <c r="L219" i="6"/>
  <c r="K220" i="6"/>
  <c r="L220" i="6"/>
  <c r="K221" i="6"/>
  <c r="L221" i="6"/>
  <c r="K222" i="6"/>
  <c r="L222" i="6"/>
  <c r="K223" i="6"/>
  <c r="L223" i="6"/>
  <c r="K224" i="6"/>
  <c r="L224" i="6"/>
  <c r="K225" i="6"/>
  <c r="L225" i="6"/>
  <c r="K226" i="6"/>
  <c r="L226" i="6"/>
  <c r="K227" i="6"/>
  <c r="L227" i="6"/>
  <c r="K228" i="6"/>
  <c r="L228" i="6"/>
  <c r="K229" i="6"/>
  <c r="L229" i="6"/>
  <c r="K230" i="6"/>
  <c r="L230" i="6"/>
  <c r="K231" i="6"/>
  <c r="L231" i="6"/>
  <c r="K232" i="6"/>
  <c r="L232" i="6"/>
  <c r="K233" i="6"/>
  <c r="L233" i="6"/>
  <c r="K234" i="6"/>
  <c r="L234" i="6"/>
  <c r="K235" i="6"/>
  <c r="L235" i="6"/>
  <c r="K236" i="6"/>
  <c r="L236" i="6"/>
  <c r="K237" i="6"/>
  <c r="L237" i="6"/>
  <c r="K238" i="6"/>
  <c r="L238" i="6"/>
  <c r="K239" i="6"/>
  <c r="L239" i="6"/>
  <c r="K240" i="6"/>
  <c r="L240" i="6"/>
  <c r="K241" i="6"/>
  <c r="L241" i="6"/>
  <c r="K242" i="6"/>
  <c r="L242" i="6"/>
  <c r="K243" i="6"/>
  <c r="L243" i="6"/>
  <c r="K244" i="6"/>
  <c r="L244" i="6"/>
  <c r="K245" i="6"/>
  <c r="L245" i="6"/>
  <c r="K246" i="6"/>
  <c r="L246" i="6"/>
  <c r="K247" i="6"/>
  <c r="L247" i="6"/>
  <c r="K248" i="6"/>
  <c r="L248" i="6"/>
  <c r="K249" i="6"/>
  <c r="L249" i="6"/>
  <c r="K250" i="6"/>
  <c r="L250" i="6"/>
  <c r="K251" i="6"/>
  <c r="L251" i="6"/>
  <c r="K252" i="6"/>
  <c r="L252" i="6"/>
  <c r="K253" i="6"/>
  <c r="L253" i="6"/>
  <c r="K254" i="6"/>
  <c r="L254" i="6"/>
  <c r="K255" i="6"/>
  <c r="L255" i="6"/>
  <c r="K256" i="6"/>
  <c r="L256" i="6"/>
  <c r="K257" i="6"/>
  <c r="L257" i="6"/>
  <c r="K258" i="6"/>
  <c r="L258" i="6"/>
  <c r="K259" i="6"/>
  <c r="L259" i="6"/>
  <c r="K260" i="6"/>
  <c r="L260" i="6"/>
  <c r="K261" i="6"/>
  <c r="L261" i="6"/>
  <c r="K262" i="6"/>
  <c r="L262" i="6"/>
  <c r="K263" i="6"/>
  <c r="L263" i="6"/>
  <c r="K264" i="6"/>
  <c r="L264" i="6"/>
  <c r="K265" i="6"/>
  <c r="L265" i="6"/>
  <c r="K266" i="6"/>
  <c r="L266" i="6"/>
  <c r="K267" i="6"/>
  <c r="L267" i="6"/>
  <c r="K268" i="6"/>
  <c r="L268" i="6"/>
  <c r="K269" i="6"/>
  <c r="L269" i="6"/>
  <c r="K270" i="6"/>
  <c r="L270" i="6"/>
  <c r="K271" i="6"/>
  <c r="L271" i="6"/>
  <c r="K272" i="6"/>
  <c r="L272" i="6"/>
  <c r="K273" i="6"/>
  <c r="L273" i="6"/>
  <c r="K274" i="6"/>
  <c r="L274" i="6"/>
  <c r="K275" i="6"/>
  <c r="L275" i="6"/>
  <c r="K276" i="6"/>
  <c r="L276" i="6"/>
  <c r="K277" i="6"/>
  <c r="L277" i="6"/>
  <c r="K278" i="6"/>
  <c r="L278" i="6"/>
  <c r="K279" i="6"/>
  <c r="L279" i="6"/>
  <c r="K280" i="6"/>
  <c r="L280" i="6"/>
  <c r="K281" i="6"/>
  <c r="L281" i="6"/>
  <c r="K282" i="6"/>
  <c r="L282" i="6"/>
  <c r="K283" i="6"/>
  <c r="L283" i="6"/>
  <c r="K284" i="6"/>
  <c r="L284" i="6"/>
  <c r="K285" i="6"/>
  <c r="L285" i="6"/>
  <c r="K286" i="6"/>
  <c r="L286" i="6"/>
  <c r="K287" i="6"/>
  <c r="L287" i="6"/>
  <c r="K288" i="6"/>
  <c r="L288" i="6"/>
  <c r="K289" i="6"/>
  <c r="L289" i="6"/>
  <c r="L2" i="6"/>
  <c r="K2" i="6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" i="5"/>
  <c r="K3" i="5"/>
  <c r="L3" i="5"/>
  <c r="K4" i="5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00" i="5"/>
  <c r="L200" i="5"/>
  <c r="K201" i="5"/>
  <c r="L201" i="5"/>
  <c r="K202" i="5"/>
  <c r="L202" i="5"/>
  <c r="K203" i="5"/>
  <c r="L203" i="5"/>
  <c r="K204" i="5"/>
  <c r="L204" i="5"/>
  <c r="K205" i="5"/>
  <c r="L205" i="5"/>
  <c r="K206" i="5"/>
  <c r="L206" i="5"/>
  <c r="K207" i="5"/>
  <c r="L207" i="5"/>
  <c r="K208" i="5"/>
  <c r="L208" i="5"/>
  <c r="K209" i="5"/>
  <c r="L209" i="5"/>
  <c r="K210" i="5"/>
  <c r="L210" i="5"/>
  <c r="K211" i="5"/>
  <c r="L211" i="5"/>
  <c r="K212" i="5"/>
  <c r="L212" i="5"/>
  <c r="K213" i="5"/>
  <c r="L213" i="5"/>
  <c r="K214" i="5"/>
  <c r="L214" i="5"/>
  <c r="K215" i="5"/>
  <c r="L215" i="5"/>
  <c r="K216" i="5"/>
  <c r="L216" i="5"/>
  <c r="K217" i="5"/>
  <c r="L217" i="5"/>
  <c r="K218" i="5"/>
  <c r="L218" i="5"/>
  <c r="K219" i="5"/>
  <c r="L219" i="5"/>
  <c r="K220" i="5"/>
  <c r="L220" i="5"/>
  <c r="K221" i="5"/>
  <c r="L221" i="5"/>
  <c r="K222" i="5"/>
  <c r="L222" i="5"/>
  <c r="K223" i="5"/>
  <c r="L223" i="5"/>
  <c r="K224" i="5"/>
  <c r="L224" i="5"/>
  <c r="K225" i="5"/>
  <c r="L225" i="5"/>
  <c r="K226" i="5"/>
  <c r="L226" i="5"/>
  <c r="K227" i="5"/>
  <c r="L227" i="5"/>
  <c r="K228" i="5"/>
  <c r="L228" i="5"/>
  <c r="K229" i="5"/>
  <c r="L229" i="5"/>
  <c r="K230" i="5"/>
  <c r="L230" i="5"/>
  <c r="K231" i="5"/>
  <c r="L231" i="5"/>
  <c r="K232" i="5"/>
  <c r="L232" i="5"/>
  <c r="K233" i="5"/>
  <c r="L233" i="5"/>
  <c r="K234" i="5"/>
  <c r="L234" i="5"/>
  <c r="K235" i="5"/>
  <c r="L235" i="5"/>
  <c r="K236" i="5"/>
  <c r="L236" i="5"/>
  <c r="K237" i="5"/>
  <c r="L237" i="5"/>
  <c r="K238" i="5"/>
  <c r="L238" i="5"/>
  <c r="K239" i="5"/>
  <c r="L239" i="5"/>
  <c r="K240" i="5"/>
  <c r="L240" i="5"/>
  <c r="K241" i="5"/>
  <c r="L241" i="5"/>
  <c r="K242" i="5"/>
  <c r="L242" i="5"/>
  <c r="K243" i="5"/>
  <c r="L243" i="5"/>
  <c r="K244" i="5"/>
  <c r="L244" i="5"/>
  <c r="K245" i="5"/>
  <c r="L245" i="5"/>
  <c r="K246" i="5"/>
  <c r="L246" i="5"/>
  <c r="K247" i="5"/>
  <c r="L247" i="5"/>
  <c r="K248" i="5"/>
  <c r="L248" i="5"/>
  <c r="K249" i="5"/>
  <c r="L249" i="5"/>
  <c r="K250" i="5"/>
  <c r="L250" i="5"/>
  <c r="K251" i="5"/>
  <c r="L251" i="5"/>
  <c r="K252" i="5"/>
  <c r="L252" i="5"/>
  <c r="K253" i="5"/>
  <c r="L253" i="5"/>
  <c r="K254" i="5"/>
  <c r="L254" i="5"/>
  <c r="K255" i="5"/>
  <c r="L255" i="5"/>
  <c r="K256" i="5"/>
  <c r="L256" i="5"/>
  <c r="K257" i="5"/>
  <c r="L257" i="5"/>
  <c r="K258" i="5"/>
  <c r="L258" i="5"/>
  <c r="K259" i="5"/>
  <c r="L259" i="5"/>
  <c r="K260" i="5"/>
  <c r="L260" i="5"/>
  <c r="K261" i="5"/>
  <c r="L261" i="5"/>
  <c r="K262" i="5"/>
  <c r="L262" i="5"/>
  <c r="K263" i="5"/>
  <c r="L263" i="5"/>
  <c r="K264" i="5"/>
  <c r="L264" i="5"/>
  <c r="K265" i="5"/>
  <c r="L265" i="5"/>
  <c r="K266" i="5"/>
  <c r="L266" i="5"/>
  <c r="K267" i="5"/>
  <c r="L267" i="5"/>
  <c r="K268" i="5"/>
  <c r="L268" i="5"/>
  <c r="K269" i="5"/>
  <c r="L269" i="5"/>
  <c r="K270" i="5"/>
  <c r="L270" i="5"/>
  <c r="K271" i="5"/>
  <c r="L271" i="5"/>
  <c r="K272" i="5"/>
  <c r="L272" i="5"/>
  <c r="K273" i="5"/>
  <c r="L273" i="5"/>
  <c r="K274" i="5"/>
  <c r="L274" i="5"/>
  <c r="K275" i="5"/>
  <c r="L275" i="5"/>
  <c r="K276" i="5"/>
  <c r="L276" i="5"/>
  <c r="K277" i="5"/>
  <c r="L277" i="5"/>
  <c r="K278" i="5"/>
  <c r="L278" i="5"/>
  <c r="K279" i="5"/>
  <c r="L279" i="5"/>
  <c r="K280" i="5"/>
  <c r="L280" i="5"/>
  <c r="K281" i="5"/>
  <c r="L281" i="5"/>
  <c r="K282" i="5"/>
  <c r="L282" i="5"/>
  <c r="K283" i="5"/>
  <c r="L283" i="5"/>
  <c r="K284" i="5"/>
  <c r="L284" i="5"/>
  <c r="K285" i="5"/>
  <c r="L285" i="5"/>
  <c r="K286" i="5"/>
  <c r="L286" i="5"/>
  <c r="K287" i="5"/>
  <c r="L287" i="5"/>
  <c r="K288" i="5"/>
  <c r="L288" i="5"/>
  <c r="K289" i="5"/>
  <c r="L289" i="5"/>
  <c r="L2" i="5"/>
  <c r="K2" i="5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" i="4"/>
  <c r="K3" i="4"/>
  <c r="L3" i="4"/>
  <c r="K4" i="4"/>
  <c r="L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82" i="4"/>
  <c r="L82" i="4"/>
  <c r="K83" i="4"/>
  <c r="L83" i="4"/>
  <c r="K84" i="4"/>
  <c r="L84" i="4"/>
  <c r="K85" i="4"/>
  <c r="L85" i="4"/>
  <c r="K86" i="4"/>
  <c r="L86" i="4"/>
  <c r="K87" i="4"/>
  <c r="L87" i="4"/>
  <c r="K88" i="4"/>
  <c r="L88" i="4"/>
  <c r="K89" i="4"/>
  <c r="L89" i="4"/>
  <c r="K90" i="4"/>
  <c r="L90" i="4"/>
  <c r="K91" i="4"/>
  <c r="L91" i="4"/>
  <c r="K92" i="4"/>
  <c r="L92" i="4"/>
  <c r="K93" i="4"/>
  <c r="L93" i="4"/>
  <c r="K94" i="4"/>
  <c r="L94" i="4"/>
  <c r="K95" i="4"/>
  <c r="L95" i="4"/>
  <c r="K96" i="4"/>
  <c r="L96" i="4"/>
  <c r="K97" i="4"/>
  <c r="L97" i="4"/>
  <c r="K98" i="4"/>
  <c r="L98" i="4"/>
  <c r="K99" i="4"/>
  <c r="L99" i="4"/>
  <c r="K100" i="4"/>
  <c r="L100" i="4"/>
  <c r="K101" i="4"/>
  <c r="L101" i="4"/>
  <c r="K102" i="4"/>
  <c r="L102" i="4"/>
  <c r="K103" i="4"/>
  <c r="L103" i="4"/>
  <c r="K104" i="4"/>
  <c r="L104" i="4"/>
  <c r="K105" i="4"/>
  <c r="L105" i="4"/>
  <c r="K106" i="4"/>
  <c r="L106" i="4"/>
  <c r="K107" i="4"/>
  <c r="L107" i="4"/>
  <c r="K108" i="4"/>
  <c r="L108" i="4"/>
  <c r="K109" i="4"/>
  <c r="L109" i="4"/>
  <c r="K110" i="4"/>
  <c r="L110" i="4"/>
  <c r="K111" i="4"/>
  <c r="L111" i="4"/>
  <c r="K112" i="4"/>
  <c r="L112" i="4"/>
  <c r="K113" i="4"/>
  <c r="L113" i="4"/>
  <c r="K114" i="4"/>
  <c r="L114" i="4"/>
  <c r="K115" i="4"/>
  <c r="L115" i="4"/>
  <c r="K116" i="4"/>
  <c r="L116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23" i="4"/>
  <c r="L123" i="4"/>
  <c r="K124" i="4"/>
  <c r="L124" i="4"/>
  <c r="K125" i="4"/>
  <c r="L125" i="4"/>
  <c r="K126" i="4"/>
  <c r="L126" i="4"/>
  <c r="K127" i="4"/>
  <c r="L127" i="4"/>
  <c r="K128" i="4"/>
  <c r="L128" i="4"/>
  <c r="K129" i="4"/>
  <c r="L129" i="4"/>
  <c r="K130" i="4"/>
  <c r="L130" i="4"/>
  <c r="K131" i="4"/>
  <c r="L131" i="4"/>
  <c r="K132" i="4"/>
  <c r="L132" i="4"/>
  <c r="K133" i="4"/>
  <c r="L133" i="4"/>
  <c r="K134" i="4"/>
  <c r="L134" i="4"/>
  <c r="K135" i="4"/>
  <c r="L135" i="4"/>
  <c r="K136" i="4"/>
  <c r="L136" i="4"/>
  <c r="K137" i="4"/>
  <c r="L137" i="4"/>
  <c r="K138" i="4"/>
  <c r="L138" i="4"/>
  <c r="K139" i="4"/>
  <c r="L139" i="4"/>
  <c r="K140" i="4"/>
  <c r="L140" i="4"/>
  <c r="K141" i="4"/>
  <c r="L141" i="4"/>
  <c r="K142" i="4"/>
  <c r="L142" i="4"/>
  <c r="K143" i="4"/>
  <c r="L143" i="4"/>
  <c r="K144" i="4"/>
  <c r="L144" i="4"/>
  <c r="K145" i="4"/>
  <c r="L145" i="4"/>
  <c r="K146" i="4"/>
  <c r="L146" i="4"/>
  <c r="K147" i="4"/>
  <c r="L147" i="4"/>
  <c r="K148" i="4"/>
  <c r="L148" i="4"/>
  <c r="K149" i="4"/>
  <c r="L149" i="4"/>
  <c r="K150" i="4"/>
  <c r="L150" i="4"/>
  <c r="K151" i="4"/>
  <c r="L151" i="4"/>
  <c r="K152" i="4"/>
  <c r="L152" i="4"/>
  <c r="K153" i="4"/>
  <c r="L153" i="4"/>
  <c r="K154" i="4"/>
  <c r="L154" i="4"/>
  <c r="K155" i="4"/>
  <c r="L155" i="4"/>
  <c r="K156" i="4"/>
  <c r="L156" i="4"/>
  <c r="K157" i="4"/>
  <c r="L157" i="4"/>
  <c r="K158" i="4"/>
  <c r="L158" i="4"/>
  <c r="K159" i="4"/>
  <c r="L159" i="4"/>
  <c r="K160" i="4"/>
  <c r="L160" i="4"/>
  <c r="K161" i="4"/>
  <c r="L161" i="4"/>
  <c r="K162" i="4"/>
  <c r="L162" i="4"/>
  <c r="K163" i="4"/>
  <c r="L163" i="4"/>
  <c r="K164" i="4"/>
  <c r="L164" i="4"/>
  <c r="K165" i="4"/>
  <c r="L165" i="4"/>
  <c r="K166" i="4"/>
  <c r="L166" i="4"/>
  <c r="K167" i="4"/>
  <c r="L167" i="4"/>
  <c r="K168" i="4"/>
  <c r="L168" i="4"/>
  <c r="K169" i="4"/>
  <c r="L169" i="4"/>
  <c r="K170" i="4"/>
  <c r="L170" i="4"/>
  <c r="K171" i="4"/>
  <c r="L171" i="4"/>
  <c r="K172" i="4"/>
  <c r="L172" i="4"/>
  <c r="K173" i="4"/>
  <c r="L173" i="4"/>
  <c r="K174" i="4"/>
  <c r="L174" i="4"/>
  <c r="K175" i="4"/>
  <c r="L175" i="4"/>
  <c r="K176" i="4"/>
  <c r="L176" i="4"/>
  <c r="K177" i="4"/>
  <c r="L177" i="4"/>
  <c r="K178" i="4"/>
  <c r="L178" i="4"/>
  <c r="K179" i="4"/>
  <c r="L179" i="4"/>
  <c r="K180" i="4"/>
  <c r="L180" i="4"/>
  <c r="K181" i="4"/>
  <c r="L181" i="4"/>
  <c r="K182" i="4"/>
  <c r="L182" i="4"/>
  <c r="K183" i="4"/>
  <c r="L183" i="4"/>
  <c r="K184" i="4"/>
  <c r="L184" i="4"/>
  <c r="K185" i="4"/>
  <c r="L185" i="4"/>
  <c r="K186" i="4"/>
  <c r="L186" i="4"/>
  <c r="K187" i="4"/>
  <c r="L187" i="4"/>
  <c r="K188" i="4"/>
  <c r="L188" i="4"/>
  <c r="K189" i="4"/>
  <c r="L189" i="4"/>
  <c r="K190" i="4"/>
  <c r="L190" i="4"/>
  <c r="K191" i="4"/>
  <c r="L191" i="4"/>
  <c r="K192" i="4"/>
  <c r="L192" i="4"/>
  <c r="K193" i="4"/>
  <c r="L193" i="4"/>
  <c r="K194" i="4"/>
  <c r="L194" i="4"/>
  <c r="K195" i="4"/>
  <c r="L195" i="4"/>
  <c r="K196" i="4"/>
  <c r="L196" i="4"/>
  <c r="K197" i="4"/>
  <c r="L197" i="4"/>
  <c r="K198" i="4"/>
  <c r="L198" i="4"/>
  <c r="K199" i="4"/>
  <c r="L199" i="4"/>
  <c r="K200" i="4"/>
  <c r="L200" i="4"/>
  <c r="K201" i="4"/>
  <c r="L201" i="4"/>
  <c r="K202" i="4"/>
  <c r="L202" i="4"/>
  <c r="K203" i="4"/>
  <c r="L203" i="4"/>
  <c r="K204" i="4"/>
  <c r="L204" i="4"/>
  <c r="K205" i="4"/>
  <c r="L205" i="4"/>
  <c r="K206" i="4"/>
  <c r="L206" i="4"/>
  <c r="K207" i="4"/>
  <c r="L207" i="4"/>
  <c r="K208" i="4"/>
  <c r="L208" i="4"/>
  <c r="K209" i="4"/>
  <c r="L209" i="4"/>
  <c r="K210" i="4"/>
  <c r="L210" i="4"/>
  <c r="K211" i="4"/>
  <c r="L211" i="4"/>
  <c r="K212" i="4"/>
  <c r="L212" i="4"/>
  <c r="K213" i="4"/>
  <c r="L213" i="4"/>
  <c r="K214" i="4"/>
  <c r="L214" i="4"/>
  <c r="K215" i="4"/>
  <c r="L215" i="4"/>
  <c r="K216" i="4"/>
  <c r="L216" i="4"/>
  <c r="K217" i="4"/>
  <c r="L217" i="4"/>
  <c r="K218" i="4"/>
  <c r="L218" i="4"/>
  <c r="K219" i="4"/>
  <c r="L219" i="4"/>
  <c r="K220" i="4"/>
  <c r="L220" i="4"/>
  <c r="K221" i="4"/>
  <c r="L221" i="4"/>
  <c r="K222" i="4"/>
  <c r="L222" i="4"/>
  <c r="K223" i="4"/>
  <c r="L223" i="4"/>
  <c r="K224" i="4"/>
  <c r="L224" i="4"/>
  <c r="K225" i="4"/>
  <c r="L225" i="4"/>
  <c r="K226" i="4"/>
  <c r="L226" i="4"/>
  <c r="K227" i="4"/>
  <c r="L227" i="4"/>
  <c r="K228" i="4"/>
  <c r="L228" i="4"/>
  <c r="K229" i="4"/>
  <c r="L229" i="4"/>
  <c r="K230" i="4"/>
  <c r="L230" i="4"/>
  <c r="K231" i="4"/>
  <c r="L231" i="4"/>
  <c r="K232" i="4"/>
  <c r="L232" i="4"/>
  <c r="K233" i="4"/>
  <c r="L233" i="4"/>
  <c r="K234" i="4"/>
  <c r="L234" i="4"/>
  <c r="K235" i="4"/>
  <c r="L235" i="4"/>
  <c r="K236" i="4"/>
  <c r="L236" i="4"/>
  <c r="K237" i="4"/>
  <c r="L237" i="4"/>
  <c r="K238" i="4"/>
  <c r="L238" i="4"/>
  <c r="K239" i="4"/>
  <c r="L239" i="4"/>
  <c r="K240" i="4"/>
  <c r="L240" i="4"/>
  <c r="K241" i="4"/>
  <c r="L241" i="4"/>
  <c r="K242" i="4"/>
  <c r="L242" i="4"/>
  <c r="K243" i="4"/>
  <c r="L243" i="4"/>
  <c r="K244" i="4"/>
  <c r="L244" i="4"/>
  <c r="K245" i="4"/>
  <c r="L245" i="4"/>
  <c r="K246" i="4"/>
  <c r="L246" i="4"/>
  <c r="K247" i="4"/>
  <c r="L247" i="4"/>
  <c r="K248" i="4"/>
  <c r="L248" i="4"/>
  <c r="K249" i="4"/>
  <c r="L249" i="4"/>
  <c r="K250" i="4"/>
  <c r="L250" i="4"/>
  <c r="K251" i="4"/>
  <c r="L251" i="4"/>
  <c r="K252" i="4"/>
  <c r="L252" i="4"/>
  <c r="K253" i="4"/>
  <c r="L253" i="4"/>
  <c r="K254" i="4"/>
  <c r="L254" i="4"/>
  <c r="K255" i="4"/>
  <c r="L255" i="4"/>
  <c r="K256" i="4"/>
  <c r="L256" i="4"/>
  <c r="K257" i="4"/>
  <c r="L257" i="4"/>
  <c r="K258" i="4"/>
  <c r="L258" i="4"/>
  <c r="K259" i="4"/>
  <c r="L259" i="4"/>
  <c r="K260" i="4"/>
  <c r="L260" i="4"/>
  <c r="K261" i="4"/>
  <c r="L261" i="4"/>
  <c r="K262" i="4"/>
  <c r="L262" i="4"/>
  <c r="K263" i="4"/>
  <c r="L263" i="4"/>
  <c r="K264" i="4"/>
  <c r="L264" i="4"/>
  <c r="K265" i="4"/>
  <c r="L265" i="4"/>
  <c r="K266" i="4"/>
  <c r="L266" i="4"/>
  <c r="K267" i="4"/>
  <c r="L267" i="4"/>
  <c r="K268" i="4"/>
  <c r="L268" i="4"/>
  <c r="K269" i="4"/>
  <c r="L269" i="4"/>
  <c r="K270" i="4"/>
  <c r="L270" i="4"/>
  <c r="K271" i="4"/>
  <c r="L271" i="4"/>
  <c r="K272" i="4"/>
  <c r="L272" i="4"/>
  <c r="K273" i="4"/>
  <c r="L273" i="4"/>
  <c r="K274" i="4"/>
  <c r="L274" i="4"/>
  <c r="K275" i="4"/>
  <c r="L275" i="4"/>
  <c r="K276" i="4"/>
  <c r="L276" i="4"/>
  <c r="K277" i="4"/>
  <c r="L277" i="4"/>
  <c r="K278" i="4"/>
  <c r="L278" i="4"/>
  <c r="K279" i="4"/>
  <c r="L279" i="4"/>
  <c r="K280" i="4"/>
  <c r="L280" i="4"/>
  <c r="K281" i="4"/>
  <c r="L281" i="4"/>
  <c r="K282" i="4"/>
  <c r="L282" i="4"/>
  <c r="K283" i="4"/>
  <c r="L283" i="4"/>
  <c r="K284" i="4"/>
  <c r="L284" i="4"/>
  <c r="K285" i="4"/>
  <c r="L285" i="4"/>
  <c r="K286" i="4"/>
  <c r="L286" i="4"/>
  <c r="K287" i="4"/>
  <c r="L287" i="4"/>
  <c r="K288" i="4"/>
  <c r="L288" i="4"/>
  <c r="K289" i="4"/>
  <c r="L289" i="4"/>
  <c r="L2" i="4"/>
  <c r="K2" i="4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" i="3"/>
  <c r="K3" i="3"/>
  <c r="L3" i="3"/>
  <c r="K4" i="3"/>
  <c r="L4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K68" i="3"/>
  <c r="L68" i="3"/>
  <c r="K69" i="3"/>
  <c r="L69" i="3"/>
  <c r="K70" i="3"/>
  <c r="L70" i="3"/>
  <c r="K71" i="3"/>
  <c r="L71" i="3"/>
  <c r="K72" i="3"/>
  <c r="L72" i="3"/>
  <c r="K73" i="3"/>
  <c r="L73" i="3"/>
  <c r="K74" i="3"/>
  <c r="L74" i="3"/>
  <c r="K75" i="3"/>
  <c r="L75" i="3"/>
  <c r="K76" i="3"/>
  <c r="L76" i="3"/>
  <c r="K77" i="3"/>
  <c r="L77" i="3"/>
  <c r="K78" i="3"/>
  <c r="L78" i="3"/>
  <c r="K79" i="3"/>
  <c r="L79" i="3"/>
  <c r="K80" i="3"/>
  <c r="L80" i="3"/>
  <c r="K81" i="3"/>
  <c r="L81" i="3"/>
  <c r="K82" i="3"/>
  <c r="L82" i="3"/>
  <c r="K83" i="3"/>
  <c r="L83" i="3"/>
  <c r="K84" i="3"/>
  <c r="L84" i="3"/>
  <c r="K85" i="3"/>
  <c r="L85" i="3"/>
  <c r="K86" i="3"/>
  <c r="L86" i="3"/>
  <c r="K87" i="3"/>
  <c r="L87" i="3"/>
  <c r="K88" i="3"/>
  <c r="L88" i="3"/>
  <c r="K89" i="3"/>
  <c r="L89" i="3"/>
  <c r="K90" i="3"/>
  <c r="L90" i="3"/>
  <c r="K91" i="3"/>
  <c r="L91" i="3"/>
  <c r="K92" i="3"/>
  <c r="L92" i="3"/>
  <c r="K93" i="3"/>
  <c r="L93" i="3"/>
  <c r="K94" i="3"/>
  <c r="L94" i="3"/>
  <c r="K95" i="3"/>
  <c r="L95" i="3"/>
  <c r="K96" i="3"/>
  <c r="L96" i="3"/>
  <c r="K97" i="3"/>
  <c r="L97" i="3"/>
  <c r="K98" i="3"/>
  <c r="L98" i="3"/>
  <c r="K99" i="3"/>
  <c r="L99" i="3"/>
  <c r="K100" i="3"/>
  <c r="L100" i="3"/>
  <c r="K101" i="3"/>
  <c r="L101" i="3"/>
  <c r="K102" i="3"/>
  <c r="L102" i="3"/>
  <c r="K103" i="3"/>
  <c r="L103" i="3"/>
  <c r="K104" i="3"/>
  <c r="L104" i="3"/>
  <c r="K105" i="3"/>
  <c r="L105" i="3"/>
  <c r="K106" i="3"/>
  <c r="L106" i="3"/>
  <c r="K107" i="3"/>
  <c r="L107" i="3"/>
  <c r="K108" i="3"/>
  <c r="L108" i="3"/>
  <c r="K109" i="3"/>
  <c r="L109" i="3"/>
  <c r="K110" i="3"/>
  <c r="L110" i="3"/>
  <c r="K111" i="3"/>
  <c r="L111" i="3"/>
  <c r="K112" i="3"/>
  <c r="L112" i="3"/>
  <c r="K113" i="3"/>
  <c r="L113" i="3"/>
  <c r="K114" i="3"/>
  <c r="L114" i="3"/>
  <c r="K115" i="3"/>
  <c r="L115" i="3"/>
  <c r="K116" i="3"/>
  <c r="L116" i="3"/>
  <c r="K117" i="3"/>
  <c r="L117" i="3"/>
  <c r="K118" i="3"/>
  <c r="L118" i="3"/>
  <c r="K119" i="3"/>
  <c r="L119" i="3"/>
  <c r="K120" i="3"/>
  <c r="L120" i="3"/>
  <c r="K121" i="3"/>
  <c r="L121" i="3"/>
  <c r="K122" i="3"/>
  <c r="L122" i="3"/>
  <c r="K123" i="3"/>
  <c r="L123" i="3"/>
  <c r="K124" i="3"/>
  <c r="L124" i="3"/>
  <c r="K125" i="3"/>
  <c r="L125" i="3"/>
  <c r="K126" i="3"/>
  <c r="L126" i="3"/>
  <c r="K127" i="3"/>
  <c r="L127" i="3"/>
  <c r="K128" i="3"/>
  <c r="L128" i="3"/>
  <c r="K129" i="3"/>
  <c r="L129" i="3"/>
  <c r="K130" i="3"/>
  <c r="L130" i="3"/>
  <c r="K131" i="3"/>
  <c r="L131" i="3"/>
  <c r="K132" i="3"/>
  <c r="L132" i="3"/>
  <c r="K133" i="3"/>
  <c r="L133" i="3"/>
  <c r="K134" i="3"/>
  <c r="L134" i="3"/>
  <c r="K135" i="3"/>
  <c r="L135" i="3"/>
  <c r="K136" i="3"/>
  <c r="L136" i="3"/>
  <c r="K137" i="3"/>
  <c r="L137" i="3"/>
  <c r="K138" i="3"/>
  <c r="L138" i="3"/>
  <c r="K139" i="3"/>
  <c r="L139" i="3"/>
  <c r="K140" i="3"/>
  <c r="L140" i="3"/>
  <c r="K141" i="3"/>
  <c r="L141" i="3"/>
  <c r="K142" i="3"/>
  <c r="L142" i="3"/>
  <c r="K143" i="3"/>
  <c r="L143" i="3"/>
  <c r="K144" i="3"/>
  <c r="L144" i="3"/>
  <c r="K145" i="3"/>
  <c r="L145" i="3"/>
  <c r="K146" i="3"/>
  <c r="L146" i="3"/>
  <c r="K147" i="3"/>
  <c r="L147" i="3"/>
  <c r="K148" i="3"/>
  <c r="L148" i="3"/>
  <c r="K149" i="3"/>
  <c r="L149" i="3"/>
  <c r="K150" i="3"/>
  <c r="L150" i="3"/>
  <c r="K151" i="3"/>
  <c r="L151" i="3"/>
  <c r="K152" i="3"/>
  <c r="L152" i="3"/>
  <c r="K153" i="3"/>
  <c r="L153" i="3"/>
  <c r="K154" i="3"/>
  <c r="L154" i="3"/>
  <c r="K155" i="3"/>
  <c r="L155" i="3"/>
  <c r="K156" i="3"/>
  <c r="L156" i="3"/>
  <c r="K157" i="3"/>
  <c r="L157" i="3"/>
  <c r="K158" i="3"/>
  <c r="L158" i="3"/>
  <c r="K159" i="3"/>
  <c r="L159" i="3"/>
  <c r="K160" i="3"/>
  <c r="L160" i="3"/>
  <c r="K161" i="3"/>
  <c r="L161" i="3"/>
  <c r="K162" i="3"/>
  <c r="L162" i="3"/>
  <c r="K163" i="3"/>
  <c r="L163" i="3"/>
  <c r="K164" i="3"/>
  <c r="L164" i="3"/>
  <c r="K165" i="3"/>
  <c r="L165" i="3"/>
  <c r="K166" i="3"/>
  <c r="L166" i="3"/>
  <c r="K167" i="3"/>
  <c r="L167" i="3"/>
  <c r="K168" i="3"/>
  <c r="L168" i="3"/>
  <c r="K169" i="3"/>
  <c r="L169" i="3"/>
  <c r="K170" i="3"/>
  <c r="L170" i="3"/>
  <c r="K171" i="3"/>
  <c r="L171" i="3"/>
  <c r="K172" i="3"/>
  <c r="L172" i="3"/>
  <c r="K173" i="3"/>
  <c r="L173" i="3"/>
  <c r="K174" i="3"/>
  <c r="L174" i="3"/>
  <c r="K175" i="3"/>
  <c r="L175" i="3"/>
  <c r="K176" i="3"/>
  <c r="L176" i="3"/>
  <c r="K177" i="3"/>
  <c r="L177" i="3"/>
  <c r="K178" i="3"/>
  <c r="L178" i="3"/>
  <c r="K179" i="3"/>
  <c r="L179" i="3"/>
  <c r="K180" i="3"/>
  <c r="L180" i="3"/>
  <c r="K181" i="3"/>
  <c r="L181" i="3"/>
  <c r="K182" i="3"/>
  <c r="L182" i="3"/>
  <c r="K183" i="3"/>
  <c r="L183" i="3"/>
  <c r="K184" i="3"/>
  <c r="L184" i="3"/>
  <c r="K185" i="3"/>
  <c r="L185" i="3"/>
  <c r="K186" i="3"/>
  <c r="L186" i="3"/>
  <c r="K187" i="3"/>
  <c r="L187" i="3"/>
  <c r="K188" i="3"/>
  <c r="L188" i="3"/>
  <c r="K189" i="3"/>
  <c r="L189" i="3"/>
  <c r="K190" i="3"/>
  <c r="L190" i="3"/>
  <c r="K191" i="3"/>
  <c r="L191" i="3"/>
  <c r="K192" i="3"/>
  <c r="L192" i="3"/>
  <c r="K193" i="3"/>
  <c r="L193" i="3"/>
  <c r="K194" i="3"/>
  <c r="L194" i="3"/>
  <c r="K195" i="3"/>
  <c r="L195" i="3"/>
  <c r="K196" i="3"/>
  <c r="L196" i="3"/>
  <c r="K197" i="3"/>
  <c r="L197" i="3"/>
  <c r="K198" i="3"/>
  <c r="L198" i="3"/>
  <c r="K199" i="3"/>
  <c r="L199" i="3"/>
  <c r="K200" i="3"/>
  <c r="L200" i="3"/>
  <c r="K201" i="3"/>
  <c r="L201" i="3"/>
  <c r="K202" i="3"/>
  <c r="L202" i="3"/>
  <c r="K203" i="3"/>
  <c r="L203" i="3"/>
  <c r="K204" i="3"/>
  <c r="L204" i="3"/>
  <c r="K205" i="3"/>
  <c r="L205" i="3"/>
  <c r="K206" i="3"/>
  <c r="L206" i="3"/>
  <c r="K207" i="3"/>
  <c r="L207" i="3"/>
  <c r="K208" i="3"/>
  <c r="L208" i="3"/>
  <c r="K209" i="3"/>
  <c r="L209" i="3"/>
  <c r="K210" i="3"/>
  <c r="L210" i="3"/>
  <c r="K211" i="3"/>
  <c r="L211" i="3"/>
  <c r="K212" i="3"/>
  <c r="L212" i="3"/>
  <c r="K213" i="3"/>
  <c r="L213" i="3"/>
  <c r="K214" i="3"/>
  <c r="L214" i="3"/>
  <c r="K215" i="3"/>
  <c r="L215" i="3"/>
  <c r="K216" i="3"/>
  <c r="L216" i="3"/>
  <c r="K217" i="3"/>
  <c r="L217" i="3"/>
  <c r="K218" i="3"/>
  <c r="L218" i="3"/>
  <c r="K219" i="3"/>
  <c r="L219" i="3"/>
  <c r="K220" i="3"/>
  <c r="L220" i="3"/>
  <c r="K221" i="3"/>
  <c r="L221" i="3"/>
  <c r="K222" i="3"/>
  <c r="L222" i="3"/>
  <c r="K223" i="3"/>
  <c r="L223" i="3"/>
  <c r="K224" i="3"/>
  <c r="L224" i="3"/>
  <c r="K225" i="3"/>
  <c r="L225" i="3"/>
  <c r="K226" i="3"/>
  <c r="L226" i="3"/>
  <c r="K227" i="3"/>
  <c r="L227" i="3"/>
  <c r="K228" i="3"/>
  <c r="L228" i="3"/>
  <c r="K229" i="3"/>
  <c r="L229" i="3"/>
  <c r="K230" i="3"/>
  <c r="L230" i="3"/>
  <c r="K231" i="3"/>
  <c r="L231" i="3"/>
  <c r="K232" i="3"/>
  <c r="L232" i="3"/>
  <c r="K233" i="3"/>
  <c r="L233" i="3"/>
  <c r="K234" i="3"/>
  <c r="L234" i="3"/>
  <c r="K235" i="3"/>
  <c r="L235" i="3"/>
  <c r="K236" i="3"/>
  <c r="L236" i="3"/>
  <c r="K237" i="3"/>
  <c r="L237" i="3"/>
  <c r="K238" i="3"/>
  <c r="L238" i="3"/>
  <c r="K239" i="3"/>
  <c r="L239" i="3"/>
  <c r="K240" i="3"/>
  <c r="L240" i="3"/>
  <c r="K241" i="3"/>
  <c r="L241" i="3"/>
  <c r="K242" i="3"/>
  <c r="L242" i="3"/>
  <c r="K243" i="3"/>
  <c r="L243" i="3"/>
  <c r="K244" i="3"/>
  <c r="L244" i="3"/>
  <c r="K245" i="3"/>
  <c r="L245" i="3"/>
  <c r="K246" i="3"/>
  <c r="L246" i="3"/>
  <c r="K247" i="3"/>
  <c r="L247" i="3"/>
  <c r="K248" i="3"/>
  <c r="L248" i="3"/>
  <c r="K249" i="3"/>
  <c r="L249" i="3"/>
  <c r="K250" i="3"/>
  <c r="L250" i="3"/>
  <c r="K251" i="3"/>
  <c r="L251" i="3"/>
  <c r="K252" i="3"/>
  <c r="L252" i="3"/>
  <c r="K253" i="3"/>
  <c r="L253" i="3"/>
  <c r="K254" i="3"/>
  <c r="L254" i="3"/>
  <c r="K255" i="3"/>
  <c r="L255" i="3"/>
  <c r="K256" i="3"/>
  <c r="L256" i="3"/>
  <c r="K257" i="3"/>
  <c r="L257" i="3"/>
  <c r="K258" i="3"/>
  <c r="L258" i="3"/>
  <c r="K259" i="3"/>
  <c r="L259" i="3"/>
  <c r="K260" i="3"/>
  <c r="L260" i="3"/>
  <c r="K261" i="3"/>
  <c r="L261" i="3"/>
  <c r="K262" i="3"/>
  <c r="L262" i="3"/>
  <c r="K263" i="3"/>
  <c r="L263" i="3"/>
  <c r="K264" i="3"/>
  <c r="L264" i="3"/>
  <c r="K265" i="3"/>
  <c r="L265" i="3"/>
  <c r="K266" i="3"/>
  <c r="L266" i="3"/>
  <c r="K267" i="3"/>
  <c r="L267" i="3"/>
  <c r="K268" i="3"/>
  <c r="L268" i="3"/>
  <c r="K269" i="3"/>
  <c r="L269" i="3"/>
  <c r="K270" i="3"/>
  <c r="L270" i="3"/>
  <c r="K271" i="3"/>
  <c r="L271" i="3"/>
  <c r="K272" i="3"/>
  <c r="L272" i="3"/>
  <c r="K273" i="3"/>
  <c r="L273" i="3"/>
  <c r="K274" i="3"/>
  <c r="L274" i="3"/>
  <c r="K275" i="3"/>
  <c r="L275" i="3"/>
  <c r="K276" i="3"/>
  <c r="L276" i="3"/>
  <c r="K277" i="3"/>
  <c r="L277" i="3"/>
  <c r="K278" i="3"/>
  <c r="L278" i="3"/>
  <c r="K279" i="3"/>
  <c r="L279" i="3"/>
  <c r="K280" i="3"/>
  <c r="L280" i="3"/>
  <c r="K281" i="3"/>
  <c r="L281" i="3"/>
  <c r="K282" i="3"/>
  <c r="L282" i="3"/>
  <c r="K283" i="3"/>
  <c r="L283" i="3"/>
  <c r="K284" i="3"/>
  <c r="L284" i="3"/>
  <c r="K285" i="3"/>
  <c r="L285" i="3"/>
  <c r="K286" i="3"/>
  <c r="L286" i="3"/>
  <c r="K287" i="3"/>
  <c r="L287" i="3"/>
  <c r="K288" i="3"/>
  <c r="L288" i="3"/>
  <c r="K289" i="3"/>
  <c r="L289" i="3"/>
  <c r="L2" i="3"/>
  <c r="K2" i="3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" i="2"/>
  <c r="K3" i="2"/>
  <c r="L3" i="2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K142" i="2"/>
  <c r="L142" i="2"/>
  <c r="K143" i="2"/>
  <c r="L143" i="2"/>
  <c r="K144" i="2"/>
  <c r="L144" i="2"/>
  <c r="K145" i="2"/>
  <c r="L145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52" i="2"/>
  <c r="L152" i="2"/>
  <c r="K153" i="2"/>
  <c r="L153" i="2"/>
  <c r="K154" i="2"/>
  <c r="L154" i="2"/>
  <c r="K155" i="2"/>
  <c r="L155" i="2"/>
  <c r="K156" i="2"/>
  <c r="L156" i="2"/>
  <c r="K157" i="2"/>
  <c r="L157" i="2"/>
  <c r="K158" i="2"/>
  <c r="L158" i="2"/>
  <c r="K159" i="2"/>
  <c r="L159" i="2"/>
  <c r="K160" i="2"/>
  <c r="L160" i="2"/>
  <c r="K161" i="2"/>
  <c r="L161" i="2"/>
  <c r="K162" i="2"/>
  <c r="L162" i="2"/>
  <c r="K163" i="2"/>
  <c r="L163" i="2"/>
  <c r="K164" i="2"/>
  <c r="L164" i="2"/>
  <c r="K165" i="2"/>
  <c r="L165" i="2"/>
  <c r="K166" i="2"/>
  <c r="L166" i="2"/>
  <c r="K167" i="2"/>
  <c r="L167" i="2"/>
  <c r="K168" i="2"/>
  <c r="L168" i="2"/>
  <c r="K169" i="2"/>
  <c r="L169" i="2"/>
  <c r="K170" i="2"/>
  <c r="L170" i="2"/>
  <c r="K171" i="2"/>
  <c r="L171" i="2"/>
  <c r="K172" i="2"/>
  <c r="L172" i="2"/>
  <c r="K173" i="2"/>
  <c r="L173" i="2"/>
  <c r="K174" i="2"/>
  <c r="L174" i="2"/>
  <c r="K175" i="2"/>
  <c r="L175" i="2"/>
  <c r="K176" i="2"/>
  <c r="L176" i="2"/>
  <c r="K177" i="2"/>
  <c r="L177" i="2"/>
  <c r="K178" i="2"/>
  <c r="L178" i="2"/>
  <c r="K179" i="2"/>
  <c r="L179" i="2"/>
  <c r="K180" i="2"/>
  <c r="L180" i="2"/>
  <c r="K181" i="2"/>
  <c r="L181" i="2"/>
  <c r="K182" i="2"/>
  <c r="L182" i="2"/>
  <c r="K183" i="2"/>
  <c r="L183" i="2"/>
  <c r="K184" i="2"/>
  <c r="L184" i="2"/>
  <c r="K185" i="2"/>
  <c r="L185" i="2"/>
  <c r="K186" i="2"/>
  <c r="L186" i="2"/>
  <c r="K187" i="2"/>
  <c r="L187" i="2"/>
  <c r="K188" i="2"/>
  <c r="L188" i="2"/>
  <c r="K189" i="2"/>
  <c r="L189" i="2"/>
  <c r="K190" i="2"/>
  <c r="L190" i="2"/>
  <c r="K191" i="2"/>
  <c r="L191" i="2"/>
  <c r="K192" i="2"/>
  <c r="L192" i="2"/>
  <c r="K193" i="2"/>
  <c r="L193" i="2"/>
  <c r="K194" i="2"/>
  <c r="L194" i="2"/>
  <c r="K195" i="2"/>
  <c r="L195" i="2"/>
  <c r="K196" i="2"/>
  <c r="L196" i="2"/>
  <c r="K197" i="2"/>
  <c r="L197" i="2"/>
  <c r="K198" i="2"/>
  <c r="L198" i="2"/>
  <c r="K199" i="2"/>
  <c r="L199" i="2"/>
  <c r="K200" i="2"/>
  <c r="L200" i="2"/>
  <c r="K201" i="2"/>
  <c r="L201" i="2"/>
  <c r="K202" i="2"/>
  <c r="L202" i="2"/>
  <c r="K203" i="2"/>
  <c r="L203" i="2"/>
  <c r="K204" i="2"/>
  <c r="L204" i="2"/>
  <c r="K205" i="2"/>
  <c r="L205" i="2"/>
  <c r="K206" i="2"/>
  <c r="L206" i="2"/>
  <c r="K207" i="2"/>
  <c r="L207" i="2"/>
  <c r="K208" i="2"/>
  <c r="L208" i="2"/>
  <c r="K209" i="2"/>
  <c r="L209" i="2"/>
  <c r="K210" i="2"/>
  <c r="L210" i="2"/>
  <c r="K211" i="2"/>
  <c r="L211" i="2"/>
  <c r="K212" i="2"/>
  <c r="L212" i="2"/>
  <c r="K213" i="2"/>
  <c r="L213" i="2"/>
  <c r="K214" i="2"/>
  <c r="L214" i="2"/>
  <c r="K215" i="2"/>
  <c r="L215" i="2"/>
  <c r="K216" i="2"/>
  <c r="L216" i="2"/>
  <c r="K217" i="2"/>
  <c r="L217" i="2"/>
  <c r="K218" i="2"/>
  <c r="L218" i="2"/>
  <c r="K219" i="2"/>
  <c r="L219" i="2"/>
  <c r="K220" i="2"/>
  <c r="L220" i="2"/>
  <c r="K221" i="2"/>
  <c r="L221" i="2"/>
  <c r="K222" i="2"/>
  <c r="L222" i="2"/>
  <c r="K223" i="2"/>
  <c r="L223" i="2"/>
  <c r="K224" i="2"/>
  <c r="L224" i="2"/>
  <c r="K225" i="2"/>
  <c r="L225" i="2"/>
  <c r="K226" i="2"/>
  <c r="L226" i="2"/>
  <c r="K227" i="2"/>
  <c r="L227" i="2"/>
  <c r="K228" i="2"/>
  <c r="L228" i="2"/>
  <c r="K229" i="2"/>
  <c r="L229" i="2"/>
  <c r="K230" i="2"/>
  <c r="L230" i="2"/>
  <c r="K231" i="2"/>
  <c r="L231" i="2"/>
  <c r="K232" i="2"/>
  <c r="L232" i="2"/>
  <c r="K233" i="2"/>
  <c r="L233" i="2"/>
  <c r="K234" i="2"/>
  <c r="L234" i="2"/>
  <c r="K235" i="2"/>
  <c r="L235" i="2"/>
  <c r="K236" i="2"/>
  <c r="L236" i="2"/>
  <c r="K237" i="2"/>
  <c r="L237" i="2"/>
  <c r="K238" i="2"/>
  <c r="L238" i="2"/>
  <c r="K239" i="2"/>
  <c r="L239" i="2"/>
  <c r="K240" i="2"/>
  <c r="L240" i="2"/>
  <c r="K241" i="2"/>
  <c r="L241" i="2"/>
  <c r="K242" i="2"/>
  <c r="L242" i="2"/>
  <c r="K243" i="2"/>
  <c r="L243" i="2"/>
  <c r="K244" i="2"/>
  <c r="L244" i="2"/>
  <c r="K245" i="2"/>
  <c r="L245" i="2"/>
  <c r="K246" i="2"/>
  <c r="L246" i="2"/>
  <c r="K247" i="2"/>
  <c r="L247" i="2"/>
  <c r="K248" i="2"/>
  <c r="L248" i="2"/>
  <c r="K249" i="2"/>
  <c r="L249" i="2"/>
  <c r="K250" i="2"/>
  <c r="L250" i="2"/>
  <c r="K251" i="2"/>
  <c r="L251" i="2"/>
  <c r="K252" i="2"/>
  <c r="L252" i="2"/>
  <c r="K253" i="2"/>
  <c r="L253" i="2"/>
  <c r="K254" i="2"/>
  <c r="L254" i="2"/>
  <c r="K255" i="2"/>
  <c r="L255" i="2"/>
  <c r="K256" i="2"/>
  <c r="L256" i="2"/>
  <c r="K257" i="2"/>
  <c r="L257" i="2"/>
  <c r="K258" i="2"/>
  <c r="L258" i="2"/>
  <c r="K259" i="2"/>
  <c r="L259" i="2"/>
  <c r="K260" i="2"/>
  <c r="L260" i="2"/>
  <c r="K261" i="2"/>
  <c r="L261" i="2"/>
  <c r="K262" i="2"/>
  <c r="L262" i="2"/>
  <c r="K263" i="2"/>
  <c r="L263" i="2"/>
  <c r="K264" i="2"/>
  <c r="L264" i="2"/>
  <c r="K265" i="2"/>
  <c r="L265" i="2"/>
  <c r="K266" i="2"/>
  <c r="L266" i="2"/>
  <c r="K267" i="2"/>
  <c r="L267" i="2"/>
  <c r="K268" i="2"/>
  <c r="L268" i="2"/>
  <c r="K269" i="2"/>
  <c r="L269" i="2"/>
  <c r="K270" i="2"/>
  <c r="L270" i="2"/>
  <c r="K271" i="2"/>
  <c r="L271" i="2"/>
  <c r="K272" i="2"/>
  <c r="L272" i="2"/>
  <c r="K273" i="2"/>
  <c r="L273" i="2"/>
  <c r="K274" i="2"/>
  <c r="L274" i="2"/>
  <c r="K275" i="2"/>
  <c r="L275" i="2"/>
  <c r="K276" i="2"/>
  <c r="L276" i="2"/>
  <c r="K277" i="2"/>
  <c r="L277" i="2"/>
  <c r="K278" i="2"/>
  <c r="L278" i="2"/>
  <c r="K279" i="2"/>
  <c r="L279" i="2"/>
  <c r="K280" i="2"/>
  <c r="L280" i="2"/>
  <c r="K281" i="2"/>
  <c r="L281" i="2"/>
  <c r="K282" i="2"/>
  <c r="L282" i="2"/>
  <c r="K283" i="2"/>
  <c r="L283" i="2"/>
  <c r="K284" i="2"/>
  <c r="L284" i="2"/>
  <c r="K285" i="2"/>
  <c r="L285" i="2"/>
  <c r="K286" i="2"/>
  <c r="L286" i="2"/>
  <c r="K287" i="2"/>
  <c r="L287" i="2"/>
  <c r="K288" i="2"/>
  <c r="L288" i="2"/>
  <c r="K289" i="2"/>
  <c r="L289" i="2"/>
  <c r="L2" i="2"/>
  <c r="K2" i="2"/>
  <c r="N3" i="15"/>
  <c r="N4" i="15"/>
  <c r="N5" i="15"/>
  <c r="N6" i="15"/>
  <c r="N7" i="15"/>
  <c r="N8" i="15"/>
  <c r="N9" i="15"/>
  <c r="N10" i="15"/>
  <c r="N11" i="15"/>
  <c r="N12" i="15"/>
  <c r="N13" i="15"/>
  <c r="G293" i="15" s="1" a="1"/>
  <c r="G293" i="15" s="1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1" i="15"/>
  <c r="N282" i="15"/>
  <c r="N283" i="15"/>
  <c r="N284" i="15"/>
  <c r="N285" i="15"/>
  <c r="N286" i="15"/>
  <c r="N287" i="15"/>
  <c r="N288" i="15"/>
  <c r="N289" i="15"/>
  <c r="N2" i="15"/>
  <c r="K3" i="15"/>
  <c r="L3" i="15"/>
  <c r="K4" i="15"/>
  <c r="L4" i="15"/>
  <c r="K5" i="15"/>
  <c r="L5" i="15"/>
  <c r="K6" i="15"/>
  <c r="L6" i="15"/>
  <c r="K7" i="15"/>
  <c r="L7" i="15"/>
  <c r="K8" i="15"/>
  <c r="L8" i="15"/>
  <c r="K9" i="15"/>
  <c r="L9" i="15"/>
  <c r="K10" i="15"/>
  <c r="L10" i="15"/>
  <c r="K11" i="15"/>
  <c r="L11" i="15"/>
  <c r="K12" i="15"/>
  <c r="L12" i="15"/>
  <c r="K13" i="15"/>
  <c r="L13" i="15"/>
  <c r="K14" i="15"/>
  <c r="L14" i="15"/>
  <c r="K15" i="15"/>
  <c r="L15" i="15"/>
  <c r="K16" i="15"/>
  <c r="L16" i="15"/>
  <c r="K17" i="15"/>
  <c r="L17" i="15"/>
  <c r="K18" i="15"/>
  <c r="L18" i="15"/>
  <c r="K19" i="15"/>
  <c r="L19" i="15"/>
  <c r="K20" i="15"/>
  <c r="L20" i="15"/>
  <c r="K21" i="15"/>
  <c r="L21" i="15"/>
  <c r="K22" i="15"/>
  <c r="L22" i="15"/>
  <c r="K23" i="15"/>
  <c r="L23" i="15"/>
  <c r="K24" i="15"/>
  <c r="L24" i="15"/>
  <c r="K25" i="15"/>
  <c r="L25" i="15"/>
  <c r="K26" i="15"/>
  <c r="L26" i="15"/>
  <c r="K27" i="15"/>
  <c r="L27" i="15"/>
  <c r="K28" i="15"/>
  <c r="L28" i="15"/>
  <c r="K29" i="15"/>
  <c r="L29" i="15"/>
  <c r="K30" i="15"/>
  <c r="L30" i="15"/>
  <c r="K31" i="15"/>
  <c r="L31" i="15"/>
  <c r="K32" i="15"/>
  <c r="L32" i="15"/>
  <c r="K33" i="15"/>
  <c r="L33" i="15"/>
  <c r="K34" i="15"/>
  <c r="L34" i="15"/>
  <c r="K35" i="15"/>
  <c r="L35" i="15"/>
  <c r="K36" i="15"/>
  <c r="L36" i="15"/>
  <c r="K37" i="15"/>
  <c r="L37" i="15"/>
  <c r="K38" i="15"/>
  <c r="L38" i="15"/>
  <c r="K39" i="15"/>
  <c r="L39" i="15"/>
  <c r="K40" i="15"/>
  <c r="L40" i="15"/>
  <c r="K41" i="15"/>
  <c r="L41" i="15"/>
  <c r="K42" i="15"/>
  <c r="L42" i="15"/>
  <c r="K43" i="15"/>
  <c r="L43" i="15"/>
  <c r="K44" i="15"/>
  <c r="L44" i="15"/>
  <c r="K45" i="15"/>
  <c r="L45" i="15"/>
  <c r="K46" i="15"/>
  <c r="L46" i="15"/>
  <c r="K47" i="15"/>
  <c r="L47" i="15"/>
  <c r="K48" i="15"/>
  <c r="L48" i="15"/>
  <c r="K49" i="15"/>
  <c r="L49" i="15"/>
  <c r="K50" i="15"/>
  <c r="L50" i="15"/>
  <c r="K51" i="15"/>
  <c r="L51" i="15"/>
  <c r="K52" i="15"/>
  <c r="L52" i="15"/>
  <c r="K53" i="15"/>
  <c r="L53" i="15"/>
  <c r="K54" i="15"/>
  <c r="L54" i="15"/>
  <c r="K55" i="15"/>
  <c r="L55" i="15"/>
  <c r="K56" i="15"/>
  <c r="L56" i="15"/>
  <c r="K57" i="15"/>
  <c r="L57" i="15"/>
  <c r="K58" i="15"/>
  <c r="L58" i="15"/>
  <c r="K59" i="15"/>
  <c r="L59" i="15"/>
  <c r="K60" i="15"/>
  <c r="L60" i="15"/>
  <c r="K61" i="15"/>
  <c r="L61" i="15"/>
  <c r="K62" i="15"/>
  <c r="L62" i="15"/>
  <c r="K63" i="15"/>
  <c r="L63" i="15"/>
  <c r="K64" i="15"/>
  <c r="L64" i="15"/>
  <c r="K65" i="15"/>
  <c r="L65" i="15"/>
  <c r="K66" i="15"/>
  <c r="L66" i="15"/>
  <c r="K67" i="15"/>
  <c r="L67" i="15"/>
  <c r="K68" i="15"/>
  <c r="L68" i="15"/>
  <c r="K69" i="15"/>
  <c r="L69" i="15"/>
  <c r="K70" i="15"/>
  <c r="L70" i="15"/>
  <c r="K71" i="15"/>
  <c r="L71" i="15"/>
  <c r="K72" i="15"/>
  <c r="L72" i="15"/>
  <c r="K73" i="15"/>
  <c r="L73" i="15"/>
  <c r="K74" i="15"/>
  <c r="L74" i="15"/>
  <c r="K75" i="15"/>
  <c r="L75" i="15"/>
  <c r="K76" i="15"/>
  <c r="L76" i="15"/>
  <c r="K77" i="15"/>
  <c r="L77" i="15"/>
  <c r="K78" i="15"/>
  <c r="L78" i="15"/>
  <c r="K79" i="15"/>
  <c r="L79" i="15"/>
  <c r="K80" i="15"/>
  <c r="L80" i="15"/>
  <c r="K81" i="15"/>
  <c r="L81" i="15"/>
  <c r="K82" i="15"/>
  <c r="L82" i="15"/>
  <c r="K83" i="15"/>
  <c r="L83" i="15"/>
  <c r="K84" i="15"/>
  <c r="L84" i="15"/>
  <c r="K85" i="15"/>
  <c r="L85" i="15"/>
  <c r="K86" i="15"/>
  <c r="L86" i="15"/>
  <c r="K87" i="15"/>
  <c r="L87" i="15"/>
  <c r="K88" i="15"/>
  <c r="L88" i="15"/>
  <c r="K89" i="15"/>
  <c r="L89" i="15"/>
  <c r="K90" i="15"/>
  <c r="L90" i="15"/>
  <c r="K91" i="15"/>
  <c r="L91" i="15"/>
  <c r="K92" i="15"/>
  <c r="L92" i="15"/>
  <c r="K93" i="15"/>
  <c r="L93" i="15"/>
  <c r="K94" i="15"/>
  <c r="L94" i="15"/>
  <c r="K95" i="15"/>
  <c r="L95" i="15"/>
  <c r="K96" i="15"/>
  <c r="L96" i="15"/>
  <c r="K97" i="15"/>
  <c r="L97" i="15"/>
  <c r="K98" i="15"/>
  <c r="L98" i="15"/>
  <c r="K99" i="15"/>
  <c r="L99" i="15"/>
  <c r="K100" i="15"/>
  <c r="L100" i="15"/>
  <c r="K101" i="15"/>
  <c r="L101" i="15"/>
  <c r="K102" i="15"/>
  <c r="L102" i="15"/>
  <c r="K103" i="15"/>
  <c r="L103" i="15"/>
  <c r="K104" i="15"/>
  <c r="L104" i="15"/>
  <c r="K105" i="15"/>
  <c r="L105" i="15"/>
  <c r="K106" i="15"/>
  <c r="L106" i="15"/>
  <c r="K107" i="15"/>
  <c r="L107" i="15"/>
  <c r="K108" i="15"/>
  <c r="L108" i="15"/>
  <c r="K109" i="15"/>
  <c r="L109" i="15"/>
  <c r="K110" i="15"/>
  <c r="L110" i="15"/>
  <c r="K111" i="15"/>
  <c r="L111" i="15"/>
  <c r="K112" i="15"/>
  <c r="L112" i="15"/>
  <c r="K113" i="15"/>
  <c r="L113" i="15"/>
  <c r="K114" i="15"/>
  <c r="L114" i="15"/>
  <c r="K115" i="15"/>
  <c r="L115" i="15"/>
  <c r="K116" i="15"/>
  <c r="L116" i="15"/>
  <c r="K117" i="15"/>
  <c r="L117" i="15"/>
  <c r="K118" i="15"/>
  <c r="L118" i="15"/>
  <c r="K119" i="15"/>
  <c r="L119" i="15"/>
  <c r="K120" i="15"/>
  <c r="L120" i="15"/>
  <c r="K121" i="15"/>
  <c r="L121" i="15"/>
  <c r="K122" i="15"/>
  <c r="L122" i="15"/>
  <c r="K123" i="15"/>
  <c r="L123" i="15"/>
  <c r="K124" i="15"/>
  <c r="L124" i="15"/>
  <c r="K125" i="15"/>
  <c r="L125" i="15"/>
  <c r="K126" i="15"/>
  <c r="L126" i="15"/>
  <c r="K127" i="15"/>
  <c r="L127" i="15"/>
  <c r="K128" i="15"/>
  <c r="L128" i="15"/>
  <c r="K129" i="15"/>
  <c r="L129" i="15"/>
  <c r="K130" i="15"/>
  <c r="L130" i="15"/>
  <c r="K131" i="15"/>
  <c r="L131" i="15"/>
  <c r="K132" i="15"/>
  <c r="L132" i="15"/>
  <c r="K133" i="15"/>
  <c r="L133" i="15"/>
  <c r="K134" i="15"/>
  <c r="L134" i="15"/>
  <c r="K135" i="15"/>
  <c r="L135" i="15"/>
  <c r="K136" i="15"/>
  <c r="L136" i="15"/>
  <c r="K137" i="15"/>
  <c r="L137" i="15"/>
  <c r="K138" i="15"/>
  <c r="L138" i="15"/>
  <c r="K139" i="15"/>
  <c r="L139" i="15"/>
  <c r="K140" i="15"/>
  <c r="L140" i="15"/>
  <c r="K141" i="15"/>
  <c r="L141" i="15"/>
  <c r="K142" i="15"/>
  <c r="L142" i="15"/>
  <c r="K143" i="15"/>
  <c r="L143" i="15"/>
  <c r="K144" i="15"/>
  <c r="L144" i="15"/>
  <c r="K145" i="15"/>
  <c r="L145" i="15"/>
  <c r="K146" i="15"/>
  <c r="L146" i="15"/>
  <c r="K147" i="15"/>
  <c r="L147" i="15"/>
  <c r="K148" i="15"/>
  <c r="L148" i="15"/>
  <c r="K149" i="15"/>
  <c r="L149" i="15"/>
  <c r="K150" i="15"/>
  <c r="L150" i="15"/>
  <c r="K151" i="15"/>
  <c r="L151" i="15"/>
  <c r="K152" i="15"/>
  <c r="L152" i="15"/>
  <c r="K153" i="15"/>
  <c r="L153" i="15"/>
  <c r="K154" i="15"/>
  <c r="L154" i="15"/>
  <c r="K155" i="15"/>
  <c r="L155" i="15"/>
  <c r="K156" i="15"/>
  <c r="L156" i="15"/>
  <c r="K157" i="15"/>
  <c r="L157" i="15"/>
  <c r="K158" i="15"/>
  <c r="L158" i="15"/>
  <c r="K159" i="15"/>
  <c r="L159" i="15"/>
  <c r="K160" i="15"/>
  <c r="L160" i="15"/>
  <c r="K161" i="15"/>
  <c r="L161" i="15"/>
  <c r="K162" i="15"/>
  <c r="L162" i="15"/>
  <c r="K163" i="15"/>
  <c r="L163" i="15"/>
  <c r="K164" i="15"/>
  <c r="L164" i="15"/>
  <c r="K165" i="15"/>
  <c r="L165" i="15"/>
  <c r="K166" i="15"/>
  <c r="L166" i="15"/>
  <c r="K167" i="15"/>
  <c r="L167" i="15"/>
  <c r="K168" i="15"/>
  <c r="L168" i="15"/>
  <c r="K169" i="15"/>
  <c r="L169" i="15"/>
  <c r="K170" i="15"/>
  <c r="L170" i="15"/>
  <c r="K171" i="15"/>
  <c r="L171" i="15"/>
  <c r="K172" i="15"/>
  <c r="L172" i="15"/>
  <c r="K173" i="15"/>
  <c r="L173" i="15"/>
  <c r="K174" i="15"/>
  <c r="L174" i="15"/>
  <c r="K175" i="15"/>
  <c r="L175" i="15"/>
  <c r="K176" i="15"/>
  <c r="L176" i="15"/>
  <c r="K177" i="15"/>
  <c r="L177" i="15"/>
  <c r="K178" i="15"/>
  <c r="L178" i="15"/>
  <c r="K179" i="15"/>
  <c r="L179" i="15"/>
  <c r="K180" i="15"/>
  <c r="L180" i="15"/>
  <c r="K181" i="15"/>
  <c r="L181" i="15"/>
  <c r="K182" i="15"/>
  <c r="L182" i="15"/>
  <c r="K183" i="15"/>
  <c r="L183" i="15"/>
  <c r="K184" i="15"/>
  <c r="L184" i="15"/>
  <c r="K185" i="15"/>
  <c r="L185" i="15"/>
  <c r="K186" i="15"/>
  <c r="L186" i="15"/>
  <c r="K187" i="15"/>
  <c r="L187" i="15"/>
  <c r="K188" i="15"/>
  <c r="L188" i="15"/>
  <c r="K189" i="15"/>
  <c r="L189" i="15"/>
  <c r="K190" i="15"/>
  <c r="L190" i="15"/>
  <c r="K191" i="15"/>
  <c r="L191" i="15"/>
  <c r="K192" i="15"/>
  <c r="L192" i="15"/>
  <c r="K193" i="15"/>
  <c r="L193" i="15"/>
  <c r="K194" i="15"/>
  <c r="L194" i="15"/>
  <c r="K195" i="15"/>
  <c r="L195" i="15"/>
  <c r="K196" i="15"/>
  <c r="L196" i="15"/>
  <c r="K197" i="15"/>
  <c r="L197" i="15"/>
  <c r="K198" i="15"/>
  <c r="L198" i="15"/>
  <c r="K199" i="15"/>
  <c r="L199" i="15"/>
  <c r="K200" i="15"/>
  <c r="L200" i="15"/>
  <c r="K201" i="15"/>
  <c r="L201" i="15"/>
  <c r="K202" i="15"/>
  <c r="L202" i="15"/>
  <c r="K203" i="15"/>
  <c r="L203" i="15"/>
  <c r="K204" i="15"/>
  <c r="L204" i="15"/>
  <c r="K205" i="15"/>
  <c r="L205" i="15"/>
  <c r="K206" i="15"/>
  <c r="L206" i="15"/>
  <c r="K207" i="15"/>
  <c r="L207" i="15"/>
  <c r="K208" i="15"/>
  <c r="L208" i="15"/>
  <c r="K209" i="15"/>
  <c r="L209" i="15"/>
  <c r="K210" i="15"/>
  <c r="L210" i="15"/>
  <c r="K211" i="15"/>
  <c r="L211" i="15"/>
  <c r="K212" i="15"/>
  <c r="L212" i="15"/>
  <c r="K213" i="15"/>
  <c r="L213" i="15"/>
  <c r="K214" i="15"/>
  <c r="L214" i="15"/>
  <c r="K215" i="15"/>
  <c r="L215" i="15"/>
  <c r="K216" i="15"/>
  <c r="L216" i="15"/>
  <c r="K217" i="15"/>
  <c r="L217" i="15"/>
  <c r="K218" i="15"/>
  <c r="L218" i="15"/>
  <c r="K219" i="15"/>
  <c r="L219" i="15"/>
  <c r="K220" i="15"/>
  <c r="L220" i="15"/>
  <c r="K221" i="15"/>
  <c r="L221" i="15"/>
  <c r="K222" i="15"/>
  <c r="L222" i="15"/>
  <c r="K223" i="15"/>
  <c r="L223" i="15"/>
  <c r="K224" i="15"/>
  <c r="L224" i="15"/>
  <c r="K225" i="15"/>
  <c r="L225" i="15"/>
  <c r="K226" i="15"/>
  <c r="L226" i="15"/>
  <c r="K227" i="15"/>
  <c r="L227" i="15"/>
  <c r="K228" i="15"/>
  <c r="L228" i="15"/>
  <c r="K229" i="15"/>
  <c r="L229" i="15"/>
  <c r="K230" i="15"/>
  <c r="L230" i="15"/>
  <c r="K231" i="15"/>
  <c r="L231" i="15"/>
  <c r="K232" i="15"/>
  <c r="L232" i="15"/>
  <c r="K233" i="15"/>
  <c r="L233" i="15"/>
  <c r="K234" i="15"/>
  <c r="L234" i="15"/>
  <c r="K235" i="15"/>
  <c r="L235" i="15"/>
  <c r="K236" i="15"/>
  <c r="L236" i="15"/>
  <c r="K237" i="15"/>
  <c r="L237" i="15"/>
  <c r="K238" i="15"/>
  <c r="L238" i="15"/>
  <c r="K239" i="15"/>
  <c r="L239" i="15"/>
  <c r="K240" i="15"/>
  <c r="L240" i="15"/>
  <c r="K241" i="15"/>
  <c r="L241" i="15"/>
  <c r="K242" i="15"/>
  <c r="L242" i="15"/>
  <c r="K243" i="15"/>
  <c r="L243" i="15"/>
  <c r="K244" i="15"/>
  <c r="L244" i="15"/>
  <c r="K245" i="15"/>
  <c r="L245" i="15"/>
  <c r="K246" i="15"/>
  <c r="L246" i="15"/>
  <c r="K247" i="15"/>
  <c r="L247" i="15"/>
  <c r="K248" i="15"/>
  <c r="L248" i="15"/>
  <c r="K249" i="15"/>
  <c r="L249" i="15"/>
  <c r="K250" i="15"/>
  <c r="L250" i="15"/>
  <c r="K251" i="15"/>
  <c r="L251" i="15"/>
  <c r="K252" i="15"/>
  <c r="L252" i="15"/>
  <c r="K253" i="15"/>
  <c r="L253" i="15"/>
  <c r="K254" i="15"/>
  <c r="L254" i="15"/>
  <c r="K255" i="15"/>
  <c r="L255" i="15"/>
  <c r="K256" i="15"/>
  <c r="L256" i="15"/>
  <c r="K257" i="15"/>
  <c r="L257" i="15"/>
  <c r="K258" i="15"/>
  <c r="L258" i="15"/>
  <c r="K259" i="15"/>
  <c r="L259" i="15"/>
  <c r="K260" i="15"/>
  <c r="L260" i="15"/>
  <c r="K261" i="15"/>
  <c r="L261" i="15"/>
  <c r="K262" i="15"/>
  <c r="L262" i="15"/>
  <c r="K263" i="15"/>
  <c r="L263" i="15"/>
  <c r="K264" i="15"/>
  <c r="L264" i="15"/>
  <c r="K265" i="15"/>
  <c r="L265" i="15"/>
  <c r="K266" i="15"/>
  <c r="L266" i="15"/>
  <c r="K267" i="15"/>
  <c r="L267" i="15"/>
  <c r="K268" i="15"/>
  <c r="L268" i="15"/>
  <c r="K269" i="15"/>
  <c r="L269" i="15"/>
  <c r="K270" i="15"/>
  <c r="L270" i="15"/>
  <c r="K271" i="15"/>
  <c r="L271" i="15"/>
  <c r="K272" i="15"/>
  <c r="L272" i="15"/>
  <c r="K273" i="15"/>
  <c r="L273" i="15"/>
  <c r="K274" i="15"/>
  <c r="L274" i="15"/>
  <c r="K275" i="15"/>
  <c r="L275" i="15"/>
  <c r="K276" i="15"/>
  <c r="L276" i="15"/>
  <c r="K277" i="15"/>
  <c r="L277" i="15"/>
  <c r="K278" i="15"/>
  <c r="L278" i="15"/>
  <c r="K279" i="15"/>
  <c r="L279" i="15"/>
  <c r="K280" i="15"/>
  <c r="L280" i="15"/>
  <c r="K281" i="15"/>
  <c r="L281" i="15"/>
  <c r="K282" i="15"/>
  <c r="L282" i="15"/>
  <c r="K283" i="15"/>
  <c r="L283" i="15"/>
  <c r="K284" i="15"/>
  <c r="L284" i="15"/>
  <c r="K285" i="15"/>
  <c r="L285" i="15"/>
  <c r="K286" i="15"/>
  <c r="L286" i="15"/>
  <c r="K287" i="15"/>
  <c r="L287" i="15"/>
  <c r="K288" i="15"/>
  <c r="L288" i="15"/>
  <c r="K289" i="15"/>
  <c r="L289" i="15"/>
  <c r="L2" i="15"/>
  <c r="K2" i="15"/>
  <c r="E293" i="15" s="1"/>
  <c r="H296" i="15"/>
  <c r="G296" i="15"/>
  <c r="E296" i="15"/>
  <c r="D296" i="15"/>
  <c r="C296" i="15"/>
  <c r="B296" i="15"/>
  <c r="A296" i="15"/>
  <c r="F293" i="15"/>
  <c r="D293" i="15"/>
  <c r="C293" i="15"/>
  <c r="B293" i="15"/>
  <c r="A293" i="15"/>
  <c r="N3" i="16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27" i="16"/>
  <c r="N128" i="16"/>
  <c r="N129" i="16"/>
  <c r="N130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3" i="16"/>
  <c r="N144" i="16"/>
  <c r="N145" i="16"/>
  <c r="N146" i="16"/>
  <c r="N147" i="16"/>
  <c r="N148" i="16"/>
  <c r="N149" i="16"/>
  <c r="N150" i="16"/>
  <c r="N151" i="16"/>
  <c r="N152" i="16"/>
  <c r="N153" i="16"/>
  <c r="N154" i="16"/>
  <c r="N155" i="16"/>
  <c r="N156" i="16"/>
  <c r="N157" i="16"/>
  <c r="N158" i="16"/>
  <c r="N159" i="16"/>
  <c r="N160" i="16"/>
  <c r="N161" i="16"/>
  <c r="N162" i="16"/>
  <c r="N163" i="16"/>
  <c r="N164" i="16"/>
  <c r="N165" i="16"/>
  <c r="N166" i="16"/>
  <c r="N167" i="16"/>
  <c r="N168" i="16"/>
  <c r="N169" i="16"/>
  <c r="N170" i="16"/>
  <c r="N171" i="16"/>
  <c r="N172" i="16"/>
  <c r="N173" i="16"/>
  <c r="N174" i="16"/>
  <c r="N175" i="16"/>
  <c r="N176" i="16"/>
  <c r="N177" i="16"/>
  <c r="N178" i="16"/>
  <c r="N179" i="16"/>
  <c r="N180" i="16"/>
  <c r="N181" i="16"/>
  <c r="N182" i="16"/>
  <c r="N183" i="16"/>
  <c r="N184" i="16"/>
  <c r="N185" i="16"/>
  <c r="N186" i="16"/>
  <c r="N187" i="16"/>
  <c r="N188" i="16"/>
  <c r="N189" i="16"/>
  <c r="N190" i="16"/>
  <c r="N191" i="16"/>
  <c r="N192" i="16"/>
  <c r="N193" i="16"/>
  <c r="N194" i="16"/>
  <c r="N195" i="16"/>
  <c r="N196" i="16"/>
  <c r="N197" i="16"/>
  <c r="N198" i="16"/>
  <c r="N199" i="16"/>
  <c r="N200" i="16"/>
  <c r="N201" i="16"/>
  <c r="N202" i="16"/>
  <c r="N203" i="16"/>
  <c r="N204" i="16"/>
  <c r="N205" i="16"/>
  <c r="N206" i="16"/>
  <c r="N207" i="16"/>
  <c r="N208" i="16"/>
  <c r="N209" i="16"/>
  <c r="N210" i="16"/>
  <c r="N211" i="16"/>
  <c r="N212" i="16"/>
  <c r="N213" i="16"/>
  <c r="N214" i="16"/>
  <c r="N215" i="16"/>
  <c r="N216" i="16"/>
  <c r="N217" i="16"/>
  <c r="N218" i="16"/>
  <c r="N219" i="16"/>
  <c r="N220" i="16"/>
  <c r="N221" i="16"/>
  <c r="N222" i="16"/>
  <c r="N223" i="16"/>
  <c r="N224" i="16"/>
  <c r="N225" i="16"/>
  <c r="N226" i="16"/>
  <c r="N227" i="16"/>
  <c r="N228" i="16"/>
  <c r="N229" i="16"/>
  <c r="N230" i="16"/>
  <c r="N231" i="16"/>
  <c r="N232" i="16"/>
  <c r="N233" i="16"/>
  <c r="N234" i="16"/>
  <c r="N235" i="16"/>
  <c r="N236" i="16"/>
  <c r="N237" i="16"/>
  <c r="N238" i="16"/>
  <c r="N239" i="16"/>
  <c r="N240" i="16"/>
  <c r="N241" i="16"/>
  <c r="N242" i="16"/>
  <c r="N243" i="16"/>
  <c r="N244" i="16"/>
  <c r="N245" i="16"/>
  <c r="N246" i="16"/>
  <c r="N247" i="16"/>
  <c r="N248" i="16"/>
  <c r="N249" i="16"/>
  <c r="N250" i="16"/>
  <c r="N251" i="16"/>
  <c r="N252" i="16"/>
  <c r="N253" i="16"/>
  <c r="N254" i="16"/>
  <c r="N255" i="16"/>
  <c r="N256" i="16"/>
  <c r="N257" i="16"/>
  <c r="N258" i="16"/>
  <c r="N259" i="16"/>
  <c r="N260" i="16"/>
  <c r="N261" i="16"/>
  <c r="N262" i="16"/>
  <c r="N263" i="16"/>
  <c r="N264" i="16"/>
  <c r="N265" i="16"/>
  <c r="N266" i="16"/>
  <c r="N267" i="16"/>
  <c r="N268" i="16"/>
  <c r="N269" i="16"/>
  <c r="N270" i="16"/>
  <c r="N271" i="16"/>
  <c r="N272" i="16"/>
  <c r="N273" i="16"/>
  <c r="N274" i="16"/>
  <c r="N275" i="16"/>
  <c r="N276" i="16"/>
  <c r="N277" i="16"/>
  <c r="N278" i="16"/>
  <c r="N279" i="16"/>
  <c r="N280" i="16"/>
  <c r="N281" i="16"/>
  <c r="N282" i="16"/>
  <c r="N283" i="16"/>
  <c r="N284" i="16"/>
  <c r="N285" i="16"/>
  <c r="N286" i="16"/>
  <c r="N287" i="16"/>
  <c r="N288" i="16"/>
  <c r="N289" i="16"/>
  <c r="N2" i="16"/>
  <c r="G293" i="16" s="1" a="1"/>
  <c r="G293" i="16" s="1"/>
  <c r="K3" i="16"/>
  <c r="L3" i="16"/>
  <c r="K4" i="16"/>
  <c r="L4" i="16"/>
  <c r="K5" i="16"/>
  <c r="L5" i="16"/>
  <c r="K6" i="16"/>
  <c r="L6" i="16"/>
  <c r="K7" i="16"/>
  <c r="L7" i="16"/>
  <c r="K8" i="16"/>
  <c r="L8" i="16"/>
  <c r="K9" i="16"/>
  <c r="L9" i="16"/>
  <c r="K10" i="16"/>
  <c r="L10" i="16"/>
  <c r="K11" i="16"/>
  <c r="L11" i="16"/>
  <c r="K12" i="16"/>
  <c r="L12" i="16"/>
  <c r="K13" i="16"/>
  <c r="L13" i="16"/>
  <c r="K14" i="16"/>
  <c r="L14" i="16"/>
  <c r="K15" i="16"/>
  <c r="L15" i="16"/>
  <c r="K16" i="16"/>
  <c r="L16" i="16"/>
  <c r="K17" i="16"/>
  <c r="L17" i="16"/>
  <c r="K18" i="16"/>
  <c r="L18" i="16"/>
  <c r="K19" i="16"/>
  <c r="L19" i="16"/>
  <c r="K20" i="16"/>
  <c r="L20" i="16"/>
  <c r="K21" i="16"/>
  <c r="L21" i="16"/>
  <c r="K22" i="16"/>
  <c r="L22" i="16"/>
  <c r="K23" i="16"/>
  <c r="L23" i="16"/>
  <c r="K24" i="16"/>
  <c r="L24" i="16"/>
  <c r="K25" i="16"/>
  <c r="L25" i="16"/>
  <c r="K26" i="16"/>
  <c r="L26" i="16"/>
  <c r="K27" i="16"/>
  <c r="L27" i="16"/>
  <c r="K28" i="16"/>
  <c r="L28" i="16"/>
  <c r="K29" i="16"/>
  <c r="L29" i="16"/>
  <c r="K30" i="16"/>
  <c r="L30" i="16"/>
  <c r="K31" i="16"/>
  <c r="L31" i="16"/>
  <c r="K32" i="16"/>
  <c r="L32" i="16"/>
  <c r="K33" i="16"/>
  <c r="L33" i="16"/>
  <c r="K34" i="16"/>
  <c r="L34" i="16"/>
  <c r="K35" i="16"/>
  <c r="L35" i="16"/>
  <c r="K36" i="16"/>
  <c r="L36" i="16"/>
  <c r="K37" i="16"/>
  <c r="L37" i="16"/>
  <c r="K38" i="16"/>
  <c r="L38" i="16"/>
  <c r="K39" i="16"/>
  <c r="L39" i="16"/>
  <c r="K40" i="16"/>
  <c r="L40" i="16"/>
  <c r="K41" i="16"/>
  <c r="L41" i="16"/>
  <c r="K42" i="16"/>
  <c r="L42" i="16"/>
  <c r="K43" i="16"/>
  <c r="L43" i="16"/>
  <c r="K44" i="16"/>
  <c r="L44" i="16"/>
  <c r="K45" i="16"/>
  <c r="L45" i="16"/>
  <c r="K46" i="16"/>
  <c r="L46" i="16"/>
  <c r="K47" i="16"/>
  <c r="L47" i="16"/>
  <c r="K48" i="16"/>
  <c r="L48" i="16"/>
  <c r="K49" i="16"/>
  <c r="L49" i="16"/>
  <c r="K50" i="16"/>
  <c r="L50" i="16"/>
  <c r="K51" i="16"/>
  <c r="L51" i="16"/>
  <c r="K52" i="16"/>
  <c r="L52" i="16"/>
  <c r="K53" i="16"/>
  <c r="L53" i="16"/>
  <c r="K54" i="16"/>
  <c r="L54" i="16"/>
  <c r="K55" i="16"/>
  <c r="L55" i="16"/>
  <c r="K56" i="16"/>
  <c r="L56" i="16"/>
  <c r="K57" i="16"/>
  <c r="L57" i="16"/>
  <c r="K58" i="16"/>
  <c r="L58" i="16"/>
  <c r="K59" i="16"/>
  <c r="L59" i="16"/>
  <c r="K60" i="16"/>
  <c r="L60" i="16"/>
  <c r="K61" i="16"/>
  <c r="L61" i="16"/>
  <c r="K62" i="16"/>
  <c r="L62" i="16"/>
  <c r="K63" i="16"/>
  <c r="L63" i="16"/>
  <c r="K64" i="16"/>
  <c r="L64" i="16"/>
  <c r="K65" i="16"/>
  <c r="L65" i="16"/>
  <c r="K66" i="16"/>
  <c r="L66" i="16"/>
  <c r="K67" i="16"/>
  <c r="L67" i="16"/>
  <c r="K68" i="16"/>
  <c r="L68" i="16"/>
  <c r="K69" i="16"/>
  <c r="L69" i="16"/>
  <c r="K70" i="16"/>
  <c r="L70" i="16"/>
  <c r="K71" i="16"/>
  <c r="L71" i="16"/>
  <c r="K72" i="16"/>
  <c r="L72" i="16"/>
  <c r="K73" i="16"/>
  <c r="L73" i="16"/>
  <c r="K74" i="16"/>
  <c r="L74" i="16"/>
  <c r="K75" i="16"/>
  <c r="L75" i="16"/>
  <c r="K76" i="16"/>
  <c r="L76" i="16"/>
  <c r="K77" i="16"/>
  <c r="L77" i="16"/>
  <c r="K78" i="16"/>
  <c r="L78" i="16"/>
  <c r="K79" i="16"/>
  <c r="L79" i="16"/>
  <c r="K80" i="16"/>
  <c r="L80" i="16"/>
  <c r="K81" i="16"/>
  <c r="L81" i="16"/>
  <c r="K82" i="16"/>
  <c r="L82" i="16"/>
  <c r="K83" i="16"/>
  <c r="L83" i="16"/>
  <c r="K84" i="16"/>
  <c r="L84" i="16"/>
  <c r="K85" i="16"/>
  <c r="L85" i="16"/>
  <c r="K86" i="16"/>
  <c r="L86" i="16"/>
  <c r="K87" i="16"/>
  <c r="L87" i="16"/>
  <c r="K88" i="16"/>
  <c r="L88" i="16"/>
  <c r="K89" i="16"/>
  <c r="L89" i="16"/>
  <c r="K90" i="16"/>
  <c r="L90" i="16"/>
  <c r="K91" i="16"/>
  <c r="L91" i="16"/>
  <c r="K92" i="16"/>
  <c r="L92" i="16"/>
  <c r="K93" i="16"/>
  <c r="L93" i="16"/>
  <c r="K94" i="16"/>
  <c r="L94" i="16"/>
  <c r="K95" i="16"/>
  <c r="L95" i="16"/>
  <c r="K96" i="16"/>
  <c r="L96" i="16"/>
  <c r="K97" i="16"/>
  <c r="L97" i="16"/>
  <c r="K98" i="16"/>
  <c r="L98" i="16"/>
  <c r="K99" i="16"/>
  <c r="L99" i="16"/>
  <c r="K100" i="16"/>
  <c r="L100" i="16"/>
  <c r="K101" i="16"/>
  <c r="L101" i="16"/>
  <c r="K102" i="16"/>
  <c r="L102" i="16"/>
  <c r="K103" i="16"/>
  <c r="L103" i="16"/>
  <c r="K104" i="16"/>
  <c r="L104" i="16"/>
  <c r="K105" i="16"/>
  <c r="L105" i="16"/>
  <c r="K106" i="16"/>
  <c r="L106" i="16"/>
  <c r="K107" i="16"/>
  <c r="L107" i="16"/>
  <c r="K108" i="16"/>
  <c r="L108" i="16"/>
  <c r="K109" i="16"/>
  <c r="L109" i="16"/>
  <c r="K110" i="16"/>
  <c r="L110" i="16"/>
  <c r="K111" i="16"/>
  <c r="L111" i="16"/>
  <c r="K112" i="16"/>
  <c r="L112" i="16"/>
  <c r="K113" i="16"/>
  <c r="L113" i="16"/>
  <c r="K114" i="16"/>
  <c r="L114" i="16"/>
  <c r="K115" i="16"/>
  <c r="L115" i="16"/>
  <c r="K116" i="16"/>
  <c r="L116" i="16"/>
  <c r="K117" i="16"/>
  <c r="L117" i="16"/>
  <c r="K118" i="16"/>
  <c r="L118" i="16"/>
  <c r="K119" i="16"/>
  <c r="L119" i="16"/>
  <c r="K120" i="16"/>
  <c r="L120" i="16"/>
  <c r="K121" i="16"/>
  <c r="L121" i="16"/>
  <c r="K122" i="16"/>
  <c r="L122" i="16"/>
  <c r="K123" i="16"/>
  <c r="L123" i="16"/>
  <c r="K124" i="16"/>
  <c r="L124" i="16"/>
  <c r="K125" i="16"/>
  <c r="L125" i="16"/>
  <c r="K126" i="16"/>
  <c r="L126" i="16"/>
  <c r="K127" i="16"/>
  <c r="L127" i="16"/>
  <c r="K128" i="16"/>
  <c r="L128" i="16"/>
  <c r="K129" i="16"/>
  <c r="L129" i="16"/>
  <c r="K130" i="16"/>
  <c r="L130" i="16"/>
  <c r="K131" i="16"/>
  <c r="L131" i="16"/>
  <c r="K132" i="16"/>
  <c r="L132" i="16"/>
  <c r="K133" i="16"/>
  <c r="L133" i="16"/>
  <c r="K134" i="16"/>
  <c r="L134" i="16"/>
  <c r="K135" i="16"/>
  <c r="L135" i="16"/>
  <c r="K136" i="16"/>
  <c r="L136" i="16"/>
  <c r="K137" i="16"/>
  <c r="L137" i="16"/>
  <c r="K138" i="16"/>
  <c r="L138" i="16"/>
  <c r="K139" i="16"/>
  <c r="L139" i="16"/>
  <c r="K140" i="16"/>
  <c r="L140" i="16"/>
  <c r="K141" i="16"/>
  <c r="L141" i="16"/>
  <c r="K142" i="16"/>
  <c r="L142" i="16"/>
  <c r="K143" i="16"/>
  <c r="L143" i="16"/>
  <c r="K144" i="16"/>
  <c r="L144" i="16"/>
  <c r="K145" i="16"/>
  <c r="L145" i="16"/>
  <c r="K146" i="16"/>
  <c r="L146" i="16"/>
  <c r="K147" i="16"/>
  <c r="L147" i="16"/>
  <c r="K148" i="16"/>
  <c r="L148" i="16"/>
  <c r="K149" i="16"/>
  <c r="L149" i="16"/>
  <c r="K150" i="16"/>
  <c r="L150" i="16"/>
  <c r="K151" i="16"/>
  <c r="L151" i="16"/>
  <c r="K152" i="16"/>
  <c r="L152" i="16"/>
  <c r="K153" i="16"/>
  <c r="L153" i="16"/>
  <c r="K154" i="16"/>
  <c r="L154" i="16"/>
  <c r="K155" i="16"/>
  <c r="L155" i="16"/>
  <c r="K156" i="16"/>
  <c r="L156" i="16"/>
  <c r="K157" i="16"/>
  <c r="L157" i="16"/>
  <c r="K158" i="16"/>
  <c r="L158" i="16"/>
  <c r="K159" i="16"/>
  <c r="L159" i="16"/>
  <c r="K160" i="16"/>
  <c r="L160" i="16"/>
  <c r="K161" i="16"/>
  <c r="L161" i="16"/>
  <c r="K162" i="16"/>
  <c r="L162" i="16"/>
  <c r="K163" i="16"/>
  <c r="L163" i="16"/>
  <c r="K164" i="16"/>
  <c r="L164" i="16"/>
  <c r="K165" i="16"/>
  <c r="L165" i="16"/>
  <c r="K166" i="16"/>
  <c r="L166" i="16"/>
  <c r="K167" i="16"/>
  <c r="L167" i="16"/>
  <c r="K168" i="16"/>
  <c r="L168" i="16"/>
  <c r="K169" i="16"/>
  <c r="L169" i="16"/>
  <c r="K170" i="16"/>
  <c r="L170" i="16"/>
  <c r="K171" i="16"/>
  <c r="L171" i="16"/>
  <c r="K172" i="16"/>
  <c r="L172" i="16"/>
  <c r="K173" i="16"/>
  <c r="L173" i="16"/>
  <c r="K174" i="16"/>
  <c r="L174" i="16"/>
  <c r="K175" i="16"/>
  <c r="L175" i="16"/>
  <c r="K176" i="16"/>
  <c r="L176" i="16"/>
  <c r="K177" i="16"/>
  <c r="L177" i="16"/>
  <c r="K178" i="16"/>
  <c r="L178" i="16"/>
  <c r="K179" i="16"/>
  <c r="L179" i="16"/>
  <c r="K180" i="16"/>
  <c r="L180" i="16"/>
  <c r="K181" i="16"/>
  <c r="L181" i="16"/>
  <c r="K182" i="16"/>
  <c r="L182" i="16"/>
  <c r="K183" i="16"/>
  <c r="L183" i="16"/>
  <c r="K184" i="16"/>
  <c r="L184" i="16"/>
  <c r="K185" i="16"/>
  <c r="L185" i="16"/>
  <c r="K186" i="16"/>
  <c r="L186" i="16"/>
  <c r="K187" i="16"/>
  <c r="L187" i="16"/>
  <c r="K188" i="16"/>
  <c r="L188" i="16"/>
  <c r="K189" i="16"/>
  <c r="L189" i="16"/>
  <c r="K190" i="16"/>
  <c r="L190" i="16"/>
  <c r="K191" i="16"/>
  <c r="L191" i="16"/>
  <c r="K192" i="16"/>
  <c r="L192" i="16"/>
  <c r="K193" i="16"/>
  <c r="L193" i="16"/>
  <c r="K194" i="16"/>
  <c r="L194" i="16"/>
  <c r="K195" i="16"/>
  <c r="L195" i="16"/>
  <c r="K196" i="16"/>
  <c r="L196" i="16"/>
  <c r="K197" i="16"/>
  <c r="L197" i="16"/>
  <c r="K198" i="16"/>
  <c r="L198" i="16"/>
  <c r="K199" i="16"/>
  <c r="L199" i="16"/>
  <c r="K200" i="16"/>
  <c r="L200" i="16"/>
  <c r="K201" i="16"/>
  <c r="L201" i="16"/>
  <c r="K202" i="16"/>
  <c r="L202" i="16"/>
  <c r="K203" i="16"/>
  <c r="L203" i="16"/>
  <c r="K204" i="16"/>
  <c r="L204" i="16"/>
  <c r="K205" i="16"/>
  <c r="L205" i="16"/>
  <c r="K206" i="16"/>
  <c r="L206" i="16"/>
  <c r="K207" i="16"/>
  <c r="L207" i="16"/>
  <c r="K208" i="16"/>
  <c r="L208" i="16"/>
  <c r="K209" i="16"/>
  <c r="L209" i="16"/>
  <c r="K210" i="16"/>
  <c r="L210" i="16"/>
  <c r="K211" i="16"/>
  <c r="L211" i="16"/>
  <c r="K212" i="16"/>
  <c r="L212" i="16"/>
  <c r="K213" i="16"/>
  <c r="L213" i="16"/>
  <c r="K214" i="16"/>
  <c r="L214" i="16"/>
  <c r="K215" i="16"/>
  <c r="L215" i="16"/>
  <c r="K216" i="16"/>
  <c r="L216" i="16"/>
  <c r="K217" i="16"/>
  <c r="L217" i="16"/>
  <c r="K218" i="16"/>
  <c r="L218" i="16"/>
  <c r="K219" i="16"/>
  <c r="L219" i="16"/>
  <c r="K220" i="16"/>
  <c r="L220" i="16"/>
  <c r="K221" i="16"/>
  <c r="L221" i="16"/>
  <c r="K222" i="16"/>
  <c r="L222" i="16"/>
  <c r="K223" i="16"/>
  <c r="L223" i="16"/>
  <c r="K224" i="16"/>
  <c r="L224" i="16"/>
  <c r="K225" i="16"/>
  <c r="L225" i="16"/>
  <c r="K226" i="16"/>
  <c r="L226" i="16"/>
  <c r="K227" i="16"/>
  <c r="L227" i="16"/>
  <c r="K228" i="16"/>
  <c r="L228" i="16"/>
  <c r="K229" i="16"/>
  <c r="L229" i="16"/>
  <c r="K230" i="16"/>
  <c r="L230" i="16"/>
  <c r="K231" i="16"/>
  <c r="L231" i="16"/>
  <c r="K232" i="16"/>
  <c r="L232" i="16"/>
  <c r="K233" i="16"/>
  <c r="L233" i="16"/>
  <c r="K234" i="16"/>
  <c r="L234" i="16"/>
  <c r="K235" i="16"/>
  <c r="L235" i="16"/>
  <c r="K236" i="16"/>
  <c r="L236" i="16"/>
  <c r="K237" i="16"/>
  <c r="L237" i="16"/>
  <c r="K238" i="16"/>
  <c r="L238" i="16"/>
  <c r="K239" i="16"/>
  <c r="L239" i="16"/>
  <c r="K240" i="16"/>
  <c r="L240" i="16"/>
  <c r="K241" i="16"/>
  <c r="L241" i="16"/>
  <c r="K242" i="16"/>
  <c r="L242" i="16"/>
  <c r="K243" i="16"/>
  <c r="L243" i="16"/>
  <c r="K244" i="16"/>
  <c r="L244" i="16"/>
  <c r="K245" i="16"/>
  <c r="L245" i="16"/>
  <c r="K246" i="16"/>
  <c r="L246" i="16"/>
  <c r="K247" i="16"/>
  <c r="L247" i="16"/>
  <c r="K248" i="16"/>
  <c r="L248" i="16"/>
  <c r="K249" i="16"/>
  <c r="L249" i="16"/>
  <c r="K250" i="16"/>
  <c r="L250" i="16"/>
  <c r="K251" i="16"/>
  <c r="L251" i="16"/>
  <c r="K252" i="16"/>
  <c r="L252" i="16"/>
  <c r="K253" i="16"/>
  <c r="L253" i="16"/>
  <c r="K254" i="16"/>
  <c r="L254" i="16"/>
  <c r="K255" i="16"/>
  <c r="L255" i="16"/>
  <c r="K256" i="16"/>
  <c r="L256" i="16"/>
  <c r="K257" i="16"/>
  <c r="L257" i="16"/>
  <c r="K258" i="16"/>
  <c r="L258" i="16"/>
  <c r="K259" i="16"/>
  <c r="L259" i="16"/>
  <c r="K260" i="16"/>
  <c r="L260" i="16"/>
  <c r="K261" i="16"/>
  <c r="L261" i="16"/>
  <c r="K262" i="16"/>
  <c r="L262" i="16"/>
  <c r="K263" i="16"/>
  <c r="L263" i="16"/>
  <c r="K264" i="16"/>
  <c r="L264" i="16"/>
  <c r="K265" i="16"/>
  <c r="L265" i="16"/>
  <c r="K266" i="16"/>
  <c r="L266" i="16"/>
  <c r="K267" i="16"/>
  <c r="L267" i="16"/>
  <c r="K268" i="16"/>
  <c r="L268" i="16"/>
  <c r="K269" i="16"/>
  <c r="L269" i="16"/>
  <c r="K270" i="16"/>
  <c r="L270" i="16"/>
  <c r="K271" i="16"/>
  <c r="L271" i="16"/>
  <c r="K272" i="16"/>
  <c r="L272" i="16"/>
  <c r="K273" i="16"/>
  <c r="L273" i="16"/>
  <c r="K274" i="16"/>
  <c r="L274" i="16"/>
  <c r="K275" i="16"/>
  <c r="L275" i="16"/>
  <c r="K276" i="16"/>
  <c r="L276" i="16"/>
  <c r="K277" i="16"/>
  <c r="L277" i="16"/>
  <c r="K278" i="16"/>
  <c r="L278" i="16"/>
  <c r="K279" i="16"/>
  <c r="L279" i="16"/>
  <c r="K280" i="16"/>
  <c r="L280" i="16"/>
  <c r="K281" i="16"/>
  <c r="L281" i="16"/>
  <c r="K282" i="16"/>
  <c r="L282" i="16"/>
  <c r="K283" i="16"/>
  <c r="L283" i="16"/>
  <c r="K284" i="16"/>
  <c r="L284" i="16"/>
  <c r="K285" i="16"/>
  <c r="L285" i="16"/>
  <c r="K286" i="16"/>
  <c r="L286" i="16"/>
  <c r="K287" i="16"/>
  <c r="L287" i="16"/>
  <c r="K288" i="16"/>
  <c r="L288" i="16"/>
  <c r="K289" i="16"/>
  <c r="L289" i="16"/>
  <c r="L2" i="16"/>
  <c r="K2" i="16"/>
  <c r="E293" i="16" s="1"/>
  <c r="H296" i="16"/>
  <c r="G296" i="16"/>
  <c r="E296" i="16"/>
  <c r="D296" i="16"/>
  <c r="C296" i="16"/>
  <c r="B296" i="16"/>
  <c r="A296" i="16"/>
  <c r="F293" i="16"/>
  <c r="D293" i="16"/>
  <c r="C293" i="16"/>
  <c r="B293" i="16"/>
  <c r="A293" i="16"/>
  <c r="F296" i="15" l="1"/>
  <c r="F296" i="16"/>
  <c r="H296" i="10" l="1"/>
  <c r="G296" i="10"/>
  <c r="E296" i="10"/>
  <c r="D296" i="10"/>
  <c r="C296" i="10"/>
  <c r="B296" i="10"/>
  <c r="D26" i="11" s="1"/>
  <c r="A296" i="10"/>
  <c r="B26" i="11" s="1"/>
  <c r="F293" i="10"/>
  <c r="D293" i="10"/>
  <c r="C293" i="10"/>
  <c r="B293" i="10"/>
  <c r="A293" i="10"/>
  <c r="C26" i="11" s="1"/>
  <c r="H296" i="6"/>
  <c r="G296" i="6"/>
  <c r="D296" i="6"/>
  <c r="C296" i="6"/>
  <c r="B296" i="6"/>
  <c r="A296" i="6"/>
  <c r="F293" i="6"/>
  <c r="D293" i="6"/>
  <c r="C293" i="6"/>
  <c r="B293" i="6"/>
  <c r="A293" i="6"/>
  <c r="H296" i="8"/>
  <c r="E296" i="8"/>
  <c r="G296" i="8"/>
  <c r="D296" i="8"/>
  <c r="C296" i="8"/>
  <c r="B296" i="8"/>
  <c r="A296" i="8"/>
  <c r="F293" i="8"/>
  <c r="D293" i="8"/>
  <c r="C293" i="8"/>
  <c r="B293" i="8"/>
  <c r="A293" i="8"/>
  <c r="E20" i="11"/>
  <c r="E19" i="11"/>
  <c r="E296" i="6" l="1"/>
  <c r="G293" i="2" a="1"/>
  <c r="G293" i="2" s="1"/>
  <c r="A293" i="2"/>
  <c r="B293" i="2"/>
  <c r="C293" i="2"/>
  <c r="D293" i="2"/>
  <c r="F293" i="2"/>
  <c r="A296" i="2"/>
  <c r="B296" i="2"/>
  <c r="C296" i="2"/>
  <c r="D296" i="2"/>
  <c r="E296" i="2"/>
  <c r="G296" i="2"/>
  <c r="H296" i="2"/>
  <c r="E293" i="2" l="1"/>
  <c r="F296" i="2"/>
  <c r="H296" i="5"/>
  <c r="G296" i="5"/>
  <c r="C296" i="5"/>
  <c r="D296" i="5"/>
  <c r="A296" i="5"/>
  <c r="B296" i="5"/>
  <c r="F293" i="5"/>
  <c r="C293" i="5"/>
  <c r="B293" i="5"/>
  <c r="A293" i="5"/>
  <c r="H296" i="4"/>
  <c r="G296" i="4"/>
  <c r="D296" i="4"/>
  <c r="B296" i="4"/>
  <c r="A296" i="4"/>
  <c r="C296" i="4"/>
  <c r="F293" i="4"/>
  <c r="C293" i="4"/>
  <c r="B293" i="4"/>
  <c r="A293" i="4"/>
  <c r="G293" i="3" l="1" a="1"/>
  <c r="G293" i="3" s="1"/>
  <c r="F296" i="3"/>
  <c r="H296" i="3"/>
  <c r="G296" i="3"/>
  <c r="E296" i="3"/>
  <c r="D296" i="3"/>
  <c r="C296" i="3"/>
  <c r="B296" i="3"/>
  <c r="A296" i="3"/>
  <c r="B20" i="11" s="1"/>
  <c r="F293" i="3"/>
  <c r="C293" i="3"/>
  <c r="B293" i="3"/>
  <c r="A293" i="3"/>
  <c r="D24" i="11" l="1"/>
  <c r="E293" i="7"/>
  <c r="D293" i="7"/>
  <c r="E293" i="6"/>
  <c r="D22" i="11"/>
  <c r="B22" i="11"/>
  <c r="G293" i="5" a="1"/>
  <c r="G293" i="5" s="1"/>
  <c r="E293" i="5"/>
  <c r="D293" i="5"/>
  <c r="C22" i="11"/>
  <c r="E293" i="3"/>
  <c r="D293" i="3"/>
  <c r="A7" i="11"/>
  <c r="D23" i="11"/>
  <c r="B23" i="11"/>
  <c r="C23" i="11"/>
  <c r="D20" i="11"/>
  <c r="C20" i="11"/>
  <c r="D19" i="11"/>
  <c r="B19" i="11"/>
  <c r="C19" i="11"/>
  <c r="C17" i="14"/>
  <c r="C13" i="14"/>
  <c r="C11" i="14"/>
  <c r="C20" i="14"/>
  <c r="C19" i="14"/>
  <c r="C18" i="14"/>
  <c r="C16" i="14"/>
  <c r="C15" i="14"/>
  <c r="C14" i="14"/>
  <c r="C12" i="14"/>
  <c r="C10" i="14"/>
  <c r="C9" i="14"/>
  <c r="C8" i="14"/>
  <c r="C7" i="14"/>
  <c r="C6" i="14"/>
  <c r="C5" i="14"/>
  <c r="C21" i="14" l="1"/>
  <c r="B24" i="11"/>
  <c r="G293" i="10" a="1"/>
  <c r="G293" i="10" s="1"/>
  <c r="E293" i="10"/>
  <c r="F296" i="10"/>
  <c r="F296" i="8"/>
  <c r="B25" i="11"/>
  <c r="C25" i="11"/>
  <c r="D25" i="11"/>
  <c r="G293" i="8" l="1" a="1"/>
  <c r="G293" i="8" s="1"/>
  <c r="E293" i="8"/>
  <c r="F296" i="7"/>
  <c r="F296" i="6"/>
  <c r="G293" i="6" a="1"/>
  <c r="G293" i="6" s="1"/>
  <c r="F296" i="5"/>
  <c r="E296" i="5"/>
  <c r="F296" i="4"/>
  <c r="E296" i="4"/>
  <c r="D21" i="11"/>
  <c r="C4" i="11" s="1"/>
  <c r="B21" i="11"/>
  <c r="B4" i="11" s="1"/>
  <c r="G293" i="4" a="1"/>
  <c r="G293" i="4" s="1"/>
  <c r="E293" i="4"/>
  <c r="D293" i="4"/>
  <c r="C21" i="11"/>
  <c r="D16" i="14"/>
  <c r="G293" i="7" a="1"/>
  <c r="G293" i="7" s="1"/>
  <c r="C24" i="11"/>
  <c r="A4" i="11" l="1"/>
  <c r="F8" i="11"/>
  <c r="E6" i="11"/>
  <c r="D5" i="14"/>
  <c r="D20" i="14"/>
  <c r="D15" i="14"/>
  <c r="D19" i="14"/>
  <c r="D18" i="14"/>
  <c r="D9" i="14"/>
  <c r="D14" i="14"/>
  <c r="D13" i="14"/>
  <c r="D12" i="14"/>
  <c r="D11" i="14"/>
  <c r="D10" i="14"/>
  <c r="D8" i="14"/>
  <c r="D7" i="14"/>
  <c r="D6" i="14"/>
  <c r="D17" i="14"/>
  <c r="D6" i="11" l="1"/>
  <c r="D8" i="11"/>
  <c r="E4" i="11"/>
  <c r="D4" i="11"/>
  <c r="F4" i="11"/>
  <c r="F6" i="11"/>
  <c r="D21" i="14"/>
  <c r="E8" i="1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<sst xmlns="http://schemas.openxmlformats.org/spreadsheetml/2006/main" count="3663" uniqueCount="69">
  <si>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</si>
  <si>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</si>
  <si>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</si>
  <si>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</si>
  <si>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</si>
  <si>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</si>
  <si>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</si>
  <si>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</si>
  <si>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</si>
  <si>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</si>
  <si>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</si>
  <si>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</si>
  <si>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</si>
  <si>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</si>
  <si>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</si>
  <si>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</si>
  <si>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Data</t>
  </si>
  <si>
    <t>Time</t>
  </si>
  <si>
    <t>Pr.Relaiva</t>
  </si>
  <si>
    <t>Pr.Assoluta</t>
  </si>
  <si>
    <t>Temperatura</t>
  </si>
  <si>
    <t>Umidità</t>
  </si>
  <si>
    <t>T.Apparente</t>
  </si>
  <si>
    <t>Dew Point</t>
  </si>
  <si>
    <t>Heat Index</t>
  </si>
  <si>
    <t>Wind Chill</t>
  </si>
  <si>
    <t>Velocità Vento</t>
  </si>
  <si>
    <t>Raffica</t>
  </si>
  <si>
    <t>Direzione</t>
  </si>
  <si>
    <t>Rain Rate</t>
  </si>
  <si>
    <t>Pioggia Oraria</t>
  </si>
  <si>
    <t>UV</t>
  </si>
  <si>
    <t>Radiazione (lux)</t>
  </si>
  <si>
    <t>Radiazione W/m2</t>
  </si>
  <si>
    <t>Ur Media</t>
  </si>
  <si>
    <t>Pressione Media</t>
  </si>
  <si>
    <t>Radiazione Media</t>
  </si>
  <si>
    <t>Vento medio</t>
  </si>
  <si>
    <t>Dew Point Medio</t>
  </si>
  <si>
    <t>Temp Massima</t>
  </si>
  <si>
    <t xml:space="preserve">UR Minima </t>
  </si>
  <si>
    <t>UR Massima</t>
  </si>
  <si>
    <t>Radiazione Max</t>
  </si>
  <si>
    <t>Raffica Max</t>
  </si>
  <si>
    <t>Dew Point Min</t>
  </si>
  <si>
    <t>Dew Point Max</t>
  </si>
  <si>
    <t>Pioggia Giornaliera</t>
  </si>
  <si>
    <t>Temp Media</t>
  </si>
  <si>
    <t xml:space="preserve">Temp Minima </t>
  </si>
  <si>
    <t>Pr,Relaiva</t>
  </si>
  <si>
    <t>Pr,Assoluta</t>
  </si>
  <si>
    <t>T,Apparente</t>
  </si>
  <si>
    <t>Direzione Media</t>
  </si>
  <si>
    <t>Media Massima</t>
  </si>
  <si>
    <t xml:space="preserve">Media Minima </t>
  </si>
  <si>
    <t>Media 71-00</t>
  </si>
  <si>
    <t>DATA</t>
  </si>
  <si>
    <t>Pioggia</t>
  </si>
  <si>
    <t>Direzione Vento Decade</t>
  </si>
  <si>
    <t xml:space="preserve">Valore </t>
  </si>
  <si>
    <t>Percentuale</t>
  </si>
  <si>
    <t>TOT</t>
  </si>
  <si>
    <t>Raffica max</t>
  </si>
  <si>
    <t>Media 81-10</t>
  </si>
  <si>
    <t>Scarto dalla  media 81-10</t>
  </si>
  <si>
    <t>Scarto dalla media 71-00</t>
  </si>
  <si>
    <t>Media 2015-2023</t>
  </si>
  <si>
    <t>Scarto dalla media 2015-2023</t>
  </si>
  <si>
    <t>Seconda Decade Aprile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</si>
</sst>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0&quot;°&quot;"/>
    <numFmt numFmtId="165" formatCode="0.0\ &quot;°C&quot;"/>
    <numFmt numFmtId="166" formatCode="0.0\ &quot;km/h&quot;"/>
    <numFmt numFmtId="167" formatCode="0\ &quot;hpa&quot;"/>
    <numFmt numFmtId="168" formatCode="00&quot;%&quot;"/>
    <numFmt numFmtId="169" formatCode="0.0\ &quot;mm/h&quot;"/>
    <numFmt numFmtId="170" formatCode="0.0\ &quot;mm&quot;"/>
    <numFmt numFmtId="171" formatCode="0\ &quot;lux&quot;"/>
    <numFmt numFmtId="172" formatCode="0\ &quot;W/m2&quot;"/>
    <numFmt numFmtId="173" formatCode="0.0\ &quot;m/sec&quot;"/>
    <numFmt numFmtId="174" formatCode="0.0\°\C"/>
    <numFmt numFmtId="175" formatCode="0.0&quot;°&quot;"/>
    <numFmt numFmtId="176" formatCode="0.0&quot;°C&quot;"/>
    <numFmt numFmtId="177" formatCode="0.0&quot;%&quot;"/>
    <numFmt numFmtId="178" formatCode="\+\ 0.0\°\C"/>
    <numFmt numFmtId="179" formatCode="h: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3"/>
      <color theme="5"/>
      <name val="Segoe UI"/>
      <family val="2"/>
    </font>
    <font>
      <b/>
      <sz val="13"/>
      <color rgb="FF0000FF"/>
      <name val="Segoe UI"/>
      <family val="2"/>
    </font>
    <font>
      <b/>
      <sz val="13"/>
      <color rgb="FFFF0000"/>
      <name val="Segoe UI"/>
      <family val="2"/>
    </font>
    <font>
      <b/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2E53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174" fontId="0" fillId="0" borderId="0" xfId="0" applyNumberFormat="1"/>
    <xf numFmtId="168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74" fontId="4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166" fontId="0" fillId="0" borderId="0" xfId="0" applyNumberFormat="1"/>
    <xf numFmtId="170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4" fontId="7" fillId="0" borderId="0" xfId="0" applyNumberFormat="1" applyFont="1" applyAlignment="1">
      <alignment horizontal="center"/>
    </xf>
    <xf numFmtId="175" fontId="0" fillId="0" borderId="0" xfId="0" applyNumberFormat="1"/>
    <xf numFmtId="174" fontId="1" fillId="0" borderId="2" xfId="0" applyNumberFormat="1" applyFont="1" applyBorder="1" applyAlignment="1">
      <alignment horizontal="center"/>
    </xf>
    <xf numFmtId="174" fontId="3" fillId="0" borderId="2" xfId="0" applyNumberFormat="1" applyFont="1" applyBorder="1" applyAlignment="1">
      <alignment horizontal="center"/>
    </xf>
    <xf numFmtId="174" fontId="1" fillId="0" borderId="3" xfId="0" applyNumberFormat="1" applyFont="1" applyBorder="1" applyAlignment="1">
      <alignment horizontal="center"/>
    </xf>
    <xf numFmtId="174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4" fontId="9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4" fontId="10" fillId="0" borderId="1" xfId="0" applyNumberFormat="1" applyFont="1" applyBorder="1" applyAlignment="1">
      <alignment horizontal="center"/>
    </xf>
    <xf numFmtId="174" fontId="12" fillId="0" borderId="1" xfId="0" applyNumberFormat="1" applyFont="1" applyBorder="1" applyAlignment="1">
      <alignment horizontal="center"/>
    </xf>
    <xf numFmtId="174" fontId="13" fillId="0" borderId="1" xfId="0" applyNumberFormat="1" applyFont="1" applyBorder="1" applyAlignment="1">
      <alignment horizontal="center"/>
    </xf>
    <xf numFmtId="174" fontId="14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170" fontId="16" fillId="0" borderId="1" xfId="0" applyNumberFormat="1" applyFont="1" applyBorder="1" applyAlignment="1">
      <alignment horizontal="center"/>
    </xf>
    <xf numFmtId="176" fontId="13" fillId="0" borderId="1" xfId="0" applyNumberFormat="1" applyFont="1" applyBorder="1" applyAlignment="1">
      <alignment horizontal="center"/>
    </xf>
    <xf numFmtId="176" fontId="12" fillId="0" borderId="1" xfId="0" applyNumberFormat="1" applyFont="1" applyBorder="1" applyAlignment="1">
      <alignment horizontal="center"/>
    </xf>
    <xf numFmtId="176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66" fontId="1" fillId="0" borderId="1" xfId="0" applyNumberFormat="1" applyFont="1" applyBorder="1"/>
    <xf numFmtId="178" fontId="12" fillId="0" borderId="1" xfId="0" applyNumberFormat="1" applyFont="1" applyBorder="1" applyAlignment="1">
      <alignment horizontal="center"/>
    </xf>
    <xf numFmtId="178" fontId="13" fillId="0" borderId="1" xfId="0" applyNumberFormat="1" applyFont="1" applyBorder="1" applyAlignment="1">
      <alignment horizontal="center"/>
    </xf>
    <xf numFmtId="178" fontId="14" fillId="0" borderId="1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79" fontId="0" fillId="0" borderId="0" xfId="0" applyNumberFormat="1" applyAlignment="1">
      <alignment horizontal="center"/>
    </xf>
    <xf numFmtId="178" fontId="12" fillId="0" borderId="1" xfId="0" quotePrefix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74" fontId="11" fillId="0" borderId="2" xfId="0" applyNumberFormat="1" applyFont="1" applyBorder="1" applyAlignment="1">
      <alignment horizontal="center"/>
    </xf>
    <xf numFmtId="174" fontId="11" fillId="0" borderId="4" xfId="0" applyNumberFormat="1" applyFont="1" applyBorder="1" applyAlignment="1">
      <alignment horizontal="center"/>
    </xf>
    <xf numFmtId="174" fontId="11" fillId="0" borderId="5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00FF"/>
      <color rgb="FFFF3300"/>
      <color rgb="FF2E5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Temperature Medie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'Riepilogo e Gafici'!$A$2:$C$2</c:f>
              <c:strCache>
                <c:ptCount val="3"/>
                <c:pt idx="0">
                  <c:v>Seconda Decade Aprile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9E0-4D4E-B2E7-3DE93864A06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9E0-4D4E-B2E7-3DE93864A06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9E0-4D4E-B2E7-3DE93864A0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'Riepilogo e Gafici'!$A$6:$C$6</c:f>
              <c:strCache>
                <c:ptCount val="3"/>
                <c:pt idx="0">
                  <c:v>Temp Media</c:v>
                </c:pt>
                <c:pt idx="1">
                  <c:v>Media Minima </c:v>
                </c:pt>
                <c:pt idx="2">
                  <c:v>Media Massima</c:v>
                </c:pt>
              </c:strCache>
            </c:strRef>
          </c:cat>
          <c:val>
            <c:numRef>
              <c:f>'Riepilogo e Gafici'!$A$4:$C$4</c:f>
              <c:numCache>
                <c:formatCode>0.0\°\C</c:formatCode>
                <c:ptCount val="3"/>
                <c:pt idx="0">
                  <c:v>15.969652777777782</c:v>
                </c:pt>
                <c:pt idx="1">
                  <c:v>12.100000000000001</c:v>
                </c:pt>
                <c:pt idx="2">
                  <c:v>20.699999999999996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0-4D4E-B2E7-3DE93864A063}"/>
            </c:ext>
          </c:extLst>
        </c:ser>
        <c:ser>
          <c:idx val="1"/>
          <c:order val="1"/>
          <c:tx>
            <c:v>Media 71-00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'Riepilogo e Gafici'!$A$6:$C$6</c:f>
              <c:strCache>
                <c:ptCount val="3"/>
                <c:pt idx="0">
                  <c:v>Temp Media</c:v>
                </c:pt>
                <c:pt idx="1">
                  <c:v>Media Minima </c:v>
                </c:pt>
                <c:pt idx="2">
                  <c:v>Media Massima</c:v>
                </c:pt>
              </c:strCache>
            </c:strRef>
          </c:cat>
          <c:val>
            <c:numRef>
              <c:f>'Riepilogo e Gafici'!$A$7:$C$7</c:f>
              <c:numCache>
                <c:formatCode>0.0\°\C</c:formatCode>
                <c:ptCount val="3"/>
                <c:pt idx="0">
                  <c:v>13.4</c:v>
                </c:pt>
                <c:pt idx="1">
                  <c:v>9.6999999999999993</c:v>
                </c:pt>
                <c:pt idx="2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A4-4910-B910-0EED2BF0880C}"/>
            </c:ext>
          </c:extLst>
        </c:ser>
        <c:ser>
          <c:idx val="2"/>
          <c:order val="2"/>
          <c:tx>
            <c:strRef>
              <c:f>'Riepilogo e Gafici'!$A$10:$C$10</c:f>
              <c:strCache>
                <c:ptCount val="3"/>
                <c:pt idx="0">
                  <c:v>Media 2015-2023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Gafici'!$A$11:$C$11</c:f>
              <c:numCache>
                <c:formatCode>0.0"°C"</c:formatCode>
                <c:ptCount val="3"/>
                <c:pt idx="0">
                  <c:v>14.9</c:v>
                </c:pt>
                <c:pt idx="1">
                  <c:v>10.9</c:v>
                </c:pt>
                <c:pt idx="2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15-4A72-85CF-F408B763F0ED}"/>
            </c:ext>
          </c:extLst>
        </c:ser>
        <c:ser>
          <c:idx val="3"/>
          <c:order val="3"/>
          <c:tx>
            <c:strRef>
              <c:f>'Riepilogo e Gafici'!$D$2:$F$2</c:f>
              <c:strCache>
                <c:ptCount val="3"/>
                <c:pt idx="0">
                  <c:v>Scarto dalla media 71-00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Gafici'!$D$4:$F$4</c:f>
              <c:numCache>
                <c:formatCode>\+\ 0.0\°\C</c:formatCode>
                <c:ptCount val="3"/>
                <c:pt idx="0">
                  <c:v>2.5696527777777813</c:v>
                </c:pt>
                <c:pt idx="1">
                  <c:v>2.4000000000000021</c:v>
                </c:pt>
                <c:pt idx="2">
                  <c:v>3.5999999999999943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C6-4BF4-B12C-C0B5AA89D5ED}"/>
            </c:ext>
          </c:extLst>
        </c:ser>
        <c:ser>
          <c:idx val="4"/>
          <c:order val="4"/>
          <c:tx>
            <c:strRef>
              <c:f>'Riepilogo e Gafici'!$D$7:$F$7</c:f>
              <c:strCache>
                <c:ptCount val="3"/>
                <c:pt idx="0">
                  <c:v>Scarto dalla media 2015-2023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Gafici'!$D$8:$F$8</c:f>
              <c:numCache>
                <c:formatCode>\+\ 0.0\°\C</c:formatCode>
                <c:ptCount val="3"/>
                <c:pt idx="0">
                  <c:v>1.0696527777777813</c:v>
                </c:pt>
                <c:pt idx="1">
                  <c:v>1.2000000000000011</c:v>
                </c:pt>
                <c:pt idx="2">
                  <c:v>1.4999999999999964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C6-4BF4-B12C-C0B5AA89D5ED}"/>
            </c:ext>
          </c:extLst>
        </c:ser>
        <c:ser>
          <c:idx val="5"/>
          <c:order val="5"/>
          <c:tx>
            <c:strRef>
              <c:f>'Riepilogo e Gafici'!$D$5:$F$5</c:f>
              <c:strCache>
                <c:ptCount val="3"/>
                <c:pt idx="0">
                  <c:v>Scarto dalla  media 81-10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0.0\°\C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Gafici'!$D$6:$F$6</c:f>
              <c:numCache>
                <c:formatCode>\+\ 0.0\°\C</c:formatCode>
                <c:ptCount val="3"/>
                <c:pt idx="0">
                  <c:v>1.869652777777782</c:v>
                </c:pt>
                <c:pt idx="1">
                  <c:v>1.8000000000000007</c:v>
                </c:pt>
                <c:pt idx="2">
                  <c:v>2.7999999999999972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96-43B3-B7F9-5B5D1F43DC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64393679"/>
        <c:axId val="253915519"/>
      </c:barChart>
      <c:catAx>
        <c:axId val="26439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3915519"/>
        <c:crosses val="autoZero"/>
        <c:auto val="1"/>
        <c:lblAlgn val="ctr"/>
        <c:lblOffset val="100"/>
        <c:noMultiLvlLbl val="0"/>
      </c:catAx>
      <c:valAx>
        <c:axId val="25391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\°\C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439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Seconda Decade Aprile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'Riepilogo e Gafici'!$E$16</c:f>
              <c:strCache>
                <c:ptCount val="1"/>
                <c:pt idx="0">
                  <c:v>Pioggia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bg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7"/>
              <c:layout>
                <c:manualLayout>
                  <c:x val="4.1438147471054058E-2"/>
                  <c:y val="7.8895456509167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2E-43C9-827F-7EAD7EE4D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'Riepilogo e Gafici'!$A$17:$A$26</c:f>
              <c:numCache>
                <c:formatCode>m/d/yyyy</c:formatCode>
                <c:ptCount val="10"/>
                <c:pt idx="0">
                  <c:v>45393</c:v>
                </c:pt>
                <c:pt idx="1">
                  <c:v>45394</c:v>
                </c:pt>
                <c:pt idx="2">
                  <c:v>45395</c:v>
                </c:pt>
                <c:pt idx="3">
                  <c:v>45396</c:v>
                </c:pt>
                <c:pt idx="4">
                  <c:v>45397</c:v>
                </c:pt>
                <c:pt idx="5">
                  <c:v>45398</c:v>
                </c:pt>
                <c:pt idx="6">
                  <c:v>45399</c:v>
                </c:pt>
                <c:pt idx="7">
                  <c:v>45400</c:v>
                </c:pt>
                <c:pt idx="8">
                  <c:v>45401</c:v>
                </c:pt>
                <c:pt idx="9">
                  <c:v>45402</c:v>
                </c:pt>
              </c:numCache>
            </c:numRef>
          </c:cat>
          <c:val>
            <c:numRef>
              <c:f>'Riepilogo e Gafici'!$E$17:$E$26</c:f>
              <c:numCache>
                <c:formatCode>0.0\ "mm"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1.8</c:v>
                </c:pt>
                <c:pt idx="6">
                  <c:v>14.2</c:v>
                </c:pt>
                <c:pt idx="7">
                  <c:v>5.8</c:v>
                </c:pt>
                <c:pt idx="8">
                  <c:v>7.9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B-49A2-BED7-8E55209ACC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302994159"/>
        <c:axId val="1302996559"/>
      </c:barChart>
      <c:scatterChart>
        <c:scatterStyle val="smoothMarker"/>
        <c:varyColors val="0"/>
        <c:ser>
          <c:idx val="0"/>
          <c:order val="0"/>
          <c:tx>
            <c:strRef>
              <c:f>'Riepilogo e Gafici'!$B$16</c:f>
              <c:strCache>
                <c:ptCount val="1"/>
                <c:pt idx="0">
                  <c:v>Media Minima </c:v>
                </c:pt>
              </c:strCache>
            </c:strRef>
          </c:tx>
          <c:spPr>
            <a:ln w="34925" cap="rnd">
              <a:solidFill>
                <a:srgbClr val="0000FF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0000FF"/>
              </a:solidFill>
              <a:ln w="9525">
                <a:solidFill>
                  <a:srgbClr val="0000FF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7"/>
              <c:layout>
                <c:manualLayout>
                  <c:x val="-4.3875685557586835E-2"/>
                  <c:y val="4.0574806204714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2E-43C9-827F-7EAD7EE4D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Gafici'!$A$17:$A$26</c:f>
              <c:numCache>
                <c:formatCode>m/d/yyyy</c:formatCode>
                <c:ptCount val="10"/>
                <c:pt idx="0">
                  <c:v>45393</c:v>
                </c:pt>
                <c:pt idx="1">
                  <c:v>45394</c:v>
                </c:pt>
                <c:pt idx="2">
                  <c:v>45395</c:v>
                </c:pt>
                <c:pt idx="3">
                  <c:v>45396</c:v>
                </c:pt>
                <c:pt idx="4">
                  <c:v>45397</c:v>
                </c:pt>
                <c:pt idx="5">
                  <c:v>45398</c:v>
                </c:pt>
                <c:pt idx="6">
                  <c:v>45399</c:v>
                </c:pt>
                <c:pt idx="7">
                  <c:v>45400</c:v>
                </c:pt>
                <c:pt idx="8">
                  <c:v>45401</c:v>
                </c:pt>
                <c:pt idx="9">
                  <c:v>45402</c:v>
                </c:pt>
              </c:numCache>
            </c:numRef>
          </c:xVal>
          <c:yVal>
            <c:numRef>
              <c:f>'Riepilogo e Gafici'!$B$17:$B$26</c:f>
              <c:numCache>
                <c:formatCode>0.0\°\C</c:formatCode>
                <c:ptCount val="10"/>
                <c:pt idx="0">
                  <c:v>14.8</c:v>
                </c:pt>
                <c:pt idx="1">
                  <c:v>12.2</c:v>
                </c:pt>
                <c:pt idx="2">
                  <c:v>16.600000000000001</c:v>
                </c:pt>
                <c:pt idx="3">
                  <c:v>15.4</c:v>
                </c:pt>
                <c:pt idx="4">
                  <c:v>13.7</c:v>
                </c:pt>
                <c:pt idx="5">
                  <c:v>15.7</c:v>
                </c:pt>
                <c:pt idx="6">
                  <c:v>10.7</c:v>
                </c:pt>
                <c:pt idx="7">
                  <c:v>8</c:v>
                </c:pt>
                <c:pt idx="8">
                  <c:v>7.2</c:v>
                </c:pt>
                <c:pt idx="9">
                  <c:v>6.7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8B-49A2-BED7-8E55209ACCB8}"/>
            </c:ext>
          </c:extLst>
        </c:ser>
        <c:ser>
          <c:idx val="1"/>
          <c:order val="1"/>
          <c:tx>
            <c:strRef>
              <c:f>'Riepilogo e Gafici'!$C$16</c:f>
              <c:strCache>
                <c:ptCount val="1"/>
                <c:pt idx="0">
                  <c:v>Temp Media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7"/>
              <c:layout>
                <c:manualLayout>
                  <c:x val="-2.9250457038391225E-2"/>
                  <c:y val="-5.1845585706024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2E-43C9-827F-7EAD7EE4D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Gafici'!$A$17:$A$26</c:f>
              <c:numCache>
                <c:formatCode>m/d/yyyy</c:formatCode>
                <c:ptCount val="10"/>
                <c:pt idx="0">
                  <c:v>45393</c:v>
                </c:pt>
                <c:pt idx="1">
                  <c:v>45394</c:v>
                </c:pt>
                <c:pt idx="2">
                  <c:v>45395</c:v>
                </c:pt>
                <c:pt idx="3">
                  <c:v>45396</c:v>
                </c:pt>
                <c:pt idx="4">
                  <c:v>45397</c:v>
                </c:pt>
                <c:pt idx="5">
                  <c:v>45398</c:v>
                </c:pt>
                <c:pt idx="6">
                  <c:v>45399</c:v>
                </c:pt>
                <c:pt idx="7">
                  <c:v>45400</c:v>
                </c:pt>
                <c:pt idx="8">
                  <c:v>45401</c:v>
                </c:pt>
                <c:pt idx="9">
                  <c:v>45402</c:v>
                </c:pt>
              </c:numCache>
            </c:numRef>
          </c:xVal>
          <c:yVal>
            <c:numRef>
              <c:f>'Riepilogo e Gafici'!$C$17:$C$26</c:f>
              <c:numCache>
                <c:formatCode>0.0\°\C</c:formatCode>
                <c:ptCount val="10"/>
                <c:pt idx="0">
                  <c:v>18</c:v>
                </c:pt>
                <c:pt idx="1">
                  <c:v>13.7</c:v>
                </c:pt>
                <c:pt idx="2">
                  <c:v>18.742013888888888</c:v>
                </c:pt>
                <c:pt idx="3">
                  <c:v>19.121527777777782</c:v>
                </c:pt>
                <c:pt idx="4">
                  <c:v>20.772569444444461</c:v>
                </c:pt>
                <c:pt idx="5">
                  <c:v>19.224652777777774</c:v>
                </c:pt>
                <c:pt idx="6">
                  <c:v>14.893055555555549</c:v>
                </c:pt>
                <c:pt idx="7">
                  <c:v>11.257638888888899</c:v>
                </c:pt>
                <c:pt idx="8">
                  <c:v>10.85277777777778</c:v>
                </c:pt>
                <c:pt idx="9">
                  <c:v>13.13229166666666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8B-49A2-BED7-8E55209ACCB8}"/>
            </c:ext>
          </c:extLst>
        </c:ser>
        <c:ser>
          <c:idx val="2"/>
          <c:order val="2"/>
          <c:tx>
            <c:strRef>
              <c:f>'Riepilogo e Gafici'!$D$16</c:f>
              <c:strCache>
                <c:ptCount val="1"/>
                <c:pt idx="0">
                  <c:v>Media Massima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3300"/>
              </a:soli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Gafici'!$A$17:$A$26</c:f>
              <c:numCache>
                <c:formatCode>m/d/yyyy</c:formatCode>
                <c:ptCount val="10"/>
                <c:pt idx="0">
                  <c:v>45393</c:v>
                </c:pt>
                <c:pt idx="1">
                  <c:v>45394</c:v>
                </c:pt>
                <c:pt idx="2">
                  <c:v>45395</c:v>
                </c:pt>
                <c:pt idx="3">
                  <c:v>45396</c:v>
                </c:pt>
                <c:pt idx="4">
                  <c:v>45397</c:v>
                </c:pt>
                <c:pt idx="5">
                  <c:v>45398</c:v>
                </c:pt>
                <c:pt idx="6">
                  <c:v>45399</c:v>
                </c:pt>
                <c:pt idx="7">
                  <c:v>45400</c:v>
                </c:pt>
                <c:pt idx="8">
                  <c:v>45401</c:v>
                </c:pt>
                <c:pt idx="9">
                  <c:v>45402</c:v>
                </c:pt>
              </c:numCache>
            </c:numRef>
          </c:xVal>
          <c:yVal>
            <c:numRef>
              <c:f>'Riepilogo e Gafici'!$D$17:$D$26</c:f>
              <c:numCache>
                <c:formatCode>0.0\°\C</c:formatCode>
                <c:ptCount val="10"/>
                <c:pt idx="0">
                  <c:v>24.1</c:v>
                </c:pt>
                <c:pt idx="1">
                  <c:v>20.399999999999999</c:v>
                </c:pt>
                <c:pt idx="2">
                  <c:v>21.4</c:v>
                </c:pt>
                <c:pt idx="3">
                  <c:v>23.7</c:v>
                </c:pt>
                <c:pt idx="4">
                  <c:v>27.9</c:v>
                </c:pt>
                <c:pt idx="5">
                  <c:v>22.9</c:v>
                </c:pt>
                <c:pt idx="6">
                  <c:v>18.100000000000001</c:v>
                </c:pt>
                <c:pt idx="7">
                  <c:v>16.600000000000001</c:v>
                </c:pt>
                <c:pt idx="8">
                  <c:v>14.2</c:v>
                </c:pt>
                <c:pt idx="9">
                  <c:v>17.7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58B-49A2-BED7-8E55209ACC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2998479"/>
        <c:axId val="1302999919"/>
      </c:scatterChart>
      <c:dateAx>
        <c:axId val="130299415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996559"/>
        <c:crosses val="autoZero"/>
        <c:auto val="1"/>
        <c:lblOffset val="100"/>
        <c:baseTimeUnit val="days"/>
      </c:dateAx>
      <c:valAx>
        <c:axId val="130299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\ &quot;mm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994159"/>
        <c:crosses val="autoZero"/>
        <c:crossBetween val="between"/>
      </c:valAx>
      <c:valAx>
        <c:axId val="1302999919"/>
        <c:scaling>
          <c:orientation val="minMax"/>
          <c:max val="30"/>
          <c:min val="0"/>
        </c:scaling>
        <c:delete val="0"/>
        <c:axPos val="r"/>
        <c:numFmt formatCode="0.0\°\C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998479"/>
        <c:crosses val="max"/>
        <c:crossBetween val="midCat"/>
      </c:valAx>
      <c:valAx>
        <c:axId val="1302998479"/>
        <c:scaling>
          <c:orientation val="minMax"/>
        </c:scaling>
        <c:delete val="0"/>
        <c:axPos val="t"/>
        <c:numFmt formatCode="m/d/yyyy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999919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Direzione</a:t>
            </a:r>
            <a:r>
              <a:rPr lang="en-US" baseline="0"/>
              <a:t> del vento Seconda decade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02875727490585E-2"/>
          <c:y val="0.15446452809352712"/>
          <c:w val="0.79562810577531562"/>
          <c:h val="0.76221659197618197"/>
        </c:manualLayout>
      </c:layout>
      <c:pie3DChart>
        <c:varyColors val="1"/>
        <c:ser>
          <c:idx val="0"/>
          <c:order val="0"/>
          <c:tx>
            <c:strRef>
              <c:f>'Riepilogo Vento'!$D$4</c:f>
              <c:strCache>
                <c:ptCount val="1"/>
                <c:pt idx="0">
                  <c:v>Percentuale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8872-42F4-9868-67F3663740BD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44DB-4E57-B27B-D722C848BA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8872-42F4-9868-67F3663740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8872-42F4-9868-67F3663740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8872-42F4-9868-67F3663740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8872-42F4-9868-67F3663740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8872-42F4-9868-67F3663740B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8872-42F4-9868-67F3663740B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8872-42F4-9868-67F3663740B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8872-42F4-9868-67F3663740BD}"/>
              </c:ext>
            </c:extLst>
          </c:dPt>
          <c:dPt>
            <c:idx val="10"/>
            <c:bubble3D val="0"/>
            <c:spPr>
              <a:solidFill>
                <a:srgbClr val="FF33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44DB-4E57-B27B-D722C848BA9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7-8872-42F4-9868-67F3663740BD}"/>
              </c:ext>
            </c:extLst>
          </c:dPt>
          <c:dPt>
            <c:idx val="12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44DB-4E57-B27B-D722C848BA9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B-8872-42F4-9868-67F3663740B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D-8872-42F4-9868-67F3663740B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F-8872-42F4-9868-67F3663740BD}"/>
              </c:ext>
            </c:extLst>
          </c:dPt>
          <c:dLbls>
            <c:dLbl>
              <c:idx val="1"/>
              <c:layout>
                <c:manualLayout>
                  <c:x val="-6.6446733683981198E-4"/>
                  <c:y val="5.6049061149740934E-3"/>
                </c:manualLayout>
              </c:layout>
              <c:tx>
                <c:rich>
                  <a:bodyPr/>
                  <a:lstStyle/>
                  <a:p>
                    <a:fld id="{9AB3FE10-482B-4C81-96D9-93F59B6F9425}" type="CATEGORYNAM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[NOME CATEGORIA]</a:t>
                    </a:fld>
                    <a:r>
                      <a:rPr lang="en-US" baseline="0"/>
                      <a:t>; </a:t>
                    </a:r>
                    <a:fld id="{DD8F0F5D-F62C-447F-BFAD-9E05C94871A9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[VALORE]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4DB-4E57-B27B-D722C848BA91}"/>
                </c:ext>
              </c:extLst>
            </c:dLbl>
            <c:dLbl>
              <c:idx val="13"/>
              <c:layout>
                <c:manualLayout>
                  <c:x val="-8.3113400350647865E-3"/>
                  <c:y val="4.3144990571076323E-3"/>
                </c:manualLayout>
              </c:layout>
              <c:tx>
                <c:rich>
                  <a:bodyPr/>
                  <a:lstStyle/>
                  <a:p>
                    <a:fld id="{C50F80AF-E86C-420C-ADF6-D49B3E6AF015}" type="CATEGORYNAM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[NOME CATEGORIA]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; </a:t>
                    </a:r>
                    <a:fld id="{E3DB7B6E-9378-4757-9BBD-63B9C3AB9F4B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[VALORE]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8872-42F4-9868-67F3663740BD}"/>
                </c:ext>
              </c:extLst>
            </c:dLbl>
            <c:dLbl>
              <c:idx val="14"/>
              <c:layout>
                <c:manualLayout>
                  <c:x val="-2.0533181870052805E-2"/>
                  <c:y val="-2.0636023281945533E-2"/>
                </c:manualLayout>
              </c:layout>
              <c:tx>
                <c:rich>
                  <a:bodyPr/>
                  <a:lstStyle/>
                  <a:p>
                    <a:fld id="{96A9DA5B-AD79-4910-BD96-F070B1BF3DBC}" type="CATEGORYNAM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[NOME CATEGORIA]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; </a:t>
                    </a:r>
                    <a:fld id="{B51CF95F-E72D-4FF6-8F90-6D1424016288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[VALORE]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8872-42F4-9868-67F3663740BD}"/>
                </c:ext>
              </c:extLst>
            </c:dLbl>
            <c:dLbl>
              <c:idx val="15"/>
              <c:layout>
                <c:manualLayout>
                  <c:x val="1.6867614868299519E-2"/>
                  <c:y val="-2.1677210868790289E-2"/>
                </c:manualLayout>
              </c:layout>
              <c:tx>
                <c:rich>
                  <a:bodyPr/>
                  <a:lstStyle/>
                  <a:p>
                    <a:fld id="{9E81BEA4-5240-411D-A0EC-5E6DDE350D56}" type="CATEGORYNAM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[NOME CATEGORIA]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; </a:t>
                    </a:r>
                    <a:fld id="{2B52DB18-C53A-4DD1-94D0-0396916B94C8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[VALORE]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F-8872-42F4-9868-67F3663740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'Riepilogo Vento'!$B$5:$B$20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'Riepilogo Vento'!$D$5:$D$20</c:f>
              <c:numCache>
                <c:formatCode>0.0"%"</c:formatCode>
                <c:ptCount val="16"/>
                <c:pt idx="0">
                  <c:v>6.4583333333333339</c:v>
                </c:pt>
                <c:pt idx="1">
                  <c:v>3.3333333333333335</c:v>
                </c:pt>
                <c:pt idx="2">
                  <c:v>4.6180555555555554</c:v>
                </c:pt>
                <c:pt idx="3">
                  <c:v>6.0763888888888884</c:v>
                </c:pt>
                <c:pt idx="4">
                  <c:v>10.034722222222223</c:v>
                </c:pt>
                <c:pt idx="5">
                  <c:v>5.833333333333333</c:v>
                </c:pt>
                <c:pt idx="6">
                  <c:v>5.833333333333333</c:v>
                </c:pt>
                <c:pt idx="7">
                  <c:v>5.9375</c:v>
                </c:pt>
                <c:pt idx="8">
                  <c:v>9.3055555555555554</c:v>
                </c:pt>
                <c:pt idx="9">
                  <c:v>5.6597222222222223</c:v>
                </c:pt>
                <c:pt idx="10">
                  <c:v>6.2847222222222223</c:v>
                </c:pt>
                <c:pt idx="11">
                  <c:v>7.6736111111111116</c:v>
                </c:pt>
                <c:pt idx="12">
                  <c:v>10.034722222222223</c:v>
                </c:pt>
                <c:pt idx="13">
                  <c:v>3.9236111111111112</c:v>
                </c:pt>
                <c:pt idx="14">
                  <c:v>4.6180555555555554</c:v>
                </c:pt>
                <c:pt idx="15">
                  <c:v>4.375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B-4E57-B27B-D722C848BA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0</xdr:row>
      <xdr:rowOff>0</xdr:rowOff>
    </xdr:from>
    <xdr:to>
      <xdr:col>23</xdr:col>
      <xdr:colOff>190500</xdr:colOff>
      <xdr:row>18</xdr:row>
      <xdr:rowOff>47624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4CEC626-1C5B-8154-E5FF-480F2C4F25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19</xdr:row>
      <xdr:rowOff>4762</xdr:rowOff>
    </xdr:from>
    <xdr:to>
      <xdr:col>23</xdr:col>
      <xdr:colOff>257175</xdr:colOff>
      <xdr:row>48</xdr:row>
      <xdr:rowOff>114300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3CAC7DC8-9724-1006-D31C-E2CEF1621B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128586</xdr:rowOff>
    </xdr:from>
    <xdr:to>
      <xdr:col>20</xdr:col>
      <xdr:colOff>600075</xdr:colOff>
      <xdr:row>30</xdr:row>
      <xdr:rowOff>133349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1A98533-51E4-CA16-83A4-AF997C520B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449C-D28A-4D08-94C9-1178DD53E973}">
  <dimension ref="A1:W303"/>
  <sheetViews>
    <sheetView topLeftCell="A262" workbookViewId="0">
      <selection activeCell="N289" sqref="N2:N289"/>
    </sheetView>
  </sheetViews>
  <sheetFormatPr defaultRowHeight="15" x14ac:dyDescent="0.25"/>
  <cols>
    <col min="1" max="23" width="20.85546875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45393</v>
      </c>
      <c r="B2" s="2">
        <v>0</v>
      </c>
      <c r="C2" s="7">
        <v>1016</v>
      </c>
      <c r="D2" s="7">
        <v>1021</v>
      </c>
      <c r="E2" s="71">
        <v>16.399999999999999</v>
      </c>
      <c r="F2" s="9">
        <v>81</v>
      </c>
      <c r="G2" s="71">
        <v>15.9</v>
      </c>
      <c r="H2" s="71">
        <v>13.1</v>
      </c>
      <c r="I2" s="71">
        <v>26</v>
      </c>
      <c r="J2" s="71">
        <v>15.9</v>
      </c>
      <c r="K2" s="6">
        <f>CONVERT(T2,"m/s","km/h")</f>
        <v>11.88</v>
      </c>
      <c r="L2" s="6">
        <f>CONVERT(U2,"m/s","km/h")</f>
        <v>13.32</v>
      </c>
      <c r="M2" s="10">
        <v>42</v>
      </c>
      <c r="N2" s="3" t="str">
        <f>LOOKUP(M2,$V$4:$V$40,$W$4:$W$40)</f>
        <v>NE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3.3</v>
      </c>
      <c r="U2" s="15">
        <v>3.7</v>
      </c>
    </row>
    <row r="3" spans="1:23" x14ac:dyDescent="0.25">
      <c r="A3" s="1">
        <v>45393</v>
      </c>
      <c r="B3" s="2">
        <v>3.472222222222222E-3</v>
      </c>
      <c r="C3" s="7">
        <v>1016</v>
      </c>
      <c r="D3" s="7">
        <v>1021</v>
      </c>
      <c r="E3" s="71">
        <v>16.399999999999999</v>
      </c>
      <c r="F3" s="9">
        <v>79</v>
      </c>
      <c r="G3" s="71">
        <v>16.399999999999999</v>
      </c>
      <c r="H3" s="71">
        <v>12.7</v>
      </c>
      <c r="I3" s="71">
        <v>26</v>
      </c>
      <c r="J3" s="71">
        <v>16.399999999999999</v>
      </c>
      <c r="K3" s="6">
        <f t="shared" ref="K3:K66" si="0">CONVERT(T3,"m/s","km/h")</f>
        <v>4.68</v>
      </c>
      <c r="L3" s="6">
        <f t="shared" ref="L3:L66" si="1">CONVERT(U3,"m/s","km/h")</f>
        <v>4.68</v>
      </c>
      <c r="M3" s="10">
        <v>112</v>
      </c>
      <c r="N3" s="3" t="str">
        <f t="shared" ref="N3:N66" si="2">LOOKUP(M3,$V$4:$V$40,$W$4:$W$40)</f>
        <v>ESE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1.3</v>
      </c>
      <c r="U3" s="15">
        <v>1.3</v>
      </c>
    </row>
    <row r="4" spans="1:23" x14ac:dyDescent="0.25">
      <c r="A4" s="1">
        <v>45393</v>
      </c>
      <c r="B4" s="2">
        <v>6.9444444444444441E-3</v>
      </c>
      <c r="C4" s="7">
        <v>1016</v>
      </c>
      <c r="D4" s="7">
        <v>1021</v>
      </c>
      <c r="E4" s="71">
        <v>16.399999999999999</v>
      </c>
      <c r="F4" s="9">
        <v>78</v>
      </c>
      <c r="G4" s="71">
        <v>16.399999999999999</v>
      </c>
      <c r="H4" s="71">
        <v>12.5</v>
      </c>
      <c r="I4" s="71">
        <v>26</v>
      </c>
      <c r="J4" s="71">
        <v>16.399999999999999</v>
      </c>
      <c r="K4" s="6">
        <f t="shared" si="0"/>
        <v>0</v>
      </c>
      <c r="L4" s="6">
        <f t="shared" si="1"/>
        <v>0</v>
      </c>
      <c r="M4" s="10">
        <v>162</v>
      </c>
      <c r="N4" s="3" t="str">
        <f t="shared" si="2"/>
        <v>SSE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</v>
      </c>
      <c r="U4" s="15">
        <v>0</v>
      </c>
      <c r="V4" s="43">
        <v>0</v>
      </c>
      <c r="W4" s="5" t="s">
        <v>0</v>
      </c>
    </row>
    <row r="5" spans="1:23" x14ac:dyDescent="0.25">
      <c r="A5" s="1">
        <v>45393</v>
      </c>
      <c r="B5" s="2">
        <v>1.0416666666666666E-2</v>
      </c>
      <c r="C5" s="7">
        <v>1016</v>
      </c>
      <c r="D5" s="7">
        <v>1021</v>
      </c>
      <c r="E5" s="71">
        <v>16.399999999999999</v>
      </c>
      <c r="F5" s="9">
        <v>77</v>
      </c>
      <c r="G5" s="71">
        <v>16.399999999999999</v>
      </c>
      <c r="H5" s="71">
        <v>12.3</v>
      </c>
      <c r="I5" s="71">
        <v>26</v>
      </c>
      <c r="J5" s="71">
        <v>16.399999999999999</v>
      </c>
      <c r="K5" s="6">
        <f t="shared" si="0"/>
        <v>2.52</v>
      </c>
      <c r="L5" s="6">
        <f t="shared" si="1"/>
        <v>2.52</v>
      </c>
      <c r="M5" s="10">
        <v>42</v>
      </c>
      <c r="N5" s="3" t="str">
        <f t="shared" si="2"/>
        <v>NE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0.7</v>
      </c>
      <c r="U5" s="15">
        <v>0.7</v>
      </c>
      <c r="V5" s="43">
        <v>10</v>
      </c>
      <c r="W5" s="5" t="s">
        <v>0</v>
      </c>
    </row>
    <row r="6" spans="1:23" x14ac:dyDescent="0.25">
      <c r="A6" s="1">
        <v>45393</v>
      </c>
      <c r="B6" s="2">
        <v>1.3888888888888888E-2</v>
      </c>
      <c r="C6" s="7">
        <v>1016</v>
      </c>
      <c r="D6" s="7">
        <v>1021</v>
      </c>
      <c r="E6" s="71">
        <v>16.3</v>
      </c>
      <c r="F6" s="9">
        <v>77</v>
      </c>
      <c r="G6" s="71">
        <v>16.3</v>
      </c>
      <c r="H6" s="71">
        <v>12.2</v>
      </c>
      <c r="I6" s="71">
        <v>26</v>
      </c>
      <c r="J6" s="71">
        <v>16.3</v>
      </c>
      <c r="K6" s="6">
        <f t="shared" si="0"/>
        <v>0</v>
      </c>
      <c r="L6" s="6">
        <f t="shared" si="1"/>
        <v>0</v>
      </c>
      <c r="M6" s="10">
        <v>118</v>
      </c>
      <c r="N6" s="3" t="str">
        <f t="shared" si="2"/>
        <v>ESE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</v>
      </c>
      <c r="U6" s="15">
        <v>0</v>
      </c>
      <c r="V6" s="43">
        <v>20</v>
      </c>
      <c r="W6" s="5" t="s">
        <v>1</v>
      </c>
    </row>
    <row r="7" spans="1:23" x14ac:dyDescent="0.25">
      <c r="A7" s="1">
        <v>45393</v>
      </c>
      <c r="B7" s="2">
        <v>1.7361111111111112E-2</v>
      </c>
      <c r="C7" s="7">
        <v>1016</v>
      </c>
      <c r="D7" s="7">
        <v>1021</v>
      </c>
      <c r="E7" s="71">
        <v>16.3</v>
      </c>
      <c r="F7" s="9">
        <v>77</v>
      </c>
      <c r="G7" s="71">
        <v>16.3</v>
      </c>
      <c r="H7" s="71">
        <v>12.2</v>
      </c>
      <c r="I7" s="71">
        <v>26</v>
      </c>
      <c r="J7" s="71">
        <v>16.3</v>
      </c>
      <c r="K7" s="6">
        <f t="shared" si="0"/>
        <v>3.24</v>
      </c>
      <c r="L7" s="6">
        <f t="shared" si="1"/>
        <v>3.24</v>
      </c>
      <c r="M7" s="10">
        <v>50</v>
      </c>
      <c r="N7" s="3" t="str">
        <f t="shared" si="2"/>
        <v>NE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0.9</v>
      </c>
      <c r="U7" s="15">
        <v>0.9</v>
      </c>
      <c r="V7" s="43">
        <v>30</v>
      </c>
      <c r="W7" s="5" t="s">
        <v>1</v>
      </c>
    </row>
    <row r="8" spans="1:23" x14ac:dyDescent="0.25">
      <c r="A8" s="1">
        <v>45393</v>
      </c>
      <c r="B8" s="2">
        <v>2.0833333333333332E-2</v>
      </c>
      <c r="C8" s="7">
        <v>1016</v>
      </c>
      <c r="D8" s="7">
        <v>1021</v>
      </c>
      <c r="E8" s="71">
        <v>16.2</v>
      </c>
      <c r="F8" s="9">
        <v>76</v>
      </c>
      <c r="G8" s="71">
        <v>16.7</v>
      </c>
      <c r="H8" s="71">
        <v>11.9</v>
      </c>
      <c r="I8" s="71">
        <v>26</v>
      </c>
      <c r="J8" s="71">
        <v>16.7</v>
      </c>
      <c r="K8" s="6">
        <f t="shared" si="0"/>
        <v>5.4</v>
      </c>
      <c r="L8" s="6">
        <f t="shared" si="1"/>
        <v>5.4</v>
      </c>
      <c r="M8" s="10">
        <v>282</v>
      </c>
      <c r="N8" s="3" t="str">
        <f t="shared" si="2"/>
        <v>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1.5</v>
      </c>
      <c r="U8" s="15">
        <v>1.5</v>
      </c>
      <c r="V8" s="43">
        <v>40</v>
      </c>
      <c r="W8" s="5" t="s">
        <v>2</v>
      </c>
    </row>
    <row r="9" spans="1:23" x14ac:dyDescent="0.25">
      <c r="A9" s="1">
        <v>45393</v>
      </c>
      <c r="B9" s="2">
        <v>2.4305555555555556E-2</v>
      </c>
      <c r="C9" s="7">
        <v>1016</v>
      </c>
      <c r="D9" s="7">
        <v>1021</v>
      </c>
      <c r="E9" s="71">
        <v>16.2</v>
      </c>
      <c r="F9" s="9">
        <v>76</v>
      </c>
      <c r="G9" s="71">
        <v>16.2</v>
      </c>
      <c r="H9" s="71">
        <v>11.9</v>
      </c>
      <c r="I9" s="71">
        <v>26</v>
      </c>
      <c r="J9" s="71">
        <v>16.2</v>
      </c>
      <c r="K9" s="6">
        <f t="shared" si="0"/>
        <v>0</v>
      </c>
      <c r="L9" s="6">
        <f t="shared" si="1"/>
        <v>0</v>
      </c>
      <c r="M9" s="10">
        <v>174</v>
      </c>
      <c r="N9" s="3" t="str">
        <f t="shared" si="2"/>
        <v>S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</v>
      </c>
      <c r="U9" s="15">
        <v>0</v>
      </c>
      <c r="V9" s="43">
        <v>50</v>
      </c>
      <c r="W9" s="5" t="s">
        <v>2</v>
      </c>
    </row>
    <row r="10" spans="1:23" x14ac:dyDescent="0.25">
      <c r="A10" s="1">
        <v>45393</v>
      </c>
      <c r="B10" s="2">
        <v>2.7777777777777776E-2</v>
      </c>
      <c r="C10" s="7">
        <v>1016</v>
      </c>
      <c r="D10" s="7">
        <v>1021</v>
      </c>
      <c r="E10" s="71">
        <v>16.100000000000001</v>
      </c>
      <c r="F10" s="9">
        <v>76</v>
      </c>
      <c r="G10" s="71">
        <v>16.100000000000001</v>
      </c>
      <c r="H10" s="71">
        <v>11.8</v>
      </c>
      <c r="I10" s="71">
        <v>26</v>
      </c>
      <c r="J10" s="71">
        <v>16.100000000000001</v>
      </c>
      <c r="K10" s="6">
        <f t="shared" si="0"/>
        <v>4.68</v>
      </c>
      <c r="L10" s="6">
        <f t="shared" si="1"/>
        <v>4.68</v>
      </c>
      <c r="M10" s="10">
        <v>248</v>
      </c>
      <c r="N10" s="3" t="str">
        <f t="shared" si="2"/>
        <v>WSW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1.3</v>
      </c>
      <c r="U10" s="15">
        <v>1.3</v>
      </c>
      <c r="V10" s="43">
        <v>60</v>
      </c>
      <c r="W10" s="5" t="s">
        <v>3</v>
      </c>
    </row>
    <row r="11" spans="1:23" x14ac:dyDescent="0.25">
      <c r="A11" s="1">
        <v>45393</v>
      </c>
      <c r="B11" s="2">
        <v>3.125E-2</v>
      </c>
      <c r="C11" s="7">
        <v>1016</v>
      </c>
      <c r="D11" s="7">
        <v>1021</v>
      </c>
      <c r="E11" s="71">
        <v>16.100000000000001</v>
      </c>
      <c r="F11" s="9">
        <v>75</v>
      </c>
      <c r="G11" s="71">
        <v>16.2</v>
      </c>
      <c r="H11" s="71">
        <v>11.6</v>
      </c>
      <c r="I11" s="71">
        <v>26</v>
      </c>
      <c r="J11" s="71">
        <v>16.2</v>
      </c>
      <c r="K11" s="6">
        <f t="shared" si="0"/>
        <v>7.2</v>
      </c>
      <c r="L11" s="6">
        <f t="shared" si="1"/>
        <v>7.9200000000000008</v>
      </c>
      <c r="M11" s="10">
        <v>18</v>
      </c>
      <c r="N11" s="3" t="str">
        <f t="shared" si="2"/>
        <v>N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2</v>
      </c>
      <c r="U11" s="15">
        <v>2.2000000000000002</v>
      </c>
      <c r="V11" s="43">
        <v>70</v>
      </c>
      <c r="W11" s="5" t="s">
        <v>3</v>
      </c>
    </row>
    <row r="12" spans="1:23" x14ac:dyDescent="0.25">
      <c r="A12" s="1">
        <v>45393</v>
      </c>
      <c r="B12" s="2">
        <v>3.4722222222222224E-2</v>
      </c>
      <c r="C12" s="7">
        <v>1016</v>
      </c>
      <c r="D12" s="7">
        <v>1021</v>
      </c>
      <c r="E12" s="71">
        <v>16.2</v>
      </c>
      <c r="F12" s="9">
        <v>74</v>
      </c>
      <c r="G12" s="71">
        <v>16.2</v>
      </c>
      <c r="H12" s="71">
        <v>11.5</v>
      </c>
      <c r="I12" s="71">
        <v>26</v>
      </c>
      <c r="J12" s="71">
        <v>16.2</v>
      </c>
      <c r="K12" s="6">
        <f t="shared" si="0"/>
        <v>3.9600000000000004</v>
      </c>
      <c r="L12" s="6">
        <f t="shared" si="1"/>
        <v>3.9600000000000004</v>
      </c>
      <c r="M12" s="10">
        <v>120</v>
      </c>
      <c r="N12" s="3" t="str">
        <f t="shared" si="2"/>
        <v>ESE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1.1000000000000001</v>
      </c>
      <c r="U12" s="15">
        <v>1.1000000000000001</v>
      </c>
      <c r="V12" s="43">
        <v>80</v>
      </c>
      <c r="W12" s="5" t="s">
        <v>4</v>
      </c>
    </row>
    <row r="13" spans="1:23" x14ac:dyDescent="0.25">
      <c r="A13" s="1">
        <v>45393</v>
      </c>
      <c r="B13" s="2">
        <v>3.8194444444444448E-2</v>
      </c>
      <c r="C13" s="7">
        <v>1016</v>
      </c>
      <c r="D13" s="7">
        <v>1021</v>
      </c>
      <c r="E13" s="71">
        <v>16.2</v>
      </c>
      <c r="F13" s="9">
        <v>73</v>
      </c>
      <c r="G13" s="71">
        <v>16.2</v>
      </c>
      <c r="H13" s="71">
        <v>11.3</v>
      </c>
      <c r="I13" s="71">
        <v>26</v>
      </c>
      <c r="J13" s="71">
        <v>16.2</v>
      </c>
      <c r="K13" s="6">
        <f t="shared" si="0"/>
        <v>2.52</v>
      </c>
      <c r="L13" s="6">
        <f t="shared" si="1"/>
        <v>2.52</v>
      </c>
      <c r="M13" s="10">
        <v>159</v>
      </c>
      <c r="N13" s="3" t="str">
        <f t="shared" si="2"/>
        <v>SSE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0.7</v>
      </c>
      <c r="U13" s="15">
        <v>0.7</v>
      </c>
      <c r="V13" s="43">
        <v>90</v>
      </c>
      <c r="W13" s="5" t="s">
        <v>4</v>
      </c>
    </row>
    <row r="14" spans="1:23" x14ac:dyDescent="0.25">
      <c r="A14" s="1">
        <v>45393</v>
      </c>
      <c r="B14" s="2">
        <v>4.1666666666666664E-2</v>
      </c>
      <c r="C14" s="7">
        <v>1016</v>
      </c>
      <c r="D14" s="7">
        <v>1021</v>
      </c>
      <c r="E14" s="71">
        <v>16.2</v>
      </c>
      <c r="F14" s="9">
        <v>73</v>
      </c>
      <c r="G14" s="71">
        <v>16.2</v>
      </c>
      <c r="H14" s="71">
        <v>11.3</v>
      </c>
      <c r="I14" s="71">
        <v>26</v>
      </c>
      <c r="J14" s="71">
        <v>16.2</v>
      </c>
      <c r="K14" s="6">
        <f t="shared" si="0"/>
        <v>3.6</v>
      </c>
      <c r="L14" s="6">
        <f t="shared" si="1"/>
        <v>3.6</v>
      </c>
      <c r="M14" s="10">
        <v>66</v>
      </c>
      <c r="N14" s="3" t="str">
        <f t="shared" si="2"/>
        <v>ENE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</v>
      </c>
      <c r="U14" s="15">
        <v>1</v>
      </c>
      <c r="V14" s="43">
        <v>100</v>
      </c>
      <c r="W14" s="5" t="s">
        <v>4</v>
      </c>
    </row>
    <row r="15" spans="1:23" x14ac:dyDescent="0.25">
      <c r="A15" s="1">
        <v>45393</v>
      </c>
      <c r="B15" s="2">
        <v>4.5138888888888888E-2</v>
      </c>
      <c r="C15" s="7">
        <v>1016</v>
      </c>
      <c r="D15" s="7">
        <v>1021</v>
      </c>
      <c r="E15" s="71">
        <v>16.100000000000001</v>
      </c>
      <c r="F15" s="9">
        <v>73</v>
      </c>
      <c r="G15" s="71">
        <v>16.100000000000001</v>
      </c>
      <c r="H15" s="71">
        <v>11.2</v>
      </c>
      <c r="I15" s="71">
        <v>26</v>
      </c>
      <c r="J15" s="71">
        <v>16.100000000000001</v>
      </c>
      <c r="K15" s="6">
        <f t="shared" si="0"/>
        <v>3.24</v>
      </c>
      <c r="L15" s="6">
        <f t="shared" si="1"/>
        <v>3.24</v>
      </c>
      <c r="M15" s="10">
        <v>102</v>
      </c>
      <c r="N15" s="3" t="str">
        <f t="shared" si="2"/>
        <v>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0.9</v>
      </c>
      <c r="U15" s="15">
        <v>0.9</v>
      </c>
      <c r="V15" s="43">
        <v>110</v>
      </c>
      <c r="W15" s="5" t="s">
        <v>5</v>
      </c>
    </row>
    <row r="16" spans="1:23" x14ac:dyDescent="0.25">
      <c r="A16" s="1">
        <v>45393</v>
      </c>
      <c r="B16" s="2">
        <v>4.8611111111111112E-2</v>
      </c>
      <c r="C16" s="7">
        <v>1016</v>
      </c>
      <c r="D16" s="7">
        <v>1021</v>
      </c>
      <c r="E16" s="71">
        <v>16.100000000000001</v>
      </c>
      <c r="F16" s="9">
        <v>73</v>
      </c>
      <c r="G16" s="71">
        <v>16.3</v>
      </c>
      <c r="H16" s="71">
        <v>11.2</v>
      </c>
      <c r="I16" s="71">
        <v>26</v>
      </c>
      <c r="J16" s="71">
        <v>16.3</v>
      </c>
      <c r="K16" s="6">
        <f t="shared" si="0"/>
        <v>6.48</v>
      </c>
      <c r="L16" s="6">
        <f t="shared" si="1"/>
        <v>6.84</v>
      </c>
      <c r="M16" s="10">
        <v>252</v>
      </c>
      <c r="N16" s="3" t="str">
        <f t="shared" si="2"/>
        <v>WSW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1.8</v>
      </c>
      <c r="U16" s="15">
        <v>1.9</v>
      </c>
      <c r="V16" s="43">
        <v>120</v>
      </c>
      <c r="W16" s="5" t="s">
        <v>5</v>
      </c>
    </row>
    <row r="17" spans="1:23" x14ac:dyDescent="0.25">
      <c r="A17" s="1">
        <v>45393</v>
      </c>
      <c r="B17" s="2">
        <v>5.2083333333333336E-2</v>
      </c>
      <c r="C17" s="7">
        <v>1016</v>
      </c>
      <c r="D17" s="7">
        <v>1021</v>
      </c>
      <c r="E17" s="71">
        <v>16.100000000000001</v>
      </c>
      <c r="F17" s="9">
        <v>74</v>
      </c>
      <c r="G17" s="71">
        <v>16.100000000000001</v>
      </c>
      <c r="H17" s="71">
        <v>11.4</v>
      </c>
      <c r="I17" s="71">
        <v>26</v>
      </c>
      <c r="J17" s="71">
        <v>16.100000000000001</v>
      </c>
      <c r="K17" s="6">
        <f t="shared" si="0"/>
        <v>2.52</v>
      </c>
      <c r="L17" s="6">
        <f t="shared" si="1"/>
        <v>2.52</v>
      </c>
      <c r="M17" s="10">
        <v>304</v>
      </c>
      <c r="N17" s="3" t="str">
        <f t="shared" si="2"/>
        <v>WNW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0.7</v>
      </c>
      <c r="U17" s="15">
        <v>0.7</v>
      </c>
      <c r="V17" s="43">
        <v>130</v>
      </c>
      <c r="W17" s="5" t="s">
        <v>6</v>
      </c>
    </row>
    <row r="18" spans="1:23" x14ac:dyDescent="0.25">
      <c r="A18" s="1">
        <v>45393</v>
      </c>
      <c r="B18" s="2">
        <v>5.5555555555555552E-2</v>
      </c>
      <c r="C18" s="7">
        <v>1016</v>
      </c>
      <c r="D18" s="7">
        <v>1021</v>
      </c>
      <c r="E18" s="71">
        <v>16.100000000000001</v>
      </c>
      <c r="F18" s="9">
        <v>74</v>
      </c>
      <c r="G18" s="71">
        <v>16.2</v>
      </c>
      <c r="H18" s="71">
        <v>11.4</v>
      </c>
      <c r="I18" s="71">
        <v>26</v>
      </c>
      <c r="J18" s="71">
        <v>16.2</v>
      </c>
      <c r="K18" s="6">
        <f t="shared" si="0"/>
        <v>7.2</v>
      </c>
      <c r="L18" s="6">
        <f t="shared" si="1"/>
        <v>8.64</v>
      </c>
      <c r="M18" s="10">
        <v>300</v>
      </c>
      <c r="N18" s="3" t="str">
        <f t="shared" si="2"/>
        <v>WNW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2</v>
      </c>
      <c r="U18" s="15">
        <v>2.4</v>
      </c>
      <c r="V18" s="43">
        <v>140</v>
      </c>
      <c r="W18" s="5" t="s">
        <v>6</v>
      </c>
    </row>
    <row r="19" spans="1:23" x14ac:dyDescent="0.25">
      <c r="A19" s="1">
        <v>45393</v>
      </c>
      <c r="B19" s="2">
        <v>5.9027777777777776E-2</v>
      </c>
      <c r="C19" s="7">
        <v>1016</v>
      </c>
      <c r="D19" s="7">
        <v>1021</v>
      </c>
      <c r="E19" s="71">
        <v>15.9</v>
      </c>
      <c r="F19" s="9">
        <v>74</v>
      </c>
      <c r="G19" s="71">
        <v>15.9</v>
      </c>
      <c r="H19" s="71">
        <v>11.2</v>
      </c>
      <c r="I19" s="71">
        <v>26</v>
      </c>
      <c r="J19" s="71">
        <v>15.9</v>
      </c>
      <c r="K19" s="6">
        <f t="shared" si="0"/>
        <v>3.9600000000000004</v>
      </c>
      <c r="L19" s="6">
        <f t="shared" si="1"/>
        <v>3.9600000000000004</v>
      </c>
      <c r="M19" s="10">
        <v>48</v>
      </c>
      <c r="N19" s="3" t="str">
        <f t="shared" si="2"/>
        <v>NE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1.1000000000000001</v>
      </c>
      <c r="U19" s="15">
        <v>1.1000000000000001</v>
      </c>
      <c r="V19" s="43">
        <v>150</v>
      </c>
      <c r="W19" s="5" t="s">
        <v>7</v>
      </c>
    </row>
    <row r="20" spans="1:23" x14ac:dyDescent="0.25">
      <c r="A20" s="1">
        <v>45393</v>
      </c>
      <c r="B20" s="2">
        <v>6.25E-2</v>
      </c>
      <c r="C20" s="7">
        <v>1016</v>
      </c>
      <c r="D20" s="7">
        <v>1021</v>
      </c>
      <c r="E20" s="71">
        <v>15.8</v>
      </c>
      <c r="F20" s="9">
        <v>74</v>
      </c>
      <c r="G20" s="71">
        <v>16</v>
      </c>
      <c r="H20" s="71">
        <v>11.1</v>
      </c>
      <c r="I20" s="71">
        <v>26</v>
      </c>
      <c r="J20" s="71">
        <v>16</v>
      </c>
      <c r="K20" s="6">
        <f t="shared" si="0"/>
        <v>6.84</v>
      </c>
      <c r="L20" s="6">
        <f t="shared" si="1"/>
        <v>7.2</v>
      </c>
      <c r="M20" s="10">
        <v>264</v>
      </c>
      <c r="N20" s="3" t="str">
        <f t="shared" si="2"/>
        <v>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1.9</v>
      </c>
      <c r="U20" s="15">
        <v>2</v>
      </c>
      <c r="V20" s="43">
        <v>160</v>
      </c>
      <c r="W20" s="5" t="s">
        <v>7</v>
      </c>
    </row>
    <row r="21" spans="1:23" x14ac:dyDescent="0.25">
      <c r="A21" s="1">
        <v>45393</v>
      </c>
      <c r="B21" s="2">
        <v>6.5972222222222224E-2</v>
      </c>
      <c r="C21" s="7">
        <v>1016</v>
      </c>
      <c r="D21" s="7">
        <v>1021</v>
      </c>
      <c r="E21" s="71">
        <v>15.6</v>
      </c>
      <c r="F21" s="9">
        <v>74</v>
      </c>
      <c r="G21" s="71">
        <v>16</v>
      </c>
      <c r="H21" s="71">
        <v>10.9</v>
      </c>
      <c r="I21" s="71">
        <v>26</v>
      </c>
      <c r="J21" s="71">
        <v>16</v>
      </c>
      <c r="K21" s="6">
        <f t="shared" si="0"/>
        <v>5.76</v>
      </c>
      <c r="L21" s="6">
        <f t="shared" si="1"/>
        <v>5.76</v>
      </c>
      <c r="M21" s="10">
        <v>258</v>
      </c>
      <c r="N21" s="3" t="str">
        <f t="shared" si="2"/>
        <v>WSW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1.6</v>
      </c>
      <c r="U21" s="15">
        <v>1.6</v>
      </c>
      <c r="V21" s="43">
        <v>170</v>
      </c>
      <c r="W21" s="5" t="s">
        <v>8</v>
      </c>
    </row>
    <row r="22" spans="1:23" x14ac:dyDescent="0.25">
      <c r="A22" s="1">
        <v>45393</v>
      </c>
      <c r="B22" s="2">
        <v>6.9444444444444448E-2</v>
      </c>
      <c r="C22" s="7">
        <v>1016</v>
      </c>
      <c r="D22" s="7">
        <v>1021</v>
      </c>
      <c r="E22" s="71">
        <v>15.5</v>
      </c>
      <c r="F22" s="9">
        <v>72</v>
      </c>
      <c r="G22" s="71">
        <v>15.6</v>
      </c>
      <c r="H22" s="71">
        <v>10.4</v>
      </c>
      <c r="I22" s="71">
        <v>26</v>
      </c>
      <c r="J22" s="71">
        <v>15.6</v>
      </c>
      <c r="K22" s="6">
        <f t="shared" si="0"/>
        <v>6.48</v>
      </c>
      <c r="L22" s="6">
        <f t="shared" si="1"/>
        <v>6.84</v>
      </c>
      <c r="M22" s="10">
        <v>182</v>
      </c>
      <c r="N22" s="3" t="str">
        <f t="shared" si="2"/>
        <v>S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1.8</v>
      </c>
      <c r="U22" s="15">
        <v>1.9</v>
      </c>
      <c r="V22" s="43">
        <v>180</v>
      </c>
      <c r="W22" s="5" t="s">
        <v>8</v>
      </c>
    </row>
    <row r="23" spans="1:23" x14ac:dyDescent="0.25">
      <c r="A23" s="1">
        <v>45393</v>
      </c>
      <c r="B23" s="2">
        <v>7.2916666666666671E-2</v>
      </c>
      <c r="C23" s="7">
        <v>1016</v>
      </c>
      <c r="D23" s="7">
        <v>1021</v>
      </c>
      <c r="E23" s="71">
        <v>15.4</v>
      </c>
      <c r="F23" s="9">
        <v>71</v>
      </c>
      <c r="G23" s="71">
        <v>15.8</v>
      </c>
      <c r="H23" s="71">
        <v>10.1</v>
      </c>
      <c r="I23" s="71">
        <v>26</v>
      </c>
      <c r="J23" s="71">
        <v>15.8</v>
      </c>
      <c r="K23" s="6">
        <f t="shared" si="0"/>
        <v>5.4</v>
      </c>
      <c r="L23" s="6">
        <f t="shared" si="1"/>
        <v>5.4</v>
      </c>
      <c r="M23" s="10">
        <v>276</v>
      </c>
      <c r="N23" s="3" t="str">
        <f t="shared" si="2"/>
        <v>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1.5</v>
      </c>
      <c r="U23" s="15">
        <v>1.5</v>
      </c>
      <c r="V23" s="43">
        <v>190</v>
      </c>
      <c r="W23" s="5" t="s">
        <v>8</v>
      </c>
    </row>
    <row r="24" spans="1:23" x14ac:dyDescent="0.25">
      <c r="A24" s="1">
        <v>45393</v>
      </c>
      <c r="B24" s="2">
        <v>7.6388888888888895E-2</v>
      </c>
      <c r="C24" s="7">
        <v>1016</v>
      </c>
      <c r="D24" s="7">
        <v>1021</v>
      </c>
      <c r="E24" s="71">
        <v>15.3</v>
      </c>
      <c r="F24" s="9">
        <v>71</v>
      </c>
      <c r="G24" s="71">
        <v>15.2</v>
      </c>
      <c r="H24" s="71">
        <v>10</v>
      </c>
      <c r="I24" s="71">
        <v>26</v>
      </c>
      <c r="J24" s="71">
        <v>15.2</v>
      </c>
      <c r="K24" s="6">
        <f t="shared" si="0"/>
        <v>7.2</v>
      </c>
      <c r="L24" s="6">
        <f t="shared" si="1"/>
        <v>7.2</v>
      </c>
      <c r="M24" s="10">
        <v>272</v>
      </c>
      <c r="N24" s="3" t="str">
        <f t="shared" si="2"/>
        <v>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2</v>
      </c>
      <c r="U24" s="15">
        <v>2</v>
      </c>
      <c r="V24" s="43">
        <v>200</v>
      </c>
      <c r="W24" s="5" t="s">
        <v>9</v>
      </c>
    </row>
    <row r="25" spans="1:23" x14ac:dyDescent="0.25">
      <c r="A25" s="1">
        <v>45393</v>
      </c>
      <c r="B25" s="2">
        <v>7.9861111111111105E-2</v>
      </c>
      <c r="C25" s="7">
        <v>1016</v>
      </c>
      <c r="D25" s="7">
        <v>1021</v>
      </c>
      <c r="E25" s="71">
        <v>15.1</v>
      </c>
      <c r="F25" s="9">
        <v>72</v>
      </c>
      <c r="G25" s="71">
        <v>15.1</v>
      </c>
      <c r="H25" s="71">
        <v>10</v>
      </c>
      <c r="I25" s="71">
        <v>26</v>
      </c>
      <c r="J25" s="71">
        <v>15.1</v>
      </c>
      <c r="K25" s="6">
        <f t="shared" si="0"/>
        <v>4.68</v>
      </c>
      <c r="L25" s="6">
        <f t="shared" si="1"/>
        <v>4.68</v>
      </c>
      <c r="M25" s="10">
        <v>228</v>
      </c>
      <c r="N25" s="3" t="str">
        <f t="shared" si="2"/>
        <v>SW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1.3</v>
      </c>
      <c r="U25" s="15">
        <v>1.3</v>
      </c>
      <c r="V25" s="43">
        <v>210</v>
      </c>
      <c r="W25" s="5" t="s">
        <v>9</v>
      </c>
    </row>
    <row r="26" spans="1:23" x14ac:dyDescent="0.25">
      <c r="A26" s="1">
        <v>45393</v>
      </c>
      <c r="B26" s="2">
        <v>8.3333333333333329E-2</v>
      </c>
      <c r="C26" s="7">
        <v>1016</v>
      </c>
      <c r="D26" s="7">
        <v>1021</v>
      </c>
      <c r="E26" s="71">
        <v>15.1</v>
      </c>
      <c r="F26" s="9">
        <v>72</v>
      </c>
      <c r="G26" s="71">
        <v>15.1</v>
      </c>
      <c r="H26" s="71">
        <v>10</v>
      </c>
      <c r="I26" s="71">
        <v>26</v>
      </c>
      <c r="J26" s="71">
        <v>15.1</v>
      </c>
      <c r="K26" s="6">
        <f t="shared" si="0"/>
        <v>3.9600000000000004</v>
      </c>
      <c r="L26" s="6">
        <f t="shared" si="1"/>
        <v>3.9600000000000004</v>
      </c>
      <c r="M26" s="10">
        <v>258</v>
      </c>
      <c r="N26" s="3" t="str">
        <f t="shared" si="2"/>
        <v>WSW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1.1000000000000001</v>
      </c>
      <c r="U26" s="15">
        <v>1.1000000000000001</v>
      </c>
      <c r="V26" s="43">
        <v>220</v>
      </c>
      <c r="W26" s="5" t="s">
        <v>10</v>
      </c>
    </row>
    <row r="27" spans="1:23" x14ac:dyDescent="0.25">
      <c r="A27" s="1">
        <v>45393</v>
      </c>
      <c r="B27" s="2">
        <v>8.6805555555555552E-2</v>
      </c>
      <c r="C27" s="7">
        <v>1016</v>
      </c>
      <c r="D27" s="7">
        <v>1021</v>
      </c>
      <c r="E27" s="71">
        <v>15</v>
      </c>
      <c r="F27" s="9">
        <v>72</v>
      </c>
      <c r="G27" s="71">
        <v>15.3</v>
      </c>
      <c r="H27" s="71">
        <v>10</v>
      </c>
      <c r="I27" s="71">
        <v>26</v>
      </c>
      <c r="J27" s="71">
        <v>15.3</v>
      </c>
      <c r="K27" s="6">
        <f t="shared" si="0"/>
        <v>5.76</v>
      </c>
      <c r="L27" s="6">
        <f t="shared" si="1"/>
        <v>5.76</v>
      </c>
      <c r="M27" s="10">
        <v>312</v>
      </c>
      <c r="N27" s="3" t="str">
        <f t="shared" si="2"/>
        <v>NW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1.6</v>
      </c>
      <c r="U27" s="15">
        <v>1.6</v>
      </c>
      <c r="V27" s="43">
        <v>230</v>
      </c>
      <c r="W27" s="5" t="s">
        <v>10</v>
      </c>
    </row>
    <row r="28" spans="1:23" x14ac:dyDescent="0.25">
      <c r="A28" s="1">
        <v>45393</v>
      </c>
      <c r="B28" s="2">
        <v>9.0277777777777776E-2</v>
      </c>
      <c r="C28" s="7">
        <v>1016</v>
      </c>
      <c r="D28" s="7">
        <v>1021</v>
      </c>
      <c r="E28" s="71">
        <v>14.9</v>
      </c>
      <c r="F28" s="9">
        <v>72</v>
      </c>
      <c r="G28" s="71">
        <v>14.4</v>
      </c>
      <c r="H28" s="71">
        <v>9.9</v>
      </c>
      <c r="I28" s="71">
        <v>26</v>
      </c>
      <c r="J28" s="71">
        <v>14.4</v>
      </c>
      <c r="K28" s="6">
        <f t="shared" si="0"/>
        <v>9.7200000000000006</v>
      </c>
      <c r="L28" s="6">
        <f t="shared" si="1"/>
        <v>9.7200000000000006</v>
      </c>
      <c r="M28" s="10">
        <v>192</v>
      </c>
      <c r="N28" s="3" t="str">
        <f t="shared" si="2"/>
        <v>S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2.7</v>
      </c>
      <c r="U28" s="15">
        <v>2.7</v>
      </c>
      <c r="V28" s="43">
        <v>240</v>
      </c>
      <c r="W28" s="5" t="s">
        <v>11</v>
      </c>
    </row>
    <row r="29" spans="1:23" x14ac:dyDescent="0.25">
      <c r="A29" s="1">
        <v>45393</v>
      </c>
      <c r="B29" s="2">
        <v>9.375E-2</v>
      </c>
      <c r="C29" s="7">
        <v>1016</v>
      </c>
      <c r="D29" s="7">
        <v>1021</v>
      </c>
      <c r="E29" s="71">
        <v>15</v>
      </c>
      <c r="F29" s="9">
        <v>72</v>
      </c>
      <c r="G29" s="71">
        <v>15</v>
      </c>
      <c r="H29" s="71">
        <v>10</v>
      </c>
      <c r="I29" s="71">
        <v>26</v>
      </c>
      <c r="J29" s="71">
        <v>15</v>
      </c>
      <c r="K29" s="6">
        <f t="shared" si="0"/>
        <v>0</v>
      </c>
      <c r="L29" s="6">
        <f t="shared" si="1"/>
        <v>0</v>
      </c>
      <c r="M29" s="10">
        <v>186</v>
      </c>
      <c r="N29" s="3" t="str">
        <f t="shared" si="2"/>
        <v>S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</v>
      </c>
      <c r="U29" s="15">
        <v>0</v>
      </c>
      <c r="V29" s="43">
        <v>250</v>
      </c>
      <c r="W29" s="5" t="s">
        <v>11</v>
      </c>
    </row>
    <row r="30" spans="1:23" x14ac:dyDescent="0.25">
      <c r="A30" s="1">
        <v>45393</v>
      </c>
      <c r="B30" s="2">
        <v>9.7222222222222224E-2</v>
      </c>
      <c r="C30" s="7">
        <v>1016</v>
      </c>
      <c r="D30" s="7">
        <v>1021</v>
      </c>
      <c r="E30" s="71">
        <v>15</v>
      </c>
      <c r="F30" s="9">
        <v>72</v>
      </c>
      <c r="G30" s="71">
        <v>15</v>
      </c>
      <c r="H30" s="71">
        <v>10</v>
      </c>
      <c r="I30" s="71">
        <v>26</v>
      </c>
      <c r="J30" s="71">
        <v>15</v>
      </c>
      <c r="K30" s="6">
        <f t="shared" si="0"/>
        <v>0</v>
      </c>
      <c r="L30" s="6">
        <f t="shared" si="1"/>
        <v>0</v>
      </c>
      <c r="M30" s="10">
        <v>282</v>
      </c>
      <c r="N30" s="3" t="str">
        <f t="shared" si="2"/>
        <v>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260</v>
      </c>
      <c r="W30" s="5" t="s">
        <v>12</v>
      </c>
    </row>
    <row r="31" spans="1:23" x14ac:dyDescent="0.25">
      <c r="A31" s="1">
        <v>45393</v>
      </c>
      <c r="B31" s="2">
        <v>0.10069444444444445</v>
      </c>
      <c r="C31" s="7">
        <v>1016</v>
      </c>
      <c r="D31" s="7">
        <v>1021</v>
      </c>
      <c r="E31" s="71">
        <v>15.1</v>
      </c>
      <c r="F31" s="9">
        <v>71</v>
      </c>
      <c r="G31" s="71">
        <v>15.4</v>
      </c>
      <c r="H31" s="71">
        <v>9.8000000000000007</v>
      </c>
      <c r="I31" s="71">
        <v>26</v>
      </c>
      <c r="J31" s="71">
        <v>15.4</v>
      </c>
      <c r="K31" s="6">
        <f t="shared" si="0"/>
        <v>5.76</v>
      </c>
      <c r="L31" s="6">
        <f t="shared" si="1"/>
        <v>5.76</v>
      </c>
      <c r="M31" s="10">
        <v>162</v>
      </c>
      <c r="N31" s="3" t="str">
        <f t="shared" si="2"/>
        <v>SSE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1.6</v>
      </c>
      <c r="U31" s="15">
        <v>1.6</v>
      </c>
      <c r="V31" s="43">
        <v>270</v>
      </c>
      <c r="W31" s="5" t="s">
        <v>12</v>
      </c>
    </row>
    <row r="32" spans="1:23" x14ac:dyDescent="0.25">
      <c r="A32" s="1">
        <v>45393</v>
      </c>
      <c r="B32" s="2">
        <v>0.10416666666666667</v>
      </c>
      <c r="C32" s="7">
        <v>1016</v>
      </c>
      <c r="D32" s="7">
        <v>1021</v>
      </c>
      <c r="E32" s="71">
        <v>15.4</v>
      </c>
      <c r="F32" s="9">
        <v>70</v>
      </c>
      <c r="G32" s="71">
        <v>15.8</v>
      </c>
      <c r="H32" s="71">
        <v>9.9</v>
      </c>
      <c r="I32" s="71">
        <v>26</v>
      </c>
      <c r="J32" s="71">
        <v>15.8</v>
      </c>
      <c r="K32" s="6">
        <f t="shared" si="0"/>
        <v>5.4</v>
      </c>
      <c r="L32" s="6">
        <f t="shared" si="1"/>
        <v>5.4</v>
      </c>
      <c r="M32" s="10">
        <v>298</v>
      </c>
      <c r="N32" s="3" t="str">
        <f t="shared" si="2"/>
        <v>WNW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1.5</v>
      </c>
      <c r="U32" s="15">
        <v>1.5</v>
      </c>
      <c r="V32" s="43">
        <v>280</v>
      </c>
      <c r="W32" s="5" t="s">
        <v>12</v>
      </c>
    </row>
    <row r="33" spans="1:23" x14ac:dyDescent="0.25">
      <c r="A33" s="1">
        <v>45393</v>
      </c>
      <c r="B33" s="2">
        <v>0.1076388888888889</v>
      </c>
      <c r="C33" s="7">
        <v>1016</v>
      </c>
      <c r="D33" s="7">
        <v>1021</v>
      </c>
      <c r="E33" s="71">
        <v>15.5</v>
      </c>
      <c r="F33" s="9">
        <v>71</v>
      </c>
      <c r="G33" s="71">
        <v>15.5</v>
      </c>
      <c r="H33" s="71">
        <v>10.199999999999999</v>
      </c>
      <c r="I33" s="71">
        <v>26</v>
      </c>
      <c r="J33" s="71">
        <v>15.5</v>
      </c>
      <c r="K33" s="6">
        <f t="shared" si="0"/>
        <v>7.9200000000000008</v>
      </c>
      <c r="L33" s="6">
        <f t="shared" si="1"/>
        <v>8.2799999999999994</v>
      </c>
      <c r="M33" s="10">
        <v>0</v>
      </c>
      <c r="N33" s="3" t="str">
        <f t="shared" si="2"/>
        <v>N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2.2000000000000002</v>
      </c>
      <c r="U33" s="15">
        <v>2.2999999999999998</v>
      </c>
      <c r="V33" s="43">
        <v>290</v>
      </c>
      <c r="W33" s="5" t="s">
        <v>13</v>
      </c>
    </row>
    <row r="34" spans="1:23" x14ac:dyDescent="0.25">
      <c r="A34" s="1">
        <v>45393</v>
      </c>
      <c r="B34" s="2">
        <v>0.1111111111111111</v>
      </c>
      <c r="C34" s="7">
        <v>1016</v>
      </c>
      <c r="D34" s="7">
        <v>1021</v>
      </c>
      <c r="E34" s="71">
        <v>15.6</v>
      </c>
      <c r="F34" s="9">
        <v>71</v>
      </c>
      <c r="G34" s="71">
        <v>15.6</v>
      </c>
      <c r="H34" s="71">
        <v>10.3</v>
      </c>
      <c r="I34" s="71">
        <v>26</v>
      </c>
      <c r="J34" s="71">
        <v>15.6</v>
      </c>
      <c r="K34" s="6">
        <f t="shared" si="0"/>
        <v>2.52</v>
      </c>
      <c r="L34" s="6">
        <f t="shared" si="1"/>
        <v>2.52</v>
      </c>
      <c r="M34" s="10">
        <v>156</v>
      </c>
      <c r="N34" s="3" t="str">
        <f t="shared" si="2"/>
        <v>SSE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0.7</v>
      </c>
      <c r="U34" s="15">
        <v>0.7</v>
      </c>
      <c r="V34" s="43">
        <v>300</v>
      </c>
      <c r="W34" s="5" t="s">
        <v>13</v>
      </c>
    </row>
    <row r="35" spans="1:23" x14ac:dyDescent="0.25">
      <c r="A35" s="1">
        <v>45393</v>
      </c>
      <c r="B35" s="2">
        <v>0.11458333333333333</v>
      </c>
      <c r="C35" s="7">
        <v>1016</v>
      </c>
      <c r="D35" s="7">
        <v>1021</v>
      </c>
      <c r="E35" s="71">
        <v>15.6</v>
      </c>
      <c r="F35" s="9">
        <v>72</v>
      </c>
      <c r="G35" s="71">
        <v>15.6</v>
      </c>
      <c r="H35" s="71">
        <v>10.5</v>
      </c>
      <c r="I35" s="71">
        <v>26</v>
      </c>
      <c r="J35" s="71">
        <v>15.6</v>
      </c>
      <c r="K35" s="6">
        <f t="shared" si="0"/>
        <v>7.2</v>
      </c>
      <c r="L35" s="6">
        <f t="shared" si="1"/>
        <v>8.2799999999999994</v>
      </c>
      <c r="M35" s="10">
        <v>348</v>
      </c>
      <c r="N35" s="3" t="str">
        <f t="shared" si="2"/>
        <v>NNW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2</v>
      </c>
      <c r="U35" s="15">
        <v>2.2999999999999998</v>
      </c>
      <c r="V35" s="43">
        <v>310</v>
      </c>
      <c r="W35" s="5" t="s">
        <v>14</v>
      </c>
    </row>
    <row r="36" spans="1:23" x14ac:dyDescent="0.25">
      <c r="A36" s="1">
        <v>45393</v>
      </c>
      <c r="B36" s="2">
        <v>0.11805555555555555</v>
      </c>
      <c r="C36" s="7">
        <v>1016</v>
      </c>
      <c r="D36" s="7">
        <v>1021</v>
      </c>
      <c r="E36" s="71">
        <v>15.6</v>
      </c>
      <c r="F36" s="9">
        <v>72</v>
      </c>
      <c r="G36" s="71">
        <v>15.6</v>
      </c>
      <c r="H36" s="71">
        <v>10.5</v>
      </c>
      <c r="I36" s="71">
        <v>26</v>
      </c>
      <c r="J36" s="71">
        <v>15.6</v>
      </c>
      <c r="K36" s="6">
        <f t="shared" si="0"/>
        <v>3.24</v>
      </c>
      <c r="L36" s="6">
        <f t="shared" si="1"/>
        <v>3.24</v>
      </c>
      <c r="M36" s="10">
        <v>154</v>
      </c>
      <c r="N36" s="3" t="str">
        <f t="shared" si="2"/>
        <v>SSE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0.9</v>
      </c>
      <c r="U36" s="15">
        <v>0.9</v>
      </c>
      <c r="V36" s="43">
        <v>320</v>
      </c>
      <c r="W36" s="5" t="s">
        <v>14</v>
      </c>
    </row>
    <row r="37" spans="1:23" x14ac:dyDescent="0.25">
      <c r="A37" s="1">
        <v>45393</v>
      </c>
      <c r="B37" s="2">
        <v>0.12152777777777778</v>
      </c>
      <c r="C37" s="7">
        <v>1016</v>
      </c>
      <c r="D37" s="7">
        <v>1021</v>
      </c>
      <c r="E37" s="71">
        <v>15.6</v>
      </c>
      <c r="F37" s="9">
        <v>72</v>
      </c>
      <c r="G37" s="71">
        <v>15.6</v>
      </c>
      <c r="H37" s="71">
        <v>10.5</v>
      </c>
      <c r="I37" s="71">
        <v>26</v>
      </c>
      <c r="J37" s="71">
        <v>15.6</v>
      </c>
      <c r="K37" s="6">
        <f t="shared" si="0"/>
        <v>2.52</v>
      </c>
      <c r="L37" s="6">
        <f t="shared" si="1"/>
        <v>2.52</v>
      </c>
      <c r="M37" s="10">
        <v>120</v>
      </c>
      <c r="N37" s="3" t="str">
        <f t="shared" si="2"/>
        <v>ESE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0.7</v>
      </c>
      <c r="U37" s="15">
        <v>0.7</v>
      </c>
      <c r="V37" s="43">
        <v>330</v>
      </c>
      <c r="W37" s="5" t="s">
        <v>15</v>
      </c>
    </row>
    <row r="38" spans="1:23" x14ac:dyDescent="0.25">
      <c r="A38" s="1">
        <v>45393</v>
      </c>
      <c r="B38" s="2">
        <v>0.125</v>
      </c>
      <c r="C38" s="7">
        <v>1016</v>
      </c>
      <c r="D38" s="7">
        <v>1021</v>
      </c>
      <c r="E38" s="71">
        <v>15.7</v>
      </c>
      <c r="F38" s="9">
        <v>73</v>
      </c>
      <c r="G38" s="71">
        <v>15.7</v>
      </c>
      <c r="H38" s="71">
        <v>10.8</v>
      </c>
      <c r="I38" s="71">
        <v>26</v>
      </c>
      <c r="J38" s="71">
        <v>15.7</v>
      </c>
      <c r="K38" s="6">
        <f t="shared" si="0"/>
        <v>3.9600000000000004</v>
      </c>
      <c r="L38" s="6">
        <f t="shared" si="1"/>
        <v>3.9600000000000004</v>
      </c>
      <c r="M38" s="10">
        <v>300</v>
      </c>
      <c r="N38" s="3" t="str">
        <f t="shared" si="2"/>
        <v>WNW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1.1000000000000001</v>
      </c>
      <c r="U38" s="15">
        <v>1.1000000000000001</v>
      </c>
      <c r="V38" s="43">
        <v>340</v>
      </c>
      <c r="W38" s="5" t="s">
        <v>15</v>
      </c>
    </row>
    <row r="39" spans="1:23" x14ac:dyDescent="0.25">
      <c r="A39" s="1">
        <v>45393</v>
      </c>
      <c r="B39" s="2">
        <v>0.12847222222222221</v>
      </c>
      <c r="C39" s="7">
        <v>1016</v>
      </c>
      <c r="D39" s="7">
        <v>1021</v>
      </c>
      <c r="E39" s="71">
        <v>15.7</v>
      </c>
      <c r="F39" s="9">
        <v>72</v>
      </c>
      <c r="G39" s="71">
        <v>16.100000000000001</v>
      </c>
      <c r="H39" s="71">
        <v>10.6</v>
      </c>
      <c r="I39" s="71">
        <v>26</v>
      </c>
      <c r="J39" s="71">
        <v>16.100000000000001</v>
      </c>
      <c r="K39" s="6">
        <f t="shared" si="0"/>
        <v>5.04</v>
      </c>
      <c r="L39" s="6">
        <f t="shared" si="1"/>
        <v>5.04</v>
      </c>
      <c r="M39" s="10">
        <v>90</v>
      </c>
      <c r="N39" s="3" t="str">
        <f t="shared" si="2"/>
        <v>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1.4</v>
      </c>
      <c r="U39" s="15">
        <v>1.4</v>
      </c>
      <c r="V39" s="43">
        <v>350</v>
      </c>
      <c r="W39" s="5" t="s">
        <v>0</v>
      </c>
    </row>
    <row r="40" spans="1:23" x14ac:dyDescent="0.25">
      <c r="A40" s="1">
        <v>45393</v>
      </c>
      <c r="B40" s="2">
        <v>0.13194444444444445</v>
      </c>
      <c r="C40" s="7">
        <v>1016</v>
      </c>
      <c r="D40" s="7">
        <v>1021</v>
      </c>
      <c r="E40" s="71">
        <v>15.7</v>
      </c>
      <c r="F40" s="9">
        <v>72</v>
      </c>
      <c r="G40" s="71">
        <v>15.9</v>
      </c>
      <c r="H40" s="71">
        <v>10.6</v>
      </c>
      <c r="I40" s="71">
        <v>26</v>
      </c>
      <c r="J40" s="71">
        <v>15.9</v>
      </c>
      <c r="K40" s="6">
        <f t="shared" si="0"/>
        <v>6.84</v>
      </c>
      <c r="L40" s="6">
        <f t="shared" si="1"/>
        <v>7.9200000000000008</v>
      </c>
      <c r="M40" s="10">
        <v>3</v>
      </c>
      <c r="N40" s="3" t="str">
        <f t="shared" si="2"/>
        <v>N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1.9</v>
      </c>
      <c r="U40" s="15">
        <v>2.2000000000000002</v>
      </c>
      <c r="V40" s="43">
        <v>360</v>
      </c>
      <c r="W40" s="5" t="s">
        <v>0</v>
      </c>
    </row>
    <row r="41" spans="1:23" x14ac:dyDescent="0.25">
      <c r="A41" s="1">
        <v>45393</v>
      </c>
      <c r="B41" s="2">
        <v>0.13541666666666666</v>
      </c>
      <c r="C41" s="7">
        <v>1016</v>
      </c>
      <c r="D41" s="7">
        <v>1021</v>
      </c>
      <c r="E41" s="71">
        <v>15.6</v>
      </c>
      <c r="F41" s="9">
        <v>73</v>
      </c>
      <c r="G41" s="71">
        <v>15.6</v>
      </c>
      <c r="H41" s="71">
        <v>10.7</v>
      </c>
      <c r="I41" s="71">
        <v>26</v>
      </c>
      <c r="J41" s="71">
        <v>15.6</v>
      </c>
      <c r="K41" s="6">
        <f t="shared" si="0"/>
        <v>3.24</v>
      </c>
      <c r="L41" s="6">
        <f t="shared" si="1"/>
        <v>3.24</v>
      </c>
      <c r="M41" s="10">
        <v>84</v>
      </c>
      <c r="N41" s="3" t="str">
        <f t="shared" si="2"/>
        <v>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0.9</v>
      </c>
      <c r="U41" s="15">
        <v>0.9</v>
      </c>
      <c r="V41" s="43"/>
    </row>
    <row r="42" spans="1:23" x14ac:dyDescent="0.25">
      <c r="A42" s="1">
        <v>45393</v>
      </c>
      <c r="B42" s="2">
        <v>0.1388888888888889</v>
      </c>
      <c r="C42" s="7">
        <v>1016</v>
      </c>
      <c r="D42" s="7">
        <v>1021</v>
      </c>
      <c r="E42" s="71">
        <v>15.7</v>
      </c>
      <c r="F42" s="9">
        <v>74</v>
      </c>
      <c r="G42" s="71">
        <v>15.9</v>
      </c>
      <c r="H42" s="71">
        <v>11</v>
      </c>
      <c r="I42" s="71">
        <v>26</v>
      </c>
      <c r="J42" s="71">
        <v>15.9</v>
      </c>
      <c r="K42" s="6">
        <f t="shared" si="0"/>
        <v>6.84</v>
      </c>
      <c r="L42" s="6">
        <f t="shared" si="1"/>
        <v>7.9200000000000008</v>
      </c>
      <c r="M42" s="10">
        <v>354</v>
      </c>
      <c r="N42" s="3" t="str">
        <f t="shared" si="2"/>
        <v>N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1.9</v>
      </c>
      <c r="U42" s="15">
        <v>2.2000000000000002</v>
      </c>
      <c r="V42" s="43"/>
    </row>
    <row r="43" spans="1:23" x14ac:dyDescent="0.25">
      <c r="A43" s="1">
        <v>45393</v>
      </c>
      <c r="B43" s="2">
        <v>0.1423611111111111</v>
      </c>
      <c r="C43" s="7">
        <v>1016</v>
      </c>
      <c r="D43" s="7">
        <v>1021</v>
      </c>
      <c r="E43" s="71">
        <v>15.7</v>
      </c>
      <c r="F43" s="9">
        <v>75</v>
      </c>
      <c r="G43" s="71">
        <v>15.9</v>
      </c>
      <c r="H43" s="71">
        <v>11.2</v>
      </c>
      <c r="I43" s="71">
        <v>26</v>
      </c>
      <c r="J43" s="71">
        <v>15.9</v>
      </c>
      <c r="K43" s="6">
        <f t="shared" si="0"/>
        <v>6.84</v>
      </c>
      <c r="L43" s="6">
        <f t="shared" si="1"/>
        <v>7.2</v>
      </c>
      <c r="M43" s="10">
        <v>24</v>
      </c>
      <c r="N43" s="3" t="str">
        <f t="shared" si="2"/>
        <v>NNE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1.9</v>
      </c>
      <c r="U43" s="15">
        <v>2</v>
      </c>
      <c r="V43" s="43"/>
    </row>
    <row r="44" spans="1:23" x14ac:dyDescent="0.25">
      <c r="A44" s="1">
        <v>45393</v>
      </c>
      <c r="B44" s="2">
        <v>0.14583333333333334</v>
      </c>
      <c r="C44" s="7">
        <v>1016</v>
      </c>
      <c r="D44" s="7">
        <v>1021</v>
      </c>
      <c r="E44" s="71">
        <v>15.7</v>
      </c>
      <c r="F44" s="9">
        <v>75</v>
      </c>
      <c r="G44" s="71">
        <v>15.4</v>
      </c>
      <c r="H44" s="71">
        <v>11.2</v>
      </c>
      <c r="I44" s="71">
        <v>26</v>
      </c>
      <c r="J44" s="71">
        <v>15.4</v>
      </c>
      <c r="K44" s="6">
        <f t="shared" si="0"/>
        <v>9.7200000000000006</v>
      </c>
      <c r="L44" s="6">
        <f t="shared" si="1"/>
        <v>10.44</v>
      </c>
      <c r="M44" s="10">
        <v>46</v>
      </c>
      <c r="N44" s="3" t="str">
        <f t="shared" si="2"/>
        <v>NE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2.7</v>
      </c>
      <c r="U44" s="15">
        <v>2.9</v>
      </c>
      <c r="V44" s="43"/>
    </row>
    <row r="45" spans="1:23" x14ac:dyDescent="0.25">
      <c r="A45" s="1">
        <v>45393</v>
      </c>
      <c r="B45" s="2">
        <v>0.14930555555555555</v>
      </c>
      <c r="C45" s="7">
        <v>1016</v>
      </c>
      <c r="D45" s="7">
        <v>1021</v>
      </c>
      <c r="E45" s="71">
        <v>15.7</v>
      </c>
      <c r="F45" s="9">
        <v>76</v>
      </c>
      <c r="G45" s="71">
        <v>15.5</v>
      </c>
      <c r="H45" s="71">
        <v>11.4</v>
      </c>
      <c r="I45" s="71">
        <v>26</v>
      </c>
      <c r="J45" s="71">
        <v>15.5</v>
      </c>
      <c r="K45" s="6">
        <f t="shared" si="0"/>
        <v>8.2799999999999994</v>
      </c>
      <c r="L45" s="6">
        <f t="shared" si="1"/>
        <v>9.36</v>
      </c>
      <c r="M45" s="10">
        <v>180</v>
      </c>
      <c r="N45" s="3" t="str">
        <f t="shared" si="2"/>
        <v>S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2.2999999999999998</v>
      </c>
      <c r="U45" s="15">
        <v>2.6</v>
      </c>
      <c r="V45" s="43"/>
    </row>
    <row r="46" spans="1:23" x14ac:dyDescent="0.25">
      <c r="A46" s="1">
        <v>45393</v>
      </c>
      <c r="B46" s="2">
        <v>0.15277777777777779</v>
      </c>
      <c r="C46" s="7">
        <v>1016</v>
      </c>
      <c r="D46" s="7">
        <v>1021</v>
      </c>
      <c r="E46" s="71">
        <v>15.6</v>
      </c>
      <c r="F46" s="9">
        <v>76</v>
      </c>
      <c r="G46" s="71">
        <v>14.8</v>
      </c>
      <c r="H46" s="71">
        <v>11.3</v>
      </c>
      <c r="I46" s="71">
        <v>26</v>
      </c>
      <c r="J46" s="71">
        <v>14.8</v>
      </c>
      <c r="K46" s="6">
        <f t="shared" si="0"/>
        <v>13.32</v>
      </c>
      <c r="L46" s="6">
        <f t="shared" si="1"/>
        <v>14.759999999999998</v>
      </c>
      <c r="M46" s="10">
        <v>348</v>
      </c>
      <c r="N46" s="3" t="str">
        <f t="shared" si="2"/>
        <v>NNW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3.7</v>
      </c>
      <c r="U46" s="15">
        <v>4.0999999999999996</v>
      </c>
      <c r="V46" s="43"/>
    </row>
    <row r="47" spans="1:23" x14ac:dyDescent="0.25">
      <c r="A47" s="1">
        <v>45393</v>
      </c>
      <c r="B47" s="2">
        <v>0.15625</v>
      </c>
      <c r="C47" s="7">
        <v>1016</v>
      </c>
      <c r="D47" s="7">
        <v>1021</v>
      </c>
      <c r="E47" s="71">
        <v>15.7</v>
      </c>
      <c r="F47" s="9">
        <v>76</v>
      </c>
      <c r="G47" s="71">
        <v>15.5</v>
      </c>
      <c r="H47" s="71">
        <v>11.4</v>
      </c>
      <c r="I47" s="71">
        <v>26</v>
      </c>
      <c r="J47" s="71">
        <v>15.5</v>
      </c>
      <c r="K47" s="6">
        <f t="shared" si="0"/>
        <v>8.64</v>
      </c>
      <c r="L47" s="6">
        <f t="shared" si="1"/>
        <v>9.36</v>
      </c>
      <c r="M47" s="10">
        <v>328</v>
      </c>
      <c r="N47" s="3" t="str">
        <f t="shared" si="2"/>
        <v>NW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2.4</v>
      </c>
      <c r="U47" s="15">
        <v>2.6</v>
      </c>
      <c r="V47" s="43"/>
    </row>
    <row r="48" spans="1:23" x14ac:dyDescent="0.25">
      <c r="A48" s="1">
        <v>45393</v>
      </c>
      <c r="B48" s="2">
        <v>0.15972222222222221</v>
      </c>
      <c r="C48" s="7">
        <v>1016</v>
      </c>
      <c r="D48" s="7">
        <v>1021</v>
      </c>
      <c r="E48" s="71">
        <v>15.7</v>
      </c>
      <c r="F48" s="9">
        <v>76</v>
      </c>
      <c r="G48" s="71">
        <v>15.4</v>
      </c>
      <c r="H48" s="71">
        <v>11.4</v>
      </c>
      <c r="I48" s="71">
        <v>26</v>
      </c>
      <c r="J48" s="71">
        <v>15.4</v>
      </c>
      <c r="K48" s="6">
        <f t="shared" si="0"/>
        <v>9.7200000000000006</v>
      </c>
      <c r="L48" s="6">
        <f t="shared" si="1"/>
        <v>10.44</v>
      </c>
      <c r="M48" s="10">
        <v>24</v>
      </c>
      <c r="N48" s="3" t="str">
        <f t="shared" si="2"/>
        <v>NNE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2.7</v>
      </c>
      <c r="U48" s="15">
        <v>2.9</v>
      </c>
      <c r="V48" s="43"/>
    </row>
    <row r="49" spans="1:22" x14ac:dyDescent="0.25">
      <c r="A49" s="1">
        <v>45393</v>
      </c>
      <c r="B49" s="2">
        <v>0.16319444444444445</v>
      </c>
      <c r="C49" s="7">
        <v>1016</v>
      </c>
      <c r="D49" s="7">
        <v>1021</v>
      </c>
      <c r="E49" s="71">
        <v>15.7</v>
      </c>
      <c r="F49" s="9">
        <v>75</v>
      </c>
      <c r="G49" s="71">
        <v>15.5</v>
      </c>
      <c r="H49" s="71">
        <v>11.2</v>
      </c>
      <c r="I49" s="71">
        <v>26</v>
      </c>
      <c r="J49" s="71">
        <v>15.5</v>
      </c>
      <c r="K49" s="6">
        <f t="shared" si="0"/>
        <v>8.2799999999999994</v>
      </c>
      <c r="L49" s="6">
        <f t="shared" si="1"/>
        <v>8.64</v>
      </c>
      <c r="M49" s="10">
        <v>18</v>
      </c>
      <c r="N49" s="3" t="str">
        <f t="shared" si="2"/>
        <v>N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2.2999999999999998</v>
      </c>
      <c r="U49" s="15">
        <v>2.4</v>
      </c>
      <c r="V49" s="43"/>
    </row>
    <row r="50" spans="1:22" x14ac:dyDescent="0.25">
      <c r="A50" s="1">
        <v>45393</v>
      </c>
      <c r="B50" s="2">
        <v>0.16666666666666666</v>
      </c>
      <c r="C50" s="7">
        <v>1016</v>
      </c>
      <c r="D50" s="7">
        <v>1021</v>
      </c>
      <c r="E50" s="71">
        <v>15.7</v>
      </c>
      <c r="F50" s="9">
        <v>75</v>
      </c>
      <c r="G50" s="71">
        <v>15.2</v>
      </c>
      <c r="H50" s="71">
        <v>11.2</v>
      </c>
      <c r="I50" s="71">
        <v>26</v>
      </c>
      <c r="J50" s="71">
        <v>15.2</v>
      </c>
      <c r="K50" s="6">
        <f t="shared" si="0"/>
        <v>10.44</v>
      </c>
      <c r="L50" s="6">
        <f t="shared" si="1"/>
        <v>11.52</v>
      </c>
      <c r="M50" s="10">
        <v>292</v>
      </c>
      <c r="N50" s="3" t="str">
        <f t="shared" si="2"/>
        <v>WNW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2.9</v>
      </c>
      <c r="U50" s="15">
        <v>3.2</v>
      </c>
      <c r="V50" s="43"/>
    </row>
    <row r="51" spans="1:22" x14ac:dyDescent="0.25">
      <c r="A51" s="1">
        <v>45393</v>
      </c>
      <c r="B51" s="2">
        <v>0.1701388888888889</v>
      </c>
      <c r="C51" s="7">
        <v>1016</v>
      </c>
      <c r="D51" s="7">
        <v>1021</v>
      </c>
      <c r="E51" s="71">
        <v>15.6</v>
      </c>
      <c r="F51" s="9">
        <v>75</v>
      </c>
      <c r="G51" s="71">
        <v>16</v>
      </c>
      <c r="H51" s="71">
        <v>11.1</v>
      </c>
      <c r="I51" s="71">
        <v>26</v>
      </c>
      <c r="J51" s="71">
        <v>16</v>
      </c>
      <c r="K51" s="6">
        <f t="shared" si="0"/>
        <v>5.4</v>
      </c>
      <c r="L51" s="6">
        <f t="shared" si="1"/>
        <v>5.4</v>
      </c>
      <c r="M51" s="10">
        <v>90</v>
      </c>
      <c r="N51" s="3" t="str">
        <f t="shared" si="2"/>
        <v>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1.5</v>
      </c>
      <c r="U51" s="15">
        <v>1.5</v>
      </c>
      <c r="V51" s="43"/>
    </row>
    <row r="52" spans="1:22" x14ac:dyDescent="0.25">
      <c r="A52" s="1">
        <v>45393</v>
      </c>
      <c r="B52" s="2">
        <v>0.1736111111111111</v>
      </c>
      <c r="C52" s="7">
        <v>1016</v>
      </c>
      <c r="D52" s="7">
        <v>1021</v>
      </c>
      <c r="E52" s="71">
        <v>15.6</v>
      </c>
      <c r="F52" s="9">
        <v>75</v>
      </c>
      <c r="G52" s="71">
        <v>15.6</v>
      </c>
      <c r="H52" s="71">
        <v>11.1</v>
      </c>
      <c r="I52" s="71">
        <v>26</v>
      </c>
      <c r="J52" s="71">
        <v>15.6</v>
      </c>
      <c r="K52" s="6">
        <f t="shared" si="0"/>
        <v>3.24</v>
      </c>
      <c r="L52" s="6">
        <f t="shared" si="1"/>
        <v>3.24</v>
      </c>
      <c r="M52" s="10">
        <v>286</v>
      </c>
      <c r="N52" s="3" t="str">
        <f t="shared" si="2"/>
        <v>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0.9</v>
      </c>
      <c r="U52" s="15">
        <v>0.9</v>
      </c>
      <c r="V52" s="43"/>
    </row>
    <row r="53" spans="1:22" x14ac:dyDescent="0.25">
      <c r="A53" s="1">
        <v>45393</v>
      </c>
      <c r="B53" s="2">
        <v>0.17708333333333334</v>
      </c>
      <c r="C53" s="7">
        <v>1016</v>
      </c>
      <c r="D53" s="7">
        <v>1021</v>
      </c>
      <c r="E53" s="71">
        <v>15.6</v>
      </c>
      <c r="F53" s="9">
        <v>75</v>
      </c>
      <c r="G53" s="71">
        <v>15.6</v>
      </c>
      <c r="H53" s="71">
        <v>11.1</v>
      </c>
      <c r="I53" s="71">
        <v>26</v>
      </c>
      <c r="J53" s="71">
        <v>15.6</v>
      </c>
      <c r="K53" s="6">
        <f t="shared" si="0"/>
        <v>3.6</v>
      </c>
      <c r="L53" s="6">
        <f t="shared" si="1"/>
        <v>3.6</v>
      </c>
      <c r="M53" s="10">
        <v>216</v>
      </c>
      <c r="N53" s="3" t="str">
        <f t="shared" si="2"/>
        <v>SSW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</v>
      </c>
      <c r="U53" s="15">
        <v>1</v>
      </c>
      <c r="V53" s="43"/>
    </row>
    <row r="54" spans="1:22" x14ac:dyDescent="0.25">
      <c r="A54" s="1">
        <v>45393</v>
      </c>
      <c r="B54" s="2">
        <v>0.18055555555555555</v>
      </c>
      <c r="C54" s="7">
        <v>1016</v>
      </c>
      <c r="D54" s="7">
        <v>1021</v>
      </c>
      <c r="E54" s="71">
        <v>15.6</v>
      </c>
      <c r="F54" s="9">
        <v>73</v>
      </c>
      <c r="G54" s="71">
        <v>15.6</v>
      </c>
      <c r="H54" s="71">
        <v>10.7</v>
      </c>
      <c r="I54" s="71">
        <v>26</v>
      </c>
      <c r="J54" s="71">
        <v>15.6</v>
      </c>
      <c r="K54" s="6">
        <f t="shared" si="0"/>
        <v>7.9200000000000008</v>
      </c>
      <c r="L54" s="6">
        <f t="shared" si="1"/>
        <v>8.2799999999999994</v>
      </c>
      <c r="M54" s="10">
        <v>36</v>
      </c>
      <c r="N54" s="3" t="str">
        <f t="shared" si="2"/>
        <v>NNE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2.2000000000000002</v>
      </c>
      <c r="U54" s="15">
        <v>2.2999999999999998</v>
      </c>
      <c r="V54" s="43"/>
    </row>
    <row r="55" spans="1:22" x14ac:dyDescent="0.25">
      <c r="A55" s="1">
        <v>45393</v>
      </c>
      <c r="B55" s="2">
        <v>0.18402777777777779</v>
      </c>
      <c r="C55" s="7">
        <v>1016</v>
      </c>
      <c r="D55" s="7">
        <v>1021</v>
      </c>
      <c r="E55" s="71">
        <v>15.7</v>
      </c>
      <c r="F55" s="9">
        <v>70</v>
      </c>
      <c r="G55" s="71">
        <v>15.7</v>
      </c>
      <c r="H55" s="71">
        <v>10.199999999999999</v>
      </c>
      <c r="I55" s="71">
        <v>26</v>
      </c>
      <c r="J55" s="71">
        <v>15.7</v>
      </c>
      <c r="K55" s="6">
        <f t="shared" si="0"/>
        <v>3.6</v>
      </c>
      <c r="L55" s="6">
        <f t="shared" si="1"/>
        <v>3.6</v>
      </c>
      <c r="M55" s="10">
        <v>112</v>
      </c>
      <c r="N55" s="3" t="str">
        <f t="shared" si="2"/>
        <v>ESE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</v>
      </c>
      <c r="U55" s="15">
        <v>1</v>
      </c>
      <c r="V55" s="43"/>
    </row>
    <row r="56" spans="1:22" x14ac:dyDescent="0.25">
      <c r="A56" s="1">
        <v>45393</v>
      </c>
      <c r="B56" s="2">
        <v>0.1875</v>
      </c>
      <c r="C56" s="7">
        <v>1016</v>
      </c>
      <c r="D56" s="7">
        <v>1021</v>
      </c>
      <c r="E56" s="71">
        <v>15.7</v>
      </c>
      <c r="F56" s="9">
        <v>70</v>
      </c>
      <c r="G56" s="71">
        <v>15.1</v>
      </c>
      <c r="H56" s="71">
        <v>10.199999999999999</v>
      </c>
      <c r="I56" s="71">
        <v>26</v>
      </c>
      <c r="J56" s="71">
        <v>15.1</v>
      </c>
      <c r="K56" s="6">
        <f t="shared" si="0"/>
        <v>11.16</v>
      </c>
      <c r="L56" s="6">
        <f t="shared" si="1"/>
        <v>12.6</v>
      </c>
      <c r="M56" s="10">
        <v>40</v>
      </c>
      <c r="N56" s="3" t="str">
        <f t="shared" si="2"/>
        <v>NE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3.1</v>
      </c>
      <c r="U56" s="15">
        <v>3.5</v>
      </c>
      <c r="V56" s="43"/>
    </row>
    <row r="57" spans="1:22" x14ac:dyDescent="0.25">
      <c r="A57" s="1">
        <v>45393</v>
      </c>
      <c r="B57" s="2">
        <v>0.19097222222222221</v>
      </c>
      <c r="C57" s="7">
        <v>1016</v>
      </c>
      <c r="D57" s="7">
        <v>1021</v>
      </c>
      <c r="E57" s="71">
        <v>15.7</v>
      </c>
      <c r="F57" s="9">
        <v>68</v>
      </c>
      <c r="G57" s="71">
        <v>15.5</v>
      </c>
      <c r="H57" s="71">
        <v>9.8000000000000007</v>
      </c>
      <c r="I57" s="71">
        <v>26</v>
      </c>
      <c r="J57" s="71">
        <v>15.5</v>
      </c>
      <c r="K57" s="6">
        <f t="shared" si="0"/>
        <v>8.64</v>
      </c>
      <c r="L57" s="6">
        <f t="shared" si="1"/>
        <v>9.36</v>
      </c>
      <c r="M57" s="10">
        <v>132</v>
      </c>
      <c r="N57" s="3" t="str">
        <f t="shared" si="2"/>
        <v>SE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2.4</v>
      </c>
      <c r="U57" s="15">
        <v>2.6</v>
      </c>
      <c r="V57" s="43"/>
    </row>
    <row r="58" spans="1:22" x14ac:dyDescent="0.25">
      <c r="A58" s="1">
        <v>45393</v>
      </c>
      <c r="B58" s="2">
        <v>0.19444444444444445</v>
      </c>
      <c r="C58" s="7">
        <v>1016</v>
      </c>
      <c r="D58" s="7">
        <v>1021</v>
      </c>
      <c r="E58" s="71">
        <v>15.7</v>
      </c>
      <c r="F58" s="9">
        <v>68</v>
      </c>
      <c r="G58" s="71">
        <v>15.9</v>
      </c>
      <c r="H58" s="71">
        <v>9.8000000000000007</v>
      </c>
      <c r="I58" s="71">
        <v>26</v>
      </c>
      <c r="J58" s="71">
        <v>15.9</v>
      </c>
      <c r="K58" s="6">
        <f t="shared" si="0"/>
        <v>6.84</v>
      </c>
      <c r="L58" s="6">
        <f t="shared" si="1"/>
        <v>7.2</v>
      </c>
      <c r="M58" s="10">
        <v>212</v>
      </c>
      <c r="N58" s="3" t="str">
        <f t="shared" si="2"/>
        <v>SSW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1.9</v>
      </c>
      <c r="U58" s="15">
        <v>2</v>
      </c>
      <c r="V58" s="43"/>
    </row>
    <row r="59" spans="1:22" x14ac:dyDescent="0.25">
      <c r="A59" s="1">
        <v>45393</v>
      </c>
      <c r="B59" s="2">
        <v>0.19791666666666666</v>
      </c>
      <c r="C59" s="7">
        <v>1016</v>
      </c>
      <c r="D59" s="7">
        <v>1021</v>
      </c>
      <c r="E59" s="71">
        <v>15.7</v>
      </c>
      <c r="F59" s="9">
        <v>67</v>
      </c>
      <c r="G59" s="71">
        <v>15.7</v>
      </c>
      <c r="H59" s="71">
        <v>9.5</v>
      </c>
      <c r="I59" s="71">
        <v>26</v>
      </c>
      <c r="J59" s="71">
        <v>15.7</v>
      </c>
      <c r="K59" s="6">
        <f t="shared" si="0"/>
        <v>3.6</v>
      </c>
      <c r="L59" s="6">
        <f t="shared" si="1"/>
        <v>3.6</v>
      </c>
      <c r="M59" s="10">
        <v>271</v>
      </c>
      <c r="N59" s="3" t="str">
        <f t="shared" si="2"/>
        <v>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</v>
      </c>
      <c r="U59" s="15">
        <v>1</v>
      </c>
      <c r="V59" s="43"/>
    </row>
    <row r="60" spans="1:22" x14ac:dyDescent="0.25">
      <c r="A60" s="1">
        <v>45393</v>
      </c>
      <c r="B60" s="2">
        <v>0.2013888888888889</v>
      </c>
      <c r="C60" s="7">
        <v>1016</v>
      </c>
      <c r="D60" s="7">
        <v>1021</v>
      </c>
      <c r="E60" s="71">
        <v>15.7</v>
      </c>
      <c r="F60" s="9">
        <v>68</v>
      </c>
      <c r="G60" s="71">
        <v>15.7</v>
      </c>
      <c r="H60" s="71">
        <v>9.8000000000000007</v>
      </c>
      <c r="I60" s="71">
        <v>26</v>
      </c>
      <c r="J60" s="71">
        <v>15.7</v>
      </c>
      <c r="K60" s="6">
        <f t="shared" si="0"/>
        <v>3.24</v>
      </c>
      <c r="L60" s="6">
        <f t="shared" si="1"/>
        <v>3.24</v>
      </c>
      <c r="M60" s="10">
        <v>87</v>
      </c>
      <c r="N60" s="3" t="str">
        <f t="shared" si="2"/>
        <v>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0.9</v>
      </c>
      <c r="U60" s="15">
        <v>0.9</v>
      </c>
      <c r="V60" s="43"/>
    </row>
    <row r="61" spans="1:22" x14ac:dyDescent="0.25">
      <c r="A61" s="1">
        <v>45393</v>
      </c>
      <c r="B61" s="2">
        <v>0.2048611111111111</v>
      </c>
      <c r="C61" s="7">
        <v>1016</v>
      </c>
      <c r="D61" s="7">
        <v>1021</v>
      </c>
      <c r="E61" s="71">
        <v>15.6</v>
      </c>
      <c r="F61" s="9">
        <v>68</v>
      </c>
      <c r="G61" s="71">
        <v>15.3</v>
      </c>
      <c r="H61" s="71">
        <v>9.6999999999999993</v>
      </c>
      <c r="I61" s="71">
        <v>26</v>
      </c>
      <c r="J61" s="71">
        <v>15.3</v>
      </c>
      <c r="K61" s="6">
        <f t="shared" si="0"/>
        <v>9.36</v>
      </c>
      <c r="L61" s="6">
        <f t="shared" si="1"/>
        <v>9.7200000000000006</v>
      </c>
      <c r="M61" s="10">
        <v>204</v>
      </c>
      <c r="N61" s="3" t="str">
        <f t="shared" si="2"/>
        <v>SSW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2.6</v>
      </c>
      <c r="U61" s="15">
        <v>2.7</v>
      </c>
      <c r="V61" s="43"/>
    </row>
    <row r="62" spans="1:22" x14ac:dyDescent="0.25">
      <c r="A62" s="1">
        <v>45393</v>
      </c>
      <c r="B62" s="2">
        <v>0.20833333333333334</v>
      </c>
      <c r="C62" s="7">
        <v>1016</v>
      </c>
      <c r="D62" s="7">
        <v>1021</v>
      </c>
      <c r="E62" s="71">
        <v>15.6</v>
      </c>
      <c r="F62" s="9">
        <v>68</v>
      </c>
      <c r="G62" s="71">
        <v>15.6</v>
      </c>
      <c r="H62" s="71">
        <v>9.6999999999999993</v>
      </c>
      <c r="I62" s="71">
        <v>26</v>
      </c>
      <c r="J62" s="71">
        <v>15.6</v>
      </c>
      <c r="K62" s="6">
        <f t="shared" si="0"/>
        <v>4.68</v>
      </c>
      <c r="L62" s="6">
        <f t="shared" si="1"/>
        <v>4.68</v>
      </c>
      <c r="M62" s="10">
        <v>267</v>
      </c>
      <c r="N62" s="3" t="str">
        <f t="shared" si="2"/>
        <v>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1.3</v>
      </c>
      <c r="U62" s="15">
        <v>1.3</v>
      </c>
      <c r="V62" s="43"/>
    </row>
    <row r="63" spans="1:22" x14ac:dyDescent="0.25">
      <c r="A63" s="1">
        <v>45393</v>
      </c>
      <c r="B63" s="2">
        <v>0.21180555555555555</v>
      </c>
      <c r="C63" s="7">
        <v>1016</v>
      </c>
      <c r="D63" s="7">
        <v>1021</v>
      </c>
      <c r="E63" s="71">
        <v>15.6</v>
      </c>
      <c r="F63" s="9">
        <v>68</v>
      </c>
      <c r="G63" s="71">
        <v>16</v>
      </c>
      <c r="H63" s="71">
        <v>9.6999999999999993</v>
      </c>
      <c r="I63" s="71">
        <v>26</v>
      </c>
      <c r="J63" s="71">
        <v>16</v>
      </c>
      <c r="K63" s="6">
        <f t="shared" si="0"/>
        <v>5.76</v>
      </c>
      <c r="L63" s="6">
        <f t="shared" si="1"/>
        <v>5.76</v>
      </c>
      <c r="M63" s="10">
        <v>354</v>
      </c>
      <c r="N63" s="3" t="str">
        <f t="shared" si="2"/>
        <v>N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1.6</v>
      </c>
      <c r="U63" s="15">
        <v>1.6</v>
      </c>
      <c r="V63" s="43"/>
    </row>
    <row r="64" spans="1:22" x14ac:dyDescent="0.25">
      <c r="A64" s="1">
        <v>45393</v>
      </c>
      <c r="B64" s="2">
        <v>0.21527777777777779</v>
      </c>
      <c r="C64" s="7">
        <v>1016</v>
      </c>
      <c r="D64" s="7">
        <v>1021</v>
      </c>
      <c r="E64" s="71">
        <v>15.6</v>
      </c>
      <c r="F64" s="9">
        <v>67</v>
      </c>
      <c r="G64" s="71">
        <v>15.8</v>
      </c>
      <c r="H64" s="71">
        <v>9.4</v>
      </c>
      <c r="I64" s="71">
        <v>26</v>
      </c>
      <c r="J64" s="71">
        <v>15.8</v>
      </c>
      <c r="K64" s="6">
        <f t="shared" si="0"/>
        <v>6.48</v>
      </c>
      <c r="L64" s="6">
        <f t="shared" si="1"/>
        <v>7.2</v>
      </c>
      <c r="M64" s="10">
        <v>239</v>
      </c>
      <c r="N64" s="3" t="str">
        <f t="shared" si="2"/>
        <v>SW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1.8</v>
      </c>
      <c r="U64" s="15">
        <v>2</v>
      </c>
      <c r="V64" s="43"/>
    </row>
    <row r="65" spans="1:22" x14ac:dyDescent="0.25">
      <c r="A65" s="1">
        <v>45393</v>
      </c>
      <c r="B65" s="2">
        <v>0.21875</v>
      </c>
      <c r="C65" s="7">
        <v>1016</v>
      </c>
      <c r="D65" s="7">
        <v>1021</v>
      </c>
      <c r="E65" s="71">
        <v>15.6</v>
      </c>
      <c r="F65" s="9">
        <v>68</v>
      </c>
      <c r="G65" s="71">
        <v>15.6</v>
      </c>
      <c r="H65" s="71">
        <v>9.6999999999999993</v>
      </c>
      <c r="I65" s="71">
        <v>26</v>
      </c>
      <c r="J65" s="71">
        <v>15.6</v>
      </c>
      <c r="K65" s="6">
        <f t="shared" si="0"/>
        <v>3.9600000000000004</v>
      </c>
      <c r="L65" s="6">
        <f t="shared" si="1"/>
        <v>3.9600000000000004</v>
      </c>
      <c r="M65" s="10">
        <v>227</v>
      </c>
      <c r="N65" s="3" t="str">
        <f t="shared" si="2"/>
        <v>SW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1.1000000000000001</v>
      </c>
      <c r="U65" s="15">
        <v>1.1000000000000001</v>
      </c>
      <c r="V65" s="43"/>
    </row>
    <row r="66" spans="1:22" x14ac:dyDescent="0.25">
      <c r="A66" s="1">
        <v>45393</v>
      </c>
      <c r="B66" s="2">
        <v>0.22222222222222221</v>
      </c>
      <c r="C66" s="7">
        <v>1016</v>
      </c>
      <c r="D66" s="7">
        <v>1021</v>
      </c>
      <c r="E66" s="71">
        <v>15.5</v>
      </c>
      <c r="F66" s="9">
        <v>68</v>
      </c>
      <c r="G66" s="71">
        <v>15.9</v>
      </c>
      <c r="H66" s="71">
        <v>9.6</v>
      </c>
      <c r="I66" s="71">
        <v>26</v>
      </c>
      <c r="J66" s="71">
        <v>15.9</v>
      </c>
      <c r="K66" s="6">
        <f t="shared" si="0"/>
        <v>5.04</v>
      </c>
      <c r="L66" s="6">
        <f t="shared" si="1"/>
        <v>5.04</v>
      </c>
      <c r="M66" s="10">
        <v>91</v>
      </c>
      <c r="N66" s="3" t="str">
        <f t="shared" si="2"/>
        <v>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1.4</v>
      </c>
      <c r="U66" s="15">
        <v>1.4</v>
      </c>
      <c r="V66" s="43"/>
    </row>
    <row r="67" spans="1:22" x14ac:dyDescent="0.25">
      <c r="A67" s="1">
        <v>45393</v>
      </c>
      <c r="B67" s="2">
        <v>0.22569444444444445</v>
      </c>
      <c r="C67" s="7">
        <v>1016</v>
      </c>
      <c r="D67" s="7">
        <v>1021</v>
      </c>
      <c r="E67" s="71">
        <v>15.6</v>
      </c>
      <c r="F67" s="9">
        <v>68</v>
      </c>
      <c r="G67" s="71">
        <v>15.4</v>
      </c>
      <c r="H67" s="71">
        <v>9.6999999999999993</v>
      </c>
      <c r="I67" s="71">
        <v>26</v>
      </c>
      <c r="J67" s="71">
        <v>15.4</v>
      </c>
      <c r="K67" s="6">
        <f t="shared" ref="K67:K130" si="3">CONVERT(T67,"m/s","km/h")</f>
        <v>8.2799999999999994</v>
      </c>
      <c r="L67" s="6">
        <f t="shared" ref="L67:L130" si="4">CONVERT(U67,"m/s","km/h")</f>
        <v>8.2799999999999994</v>
      </c>
      <c r="M67" s="10">
        <v>124</v>
      </c>
      <c r="N67" s="3" t="str">
        <f t="shared" ref="N67:N130" si="5">LOOKUP(M67,$V$4:$V$40,$W$4:$W$40)</f>
        <v>ESE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2.2999999999999998</v>
      </c>
      <c r="U67" s="15">
        <v>2.2999999999999998</v>
      </c>
      <c r="V67" s="43"/>
    </row>
    <row r="68" spans="1:22" x14ac:dyDescent="0.25">
      <c r="A68" s="1">
        <v>45393</v>
      </c>
      <c r="B68" s="2">
        <v>0.22916666666666666</v>
      </c>
      <c r="C68" s="7">
        <v>1016</v>
      </c>
      <c r="D68" s="7">
        <v>1021</v>
      </c>
      <c r="E68" s="71">
        <v>15.6</v>
      </c>
      <c r="F68" s="9">
        <v>68</v>
      </c>
      <c r="G68" s="71">
        <v>16</v>
      </c>
      <c r="H68" s="71">
        <v>9.6999999999999993</v>
      </c>
      <c r="I68" s="71">
        <v>26</v>
      </c>
      <c r="J68" s="71">
        <v>16</v>
      </c>
      <c r="K68" s="6">
        <f t="shared" si="3"/>
        <v>5.04</v>
      </c>
      <c r="L68" s="6">
        <f t="shared" si="4"/>
        <v>5.04</v>
      </c>
      <c r="M68" s="10">
        <v>18</v>
      </c>
      <c r="N68" s="3" t="str">
        <f t="shared" si="5"/>
        <v>N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1.4</v>
      </c>
      <c r="U68" s="15">
        <v>1.4</v>
      </c>
      <c r="V68" s="43"/>
    </row>
    <row r="69" spans="1:22" x14ac:dyDescent="0.25">
      <c r="A69" s="1">
        <v>45393</v>
      </c>
      <c r="B69" s="2">
        <v>0.2326388888888889</v>
      </c>
      <c r="C69" s="7">
        <v>1016</v>
      </c>
      <c r="D69" s="7">
        <v>1021</v>
      </c>
      <c r="E69" s="71">
        <v>15.6</v>
      </c>
      <c r="F69" s="9">
        <v>68</v>
      </c>
      <c r="G69" s="71">
        <v>15.4</v>
      </c>
      <c r="H69" s="71">
        <v>9.6999999999999993</v>
      </c>
      <c r="I69" s="71">
        <v>26</v>
      </c>
      <c r="J69" s="71">
        <v>15.4</v>
      </c>
      <c r="K69" s="6">
        <f t="shared" si="3"/>
        <v>8.64</v>
      </c>
      <c r="L69" s="6">
        <f t="shared" si="4"/>
        <v>9.36</v>
      </c>
      <c r="M69" s="10">
        <v>98</v>
      </c>
      <c r="N69" s="3" t="str">
        <f t="shared" si="5"/>
        <v>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2.4</v>
      </c>
      <c r="U69" s="15">
        <v>2.6</v>
      </c>
      <c r="V69" s="43"/>
    </row>
    <row r="70" spans="1:22" x14ac:dyDescent="0.25">
      <c r="A70" s="1">
        <v>45393</v>
      </c>
      <c r="B70" s="2">
        <v>0.2361111111111111</v>
      </c>
      <c r="C70" s="7">
        <v>1016</v>
      </c>
      <c r="D70" s="7">
        <v>1021</v>
      </c>
      <c r="E70" s="71">
        <v>15.6</v>
      </c>
      <c r="F70" s="9">
        <v>68</v>
      </c>
      <c r="G70" s="71">
        <v>15.6</v>
      </c>
      <c r="H70" s="71">
        <v>9.6999999999999993</v>
      </c>
      <c r="I70" s="71">
        <v>26</v>
      </c>
      <c r="J70" s="71">
        <v>15.6</v>
      </c>
      <c r="K70" s="6">
        <f t="shared" si="3"/>
        <v>3.6</v>
      </c>
      <c r="L70" s="6">
        <f t="shared" si="4"/>
        <v>3.6</v>
      </c>
      <c r="M70" s="10">
        <v>192</v>
      </c>
      <c r="N70" s="3" t="str">
        <f t="shared" si="5"/>
        <v>S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</v>
      </c>
      <c r="U70" s="15">
        <v>1</v>
      </c>
      <c r="V70" s="43"/>
    </row>
    <row r="71" spans="1:22" x14ac:dyDescent="0.25">
      <c r="A71" s="1">
        <v>45393</v>
      </c>
      <c r="B71" s="2">
        <v>0.23958333333333334</v>
      </c>
      <c r="C71" s="7">
        <v>1016</v>
      </c>
      <c r="D71" s="7">
        <v>1021</v>
      </c>
      <c r="E71" s="71">
        <v>15.5</v>
      </c>
      <c r="F71" s="9">
        <v>69</v>
      </c>
      <c r="G71" s="71">
        <v>15.5</v>
      </c>
      <c r="H71" s="71">
        <v>9.8000000000000007</v>
      </c>
      <c r="I71" s="71">
        <v>26</v>
      </c>
      <c r="J71" s="71">
        <v>15.5</v>
      </c>
      <c r="K71" s="6">
        <f t="shared" si="3"/>
        <v>3.24</v>
      </c>
      <c r="L71" s="6">
        <f t="shared" si="4"/>
        <v>3.24</v>
      </c>
      <c r="M71" s="10">
        <v>204</v>
      </c>
      <c r="N71" s="3" t="str">
        <f t="shared" si="5"/>
        <v>SSW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0.9</v>
      </c>
      <c r="U71" s="15">
        <v>0.9</v>
      </c>
      <c r="V71" s="43"/>
    </row>
    <row r="72" spans="1:22" x14ac:dyDescent="0.25">
      <c r="A72" s="1">
        <v>45393</v>
      </c>
      <c r="B72" s="2">
        <v>0.24305555555555555</v>
      </c>
      <c r="C72" s="7">
        <v>1016</v>
      </c>
      <c r="D72" s="7">
        <v>1021</v>
      </c>
      <c r="E72" s="71">
        <v>15.4</v>
      </c>
      <c r="F72" s="9">
        <v>69</v>
      </c>
      <c r="G72" s="71">
        <v>15.2</v>
      </c>
      <c r="H72" s="71">
        <v>9.6999999999999993</v>
      </c>
      <c r="I72" s="71">
        <v>26</v>
      </c>
      <c r="J72" s="71">
        <v>15.2</v>
      </c>
      <c r="K72" s="6">
        <f t="shared" si="3"/>
        <v>8.2799999999999994</v>
      </c>
      <c r="L72" s="6">
        <f t="shared" si="4"/>
        <v>8.64</v>
      </c>
      <c r="M72" s="10">
        <v>246</v>
      </c>
      <c r="N72" s="3" t="str">
        <f t="shared" si="5"/>
        <v>WSW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2.2999999999999998</v>
      </c>
      <c r="U72" s="15">
        <v>2.4</v>
      </c>
      <c r="V72" s="43"/>
    </row>
    <row r="73" spans="1:22" x14ac:dyDescent="0.25">
      <c r="A73" s="1">
        <v>45393</v>
      </c>
      <c r="B73" s="2">
        <v>0.24652777777777779</v>
      </c>
      <c r="C73" s="7">
        <v>1017</v>
      </c>
      <c r="D73" s="7">
        <v>1022</v>
      </c>
      <c r="E73" s="71">
        <v>15.4</v>
      </c>
      <c r="F73" s="9">
        <v>70</v>
      </c>
      <c r="G73" s="71">
        <v>15.4</v>
      </c>
      <c r="H73" s="71">
        <v>9.9</v>
      </c>
      <c r="I73" s="71">
        <v>26</v>
      </c>
      <c r="J73" s="71">
        <v>15.4</v>
      </c>
      <c r="K73" s="6">
        <f t="shared" si="3"/>
        <v>3.24</v>
      </c>
      <c r="L73" s="6">
        <f t="shared" si="4"/>
        <v>3.24</v>
      </c>
      <c r="M73" s="10">
        <v>147</v>
      </c>
      <c r="N73" s="3" t="str">
        <f t="shared" si="5"/>
        <v>SE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0.9</v>
      </c>
      <c r="U73" s="15">
        <v>0.9</v>
      </c>
      <c r="V73" s="43"/>
    </row>
    <row r="74" spans="1:22" x14ac:dyDescent="0.25">
      <c r="A74" s="1">
        <v>45393</v>
      </c>
      <c r="B74" s="2">
        <v>0.25</v>
      </c>
      <c r="C74" s="7">
        <v>1017</v>
      </c>
      <c r="D74" s="7">
        <v>1022</v>
      </c>
      <c r="E74" s="71">
        <v>15.4</v>
      </c>
      <c r="F74" s="9">
        <v>70</v>
      </c>
      <c r="G74" s="71">
        <v>15.4</v>
      </c>
      <c r="H74" s="71">
        <v>9.9</v>
      </c>
      <c r="I74" s="71">
        <v>26</v>
      </c>
      <c r="J74" s="71">
        <v>15.4</v>
      </c>
      <c r="K74" s="6">
        <f t="shared" si="3"/>
        <v>0</v>
      </c>
      <c r="L74" s="6">
        <f t="shared" si="4"/>
        <v>0</v>
      </c>
      <c r="M74" s="10">
        <v>72</v>
      </c>
      <c r="N74" s="3" t="str">
        <f t="shared" si="5"/>
        <v>ENE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0</v>
      </c>
      <c r="U74" s="15">
        <v>0</v>
      </c>
      <c r="V74" s="43"/>
    </row>
    <row r="75" spans="1:22" x14ac:dyDescent="0.25">
      <c r="A75" s="1">
        <v>45393</v>
      </c>
      <c r="B75" s="2">
        <v>0.25347222222222221</v>
      </c>
      <c r="C75" s="7">
        <v>1017</v>
      </c>
      <c r="D75" s="7">
        <v>1022</v>
      </c>
      <c r="E75" s="71">
        <v>15.4</v>
      </c>
      <c r="F75" s="9">
        <v>71</v>
      </c>
      <c r="G75" s="71">
        <v>14.9</v>
      </c>
      <c r="H75" s="71">
        <v>10.1</v>
      </c>
      <c r="I75" s="71">
        <v>26</v>
      </c>
      <c r="J75" s="71">
        <v>14.9</v>
      </c>
      <c r="K75" s="6">
        <f t="shared" si="3"/>
        <v>10.08</v>
      </c>
      <c r="L75" s="6">
        <f t="shared" si="4"/>
        <v>10.44</v>
      </c>
      <c r="M75" s="10">
        <v>311</v>
      </c>
      <c r="N75" s="3" t="str">
        <f t="shared" si="5"/>
        <v>NW</v>
      </c>
      <c r="O75" s="11">
        <v>0</v>
      </c>
      <c r="P75" s="12">
        <v>0</v>
      </c>
      <c r="Q75" s="3">
        <v>0</v>
      </c>
      <c r="R75" s="13">
        <v>9.4E-2</v>
      </c>
      <c r="S75" s="14">
        <v>7.4260000000000005E-4</v>
      </c>
      <c r="T75" s="15">
        <v>2.8</v>
      </c>
      <c r="U75" s="15">
        <v>2.9</v>
      </c>
      <c r="V75" s="43"/>
    </row>
    <row r="76" spans="1:22" x14ac:dyDescent="0.25">
      <c r="A76" s="1">
        <v>45393</v>
      </c>
      <c r="B76" s="2">
        <v>0.25694444444444442</v>
      </c>
      <c r="C76" s="7">
        <v>1017</v>
      </c>
      <c r="D76" s="7">
        <v>1022</v>
      </c>
      <c r="E76" s="71">
        <v>15.4</v>
      </c>
      <c r="F76" s="9">
        <v>72</v>
      </c>
      <c r="G76" s="71">
        <v>15.4</v>
      </c>
      <c r="H76" s="71">
        <v>10.3</v>
      </c>
      <c r="I76" s="71">
        <v>26</v>
      </c>
      <c r="J76" s="71">
        <v>15.4</v>
      </c>
      <c r="K76" s="6">
        <f t="shared" si="3"/>
        <v>3.6</v>
      </c>
      <c r="L76" s="6">
        <f t="shared" si="4"/>
        <v>3.6</v>
      </c>
      <c r="M76" s="10">
        <v>108</v>
      </c>
      <c r="N76" s="3" t="str">
        <f t="shared" si="5"/>
        <v>E</v>
      </c>
      <c r="O76" s="11">
        <v>0</v>
      </c>
      <c r="P76" s="12">
        <v>0</v>
      </c>
      <c r="Q76" s="3">
        <v>0</v>
      </c>
      <c r="R76" s="13">
        <v>0.20100000000000001</v>
      </c>
      <c r="S76" s="14">
        <v>1.5879000000000002E-3</v>
      </c>
      <c r="T76" s="15">
        <v>1</v>
      </c>
      <c r="U76" s="15">
        <v>1</v>
      </c>
      <c r="V76" s="43"/>
    </row>
    <row r="77" spans="1:22" x14ac:dyDescent="0.25">
      <c r="A77" s="1">
        <v>45393</v>
      </c>
      <c r="B77" s="2">
        <v>0.26041666666666669</v>
      </c>
      <c r="C77" s="7">
        <v>1017</v>
      </c>
      <c r="D77" s="7">
        <v>1022</v>
      </c>
      <c r="E77" s="71">
        <v>15.3</v>
      </c>
      <c r="F77" s="9">
        <v>73</v>
      </c>
      <c r="G77" s="71">
        <v>15.3</v>
      </c>
      <c r="H77" s="71">
        <v>10.4</v>
      </c>
      <c r="I77" s="71">
        <v>26</v>
      </c>
      <c r="J77" s="71">
        <v>15.3</v>
      </c>
      <c r="K77" s="6">
        <f t="shared" si="3"/>
        <v>3.9600000000000004</v>
      </c>
      <c r="L77" s="6">
        <f t="shared" si="4"/>
        <v>3.9600000000000004</v>
      </c>
      <c r="M77" s="10">
        <v>72</v>
      </c>
      <c r="N77" s="3" t="str">
        <f t="shared" si="5"/>
        <v>ENE</v>
      </c>
      <c r="O77" s="11">
        <v>0</v>
      </c>
      <c r="P77" s="12">
        <v>0</v>
      </c>
      <c r="Q77" s="3">
        <v>0</v>
      </c>
      <c r="R77" s="13">
        <v>0.28499999999999998</v>
      </c>
      <c r="S77" s="14">
        <v>2.2515E-3</v>
      </c>
      <c r="T77" s="15">
        <v>1.1000000000000001</v>
      </c>
      <c r="U77" s="15">
        <v>1.1000000000000001</v>
      </c>
    </row>
    <row r="78" spans="1:22" x14ac:dyDescent="0.25">
      <c r="A78" s="1">
        <v>45393</v>
      </c>
      <c r="B78" s="2">
        <v>0.2638888888888889</v>
      </c>
      <c r="C78" s="7">
        <v>1016</v>
      </c>
      <c r="D78" s="7">
        <v>1021</v>
      </c>
      <c r="E78" s="71">
        <v>15.3</v>
      </c>
      <c r="F78" s="9">
        <v>75</v>
      </c>
      <c r="G78" s="71">
        <v>15.3</v>
      </c>
      <c r="H78" s="71">
        <v>10.9</v>
      </c>
      <c r="I78" s="71">
        <v>26</v>
      </c>
      <c r="J78" s="71">
        <v>15.3</v>
      </c>
      <c r="K78" s="6">
        <f t="shared" si="3"/>
        <v>3.9600000000000004</v>
      </c>
      <c r="L78" s="6">
        <f t="shared" si="4"/>
        <v>3.9600000000000004</v>
      </c>
      <c r="M78" s="10">
        <v>124</v>
      </c>
      <c r="N78" s="3" t="str">
        <f t="shared" si="5"/>
        <v>ESE</v>
      </c>
      <c r="O78" s="11">
        <v>0</v>
      </c>
      <c r="P78" s="12">
        <v>0</v>
      </c>
      <c r="Q78" s="3">
        <v>0</v>
      </c>
      <c r="R78" s="13">
        <v>0.40300000000000002</v>
      </c>
      <c r="S78" s="14">
        <v>3.1837000000000007E-3</v>
      </c>
      <c r="T78" s="15">
        <v>1.1000000000000001</v>
      </c>
      <c r="U78" s="15">
        <v>1.1000000000000001</v>
      </c>
    </row>
    <row r="79" spans="1:22" x14ac:dyDescent="0.25">
      <c r="A79" s="1">
        <v>45393</v>
      </c>
      <c r="B79" s="2">
        <v>0.2673611111111111</v>
      </c>
      <c r="C79" s="7">
        <v>1017</v>
      </c>
      <c r="D79" s="7">
        <v>1022</v>
      </c>
      <c r="E79" s="71">
        <v>15.4</v>
      </c>
      <c r="F79" s="9">
        <v>76</v>
      </c>
      <c r="G79" s="71">
        <v>15.8</v>
      </c>
      <c r="H79" s="71">
        <v>11.2</v>
      </c>
      <c r="I79" s="71">
        <v>26</v>
      </c>
      <c r="J79" s="71">
        <v>15.8</v>
      </c>
      <c r="K79" s="6">
        <f t="shared" si="3"/>
        <v>5.04</v>
      </c>
      <c r="L79" s="6">
        <f t="shared" si="4"/>
        <v>5.04</v>
      </c>
      <c r="M79" s="10">
        <v>223</v>
      </c>
      <c r="N79" s="3" t="str">
        <f t="shared" si="5"/>
        <v>SW</v>
      </c>
      <c r="O79" s="11">
        <v>0</v>
      </c>
      <c r="P79" s="12">
        <v>0</v>
      </c>
      <c r="Q79" s="3">
        <v>0</v>
      </c>
      <c r="R79" s="13">
        <v>0.58099999999999996</v>
      </c>
      <c r="S79" s="14">
        <v>4.5899000000000001E-3</v>
      </c>
      <c r="T79" s="15">
        <v>1.4</v>
      </c>
      <c r="U79" s="15">
        <v>1.4</v>
      </c>
    </row>
    <row r="80" spans="1:22" x14ac:dyDescent="0.25">
      <c r="A80" s="1">
        <v>45393</v>
      </c>
      <c r="B80" s="2">
        <v>0.27083333333333331</v>
      </c>
      <c r="C80" s="7">
        <v>1017</v>
      </c>
      <c r="D80" s="7">
        <v>1022</v>
      </c>
      <c r="E80" s="71">
        <v>15.4</v>
      </c>
      <c r="F80" s="9">
        <v>77</v>
      </c>
      <c r="G80" s="71">
        <v>15.4</v>
      </c>
      <c r="H80" s="71">
        <v>11.4</v>
      </c>
      <c r="I80" s="71">
        <v>26</v>
      </c>
      <c r="J80" s="71">
        <v>15.4</v>
      </c>
      <c r="K80" s="6">
        <f t="shared" si="3"/>
        <v>4.68</v>
      </c>
      <c r="L80" s="6">
        <f t="shared" si="4"/>
        <v>4.68</v>
      </c>
      <c r="M80" s="10">
        <v>246</v>
      </c>
      <c r="N80" s="3" t="str">
        <f t="shared" si="5"/>
        <v>WSW</v>
      </c>
      <c r="O80" s="11">
        <v>0</v>
      </c>
      <c r="P80" s="12">
        <v>0</v>
      </c>
      <c r="Q80" s="3">
        <v>0</v>
      </c>
      <c r="R80" s="13">
        <v>0.81899999999999995</v>
      </c>
      <c r="S80" s="14">
        <v>6.4701000000000003E-3</v>
      </c>
      <c r="T80" s="15">
        <v>1.3</v>
      </c>
      <c r="U80" s="15">
        <v>1.3</v>
      </c>
    </row>
    <row r="81" spans="1:21" x14ac:dyDescent="0.25">
      <c r="A81" s="1">
        <v>45393</v>
      </c>
      <c r="B81" s="2">
        <v>0.27430555555555558</v>
      </c>
      <c r="C81" s="7">
        <v>1017</v>
      </c>
      <c r="D81" s="7">
        <v>1022</v>
      </c>
      <c r="E81" s="71">
        <v>15.5</v>
      </c>
      <c r="F81" s="9">
        <v>78</v>
      </c>
      <c r="G81" s="71">
        <v>15.1</v>
      </c>
      <c r="H81" s="71">
        <v>11.6</v>
      </c>
      <c r="I81" s="71">
        <v>26</v>
      </c>
      <c r="J81" s="71">
        <v>15.1</v>
      </c>
      <c r="K81" s="6">
        <f t="shared" si="3"/>
        <v>9.7200000000000006</v>
      </c>
      <c r="L81" s="6">
        <f t="shared" si="4"/>
        <v>10.08</v>
      </c>
      <c r="M81" s="10">
        <v>348</v>
      </c>
      <c r="N81" s="3" t="str">
        <f t="shared" si="5"/>
        <v>NNW</v>
      </c>
      <c r="O81" s="11">
        <v>0</v>
      </c>
      <c r="P81" s="12">
        <v>0</v>
      </c>
      <c r="Q81" s="3">
        <v>0</v>
      </c>
      <c r="R81" s="13">
        <v>1281</v>
      </c>
      <c r="S81" s="14">
        <v>10.119900000000001</v>
      </c>
      <c r="T81" s="15">
        <v>2.7</v>
      </c>
      <c r="U81" s="15">
        <v>2.8</v>
      </c>
    </row>
    <row r="82" spans="1:21" x14ac:dyDescent="0.25">
      <c r="A82" s="1">
        <v>45393</v>
      </c>
      <c r="B82" s="2">
        <v>0.27777777777777779</v>
      </c>
      <c r="C82" s="7">
        <v>1017</v>
      </c>
      <c r="D82" s="7">
        <v>1022</v>
      </c>
      <c r="E82" s="71">
        <v>15.4</v>
      </c>
      <c r="F82" s="9">
        <v>79</v>
      </c>
      <c r="G82" s="71">
        <v>15.8</v>
      </c>
      <c r="H82" s="71">
        <v>11.7</v>
      </c>
      <c r="I82" s="71">
        <v>26</v>
      </c>
      <c r="J82" s="71">
        <v>15.8</v>
      </c>
      <c r="K82" s="6">
        <f t="shared" si="3"/>
        <v>5.04</v>
      </c>
      <c r="L82" s="6">
        <f t="shared" si="4"/>
        <v>5.04</v>
      </c>
      <c r="M82" s="10">
        <v>218</v>
      </c>
      <c r="N82" s="3" t="str">
        <f t="shared" si="5"/>
        <v>SSW</v>
      </c>
      <c r="O82" s="11">
        <v>0</v>
      </c>
      <c r="P82" s="12">
        <v>0</v>
      </c>
      <c r="Q82" s="3">
        <v>0</v>
      </c>
      <c r="R82" s="13">
        <v>1768</v>
      </c>
      <c r="S82" s="14">
        <v>13.967200000000002</v>
      </c>
      <c r="T82" s="15">
        <v>1.4</v>
      </c>
      <c r="U82" s="15">
        <v>1.4</v>
      </c>
    </row>
    <row r="83" spans="1:21" x14ac:dyDescent="0.25">
      <c r="A83" s="1">
        <v>45393</v>
      </c>
      <c r="B83" s="2">
        <v>0.28125</v>
      </c>
      <c r="C83" s="7">
        <v>1017</v>
      </c>
      <c r="D83" s="7">
        <v>1022</v>
      </c>
      <c r="E83" s="71">
        <v>15.4</v>
      </c>
      <c r="F83" s="9">
        <v>80</v>
      </c>
      <c r="G83" s="71">
        <v>15.4</v>
      </c>
      <c r="H83" s="71">
        <v>11.9</v>
      </c>
      <c r="I83" s="71">
        <v>26</v>
      </c>
      <c r="J83" s="71">
        <v>15.4</v>
      </c>
      <c r="K83" s="6">
        <f t="shared" si="3"/>
        <v>3.24</v>
      </c>
      <c r="L83" s="6">
        <f t="shared" si="4"/>
        <v>3.24</v>
      </c>
      <c r="M83" s="10">
        <v>102</v>
      </c>
      <c r="N83" s="3" t="str">
        <f t="shared" si="5"/>
        <v>E</v>
      </c>
      <c r="O83" s="11">
        <v>0</v>
      </c>
      <c r="P83" s="12">
        <v>0</v>
      </c>
      <c r="Q83" s="3">
        <v>0</v>
      </c>
      <c r="R83" s="13">
        <v>2364</v>
      </c>
      <c r="S83" s="14">
        <v>18.675600000000003</v>
      </c>
      <c r="T83" s="15">
        <v>0.9</v>
      </c>
      <c r="U83" s="15">
        <v>0.9</v>
      </c>
    </row>
    <row r="84" spans="1:21" x14ac:dyDescent="0.25">
      <c r="A84" s="1">
        <v>45393</v>
      </c>
      <c r="B84" s="2">
        <v>0.28472222222222221</v>
      </c>
      <c r="C84" s="7">
        <v>1017</v>
      </c>
      <c r="D84" s="7">
        <v>1022</v>
      </c>
      <c r="E84" s="71">
        <v>15.5</v>
      </c>
      <c r="F84" s="9">
        <v>80</v>
      </c>
      <c r="G84" s="71">
        <v>15.5</v>
      </c>
      <c r="H84" s="71">
        <v>12</v>
      </c>
      <c r="I84" s="71">
        <v>26</v>
      </c>
      <c r="J84" s="71">
        <v>15.5</v>
      </c>
      <c r="K84" s="6">
        <f t="shared" si="3"/>
        <v>3.24</v>
      </c>
      <c r="L84" s="6">
        <f t="shared" si="4"/>
        <v>3.24</v>
      </c>
      <c r="M84" s="10">
        <v>98</v>
      </c>
      <c r="N84" s="3" t="str">
        <f t="shared" si="5"/>
        <v>E</v>
      </c>
      <c r="O84" s="11">
        <v>0</v>
      </c>
      <c r="P84" s="12">
        <v>0</v>
      </c>
      <c r="Q84" s="3">
        <v>0</v>
      </c>
      <c r="R84" s="13">
        <v>3344</v>
      </c>
      <c r="S84" s="14">
        <v>26.417600000000004</v>
      </c>
      <c r="T84" s="15">
        <v>0.9</v>
      </c>
      <c r="U84" s="15">
        <v>0.9</v>
      </c>
    </row>
    <row r="85" spans="1:21" x14ac:dyDescent="0.25">
      <c r="A85" s="1">
        <v>45393</v>
      </c>
      <c r="B85" s="2">
        <v>0.28819444444444442</v>
      </c>
      <c r="C85" s="7">
        <v>1017</v>
      </c>
      <c r="D85" s="7">
        <v>1022</v>
      </c>
      <c r="E85" s="71">
        <v>15.6</v>
      </c>
      <c r="F85" s="9">
        <v>81</v>
      </c>
      <c r="G85" s="71">
        <v>15.8</v>
      </c>
      <c r="H85" s="71">
        <v>12.3</v>
      </c>
      <c r="I85" s="71">
        <v>26</v>
      </c>
      <c r="J85" s="71">
        <v>15.8</v>
      </c>
      <c r="K85" s="6">
        <f t="shared" si="3"/>
        <v>6.84</v>
      </c>
      <c r="L85" s="6">
        <f t="shared" si="4"/>
        <v>7.2</v>
      </c>
      <c r="M85" s="10">
        <v>137</v>
      </c>
      <c r="N85" s="3" t="str">
        <f t="shared" si="5"/>
        <v>SE</v>
      </c>
      <c r="O85" s="11">
        <v>0</v>
      </c>
      <c r="P85" s="12">
        <v>0</v>
      </c>
      <c r="Q85" s="3">
        <v>0</v>
      </c>
      <c r="R85" s="13">
        <v>3846</v>
      </c>
      <c r="S85" s="14">
        <v>30.383400000000002</v>
      </c>
      <c r="T85" s="15">
        <v>1.9</v>
      </c>
      <c r="U85" s="15">
        <v>2</v>
      </c>
    </row>
    <row r="86" spans="1:21" x14ac:dyDescent="0.25">
      <c r="A86" s="1">
        <v>45393</v>
      </c>
      <c r="B86" s="2">
        <v>0.29166666666666669</v>
      </c>
      <c r="C86" s="7">
        <v>1017</v>
      </c>
      <c r="D86" s="7">
        <v>1022</v>
      </c>
      <c r="E86" s="71">
        <v>15.8</v>
      </c>
      <c r="F86" s="9">
        <v>82</v>
      </c>
      <c r="G86" s="71">
        <v>15.8</v>
      </c>
      <c r="H86" s="71">
        <v>12.7</v>
      </c>
      <c r="I86" s="71">
        <v>26</v>
      </c>
      <c r="J86" s="71">
        <v>15.8</v>
      </c>
      <c r="K86" s="6">
        <f t="shared" si="3"/>
        <v>3.24</v>
      </c>
      <c r="L86" s="6">
        <f t="shared" si="4"/>
        <v>3.24</v>
      </c>
      <c r="M86" s="10">
        <v>18</v>
      </c>
      <c r="N86" s="3" t="str">
        <f t="shared" si="5"/>
        <v>N</v>
      </c>
      <c r="O86" s="11">
        <v>0</v>
      </c>
      <c r="P86" s="12">
        <v>0</v>
      </c>
      <c r="Q86" s="3">
        <v>0</v>
      </c>
      <c r="R86" s="13">
        <v>4768</v>
      </c>
      <c r="S86" s="14">
        <v>37.667200000000001</v>
      </c>
      <c r="T86" s="15">
        <v>0.9</v>
      </c>
      <c r="U86" s="15">
        <v>0.9</v>
      </c>
    </row>
    <row r="87" spans="1:21" x14ac:dyDescent="0.25">
      <c r="A87" s="1">
        <v>45393</v>
      </c>
      <c r="B87" s="2">
        <v>0.2951388888888889</v>
      </c>
      <c r="C87" s="7">
        <v>1017</v>
      </c>
      <c r="D87" s="7">
        <v>1022</v>
      </c>
      <c r="E87" s="71">
        <v>16</v>
      </c>
      <c r="F87" s="9">
        <v>82</v>
      </c>
      <c r="G87" s="71">
        <v>16</v>
      </c>
      <c r="H87" s="71">
        <v>12.9</v>
      </c>
      <c r="I87" s="71">
        <v>26</v>
      </c>
      <c r="J87" s="71">
        <v>16</v>
      </c>
      <c r="K87" s="6">
        <f t="shared" si="3"/>
        <v>4.68</v>
      </c>
      <c r="L87" s="6">
        <f t="shared" si="4"/>
        <v>4.68</v>
      </c>
      <c r="M87" s="10">
        <v>356</v>
      </c>
      <c r="N87" s="3" t="str">
        <f t="shared" si="5"/>
        <v>N</v>
      </c>
      <c r="O87" s="11">
        <v>0</v>
      </c>
      <c r="P87" s="12">
        <v>0</v>
      </c>
      <c r="Q87" s="3">
        <v>0</v>
      </c>
      <c r="R87" s="13">
        <v>4678</v>
      </c>
      <c r="S87" s="14">
        <v>36.956200000000003</v>
      </c>
      <c r="T87" s="15">
        <v>1.3</v>
      </c>
      <c r="U87" s="15">
        <v>1.3</v>
      </c>
    </row>
    <row r="88" spans="1:21" x14ac:dyDescent="0.25">
      <c r="A88" s="1">
        <v>45393</v>
      </c>
      <c r="B88" s="2">
        <v>0.2986111111111111</v>
      </c>
      <c r="C88" s="7">
        <v>1017</v>
      </c>
      <c r="D88" s="7">
        <v>1022</v>
      </c>
      <c r="E88" s="71">
        <v>16</v>
      </c>
      <c r="F88" s="9">
        <v>83</v>
      </c>
      <c r="G88" s="71">
        <v>15.6</v>
      </c>
      <c r="H88" s="71">
        <v>13.1</v>
      </c>
      <c r="I88" s="71">
        <v>26</v>
      </c>
      <c r="J88" s="71">
        <v>15.6</v>
      </c>
      <c r="K88" s="6">
        <f t="shared" si="3"/>
        <v>10.44</v>
      </c>
      <c r="L88" s="6">
        <f t="shared" si="4"/>
        <v>11.16</v>
      </c>
      <c r="M88" s="10">
        <v>90</v>
      </c>
      <c r="N88" s="3" t="str">
        <f t="shared" si="5"/>
        <v>E</v>
      </c>
      <c r="O88" s="11">
        <v>0</v>
      </c>
      <c r="P88" s="12">
        <v>0</v>
      </c>
      <c r="Q88" s="3">
        <v>0</v>
      </c>
      <c r="R88" s="13">
        <v>5390</v>
      </c>
      <c r="S88" s="14">
        <v>42.581000000000003</v>
      </c>
      <c r="T88" s="15">
        <v>2.9</v>
      </c>
      <c r="U88" s="15">
        <v>3.1</v>
      </c>
    </row>
    <row r="89" spans="1:21" x14ac:dyDescent="0.25">
      <c r="A89" s="1">
        <v>45393</v>
      </c>
      <c r="B89" s="2">
        <v>0.30208333333333331</v>
      </c>
      <c r="C89" s="7">
        <v>1017</v>
      </c>
      <c r="D89" s="7">
        <v>1022</v>
      </c>
      <c r="E89" s="71">
        <v>16.100000000000001</v>
      </c>
      <c r="F89" s="9">
        <v>84</v>
      </c>
      <c r="G89" s="71">
        <v>16.100000000000001</v>
      </c>
      <c r="H89" s="71">
        <v>13.4</v>
      </c>
      <c r="I89" s="71">
        <v>26</v>
      </c>
      <c r="J89" s="71">
        <v>16.100000000000001</v>
      </c>
      <c r="K89" s="6">
        <f t="shared" si="3"/>
        <v>3.24</v>
      </c>
      <c r="L89" s="6">
        <f t="shared" si="4"/>
        <v>3.24</v>
      </c>
      <c r="M89" s="10">
        <v>230</v>
      </c>
      <c r="N89" s="3" t="str">
        <f t="shared" si="5"/>
        <v>SW</v>
      </c>
      <c r="O89" s="11">
        <v>0</v>
      </c>
      <c r="P89" s="12">
        <v>0</v>
      </c>
      <c r="Q89" s="3">
        <v>0.7</v>
      </c>
      <c r="R89" s="13">
        <v>8182</v>
      </c>
      <c r="S89" s="14">
        <v>64.637800000000013</v>
      </c>
      <c r="T89" s="15">
        <v>0.9</v>
      </c>
      <c r="U89" s="15">
        <v>0.9</v>
      </c>
    </row>
    <row r="90" spans="1:21" x14ac:dyDescent="0.25">
      <c r="A90" s="1">
        <v>45393</v>
      </c>
      <c r="B90" s="2">
        <v>0.30555555555555558</v>
      </c>
      <c r="C90" s="7">
        <v>1017</v>
      </c>
      <c r="D90" s="7">
        <v>1022</v>
      </c>
      <c r="E90" s="71">
        <v>16.2</v>
      </c>
      <c r="F90" s="9">
        <v>84</v>
      </c>
      <c r="G90" s="71">
        <v>16.399999999999999</v>
      </c>
      <c r="H90" s="71">
        <v>13.5</v>
      </c>
      <c r="I90" s="71">
        <v>26</v>
      </c>
      <c r="J90" s="71">
        <v>16.399999999999999</v>
      </c>
      <c r="K90" s="6">
        <f t="shared" si="3"/>
        <v>6.48</v>
      </c>
      <c r="L90" s="6">
        <f t="shared" si="4"/>
        <v>7.2</v>
      </c>
      <c r="M90" s="10">
        <v>158</v>
      </c>
      <c r="N90" s="3" t="str">
        <f t="shared" si="5"/>
        <v>SSE</v>
      </c>
      <c r="O90" s="11">
        <v>0</v>
      </c>
      <c r="P90" s="12">
        <v>0</v>
      </c>
      <c r="Q90" s="3">
        <v>0</v>
      </c>
      <c r="R90" s="13">
        <v>6607</v>
      </c>
      <c r="S90" s="14">
        <v>52.195300000000003</v>
      </c>
      <c r="T90" s="15">
        <v>1.8</v>
      </c>
      <c r="U90" s="15">
        <v>2</v>
      </c>
    </row>
    <row r="91" spans="1:21" x14ac:dyDescent="0.25">
      <c r="A91" s="1">
        <v>45393</v>
      </c>
      <c r="B91" s="2">
        <v>0.30902777777777779</v>
      </c>
      <c r="C91" s="7">
        <v>1017</v>
      </c>
      <c r="D91" s="7">
        <v>1022</v>
      </c>
      <c r="E91" s="71">
        <v>16.3</v>
      </c>
      <c r="F91" s="9">
        <v>85</v>
      </c>
      <c r="G91" s="71">
        <v>16.3</v>
      </c>
      <c r="H91" s="71">
        <v>13.8</v>
      </c>
      <c r="I91" s="71">
        <v>26</v>
      </c>
      <c r="J91" s="71">
        <v>16.3</v>
      </c>
      <c r="K91" s="6">
        <f t="shared" si="3"/>
        <v>4.68</v>
      </c>
      <c r="L91" s="6">
        <f t="shared" si="4"/>
        <v>4.68</v>
      </c>
      <c r="M91" s="10">
        <v>300</v>
      </c>
      <c r="N91" s="3" t="str">
        <f t="shared" si="5"/>
        <v>WNW</v>
      </c>
      <c r="O91" s="11">
        <v>0</v>
      </c>
      <c r="P91" s="12">
        <v>0</v>
      </c>
      <c r="Q91" s="3">
        <v>0.7</v>
      </c>
      <c r="R91" s="13">
        <v>9748</v>
      </c>
      <c r="S91" s="14">
        <v>77.009200000000007</v>
      </c>
      <c r="T91" s="15">
        <v>1.3</v>
      </c>
      <c r="U91" s="15">
        <v>1.3</v>
      </c>
    </row>
    <row r="92" spans="1:21" x14ac:dyDescent="0.25">
      <c r="A92" s="1">
        <v>45393</v>
      </c>
      <c r="B92" s="2">
        <v>0.3125</v>
      </c>
      <c r="C92" s="7">
        <v>1017</v>
      </c>
      <c r="D92" s="7">
        <v>1022</v>
      </c>
      <c r="E92" s="71">
        <v>16.399999999999999</v>
      </c>
      <c r="F92" s="9">
        <v>85</v>
      </c>
      <c r="G92" s="71">
        <v>16.899999999999999</v>
      </c>
      <c r="H92" s="71">
        <v>13.9</v>
      </c>
      <c r="I92" s="71">
        <v>26</v>
      </c>
      <c r="J92" s="71">
        <v>16.899999999999999</v>
      </c>
      <c r="K92" s="6">
        <f t="shared" si="3"/>
        <v>5.76</v>
      </c>
      <c r="L92" s="6">
        <f t="shared" si="4"/>
        <v>5.76</v>
      </c>
      <c r="M92" s="10">
        <v>120</v>
      </c>
      <c r="N92" s="3" t="str">
        <f t="shared" si="5"/>
        <v>ESE</v>
      </c>
      <c r="O92" s="11">
        <v>0</v>
      </c>
      <c r="P92" s="12">
        <v>0</v>
      </c>
      <c r="Q92" s="3">
        <v>0.7</v>
      </c>
      <c r="R92" s="13">
        <v>10286</v>
      </c>
      <c r="S92" s="14">
        <v>81.259400000000014</v>
      </c>
      <c r="T92" s="15">
        <v>1.6</v>
      </c>
      <c r="U92" s="15">
        <v>1.6</v>
      </c>
    </row>
    <row r="93" spans="1:21" x14ac:dyDescent="0.25">
      <c r="A93" s="1">
        <v>45393</v>
      </c>
      <c r="B93" s="2">
        <v>0.31597222222222221</v>
      </c>
      <c r="C93" s="7">
        <v>1017</v>
      </c>
      <c r="D93" s="7">
        <v>1022</v>
      </c>
      <c r="E93" s="71">
        <v>16.399999999999999</v>
      </c>
      <c r="F93" s="9">
        <v>85</v>
      </c>
      <c r="G93" s="71">
        <v>16.399999999999999</v>
      </c>
      <c r="H93" s="71">
        <v>13.9</v>
      </c>
      <c r="I93" s="71">
        <v>26</v>
      </c>
      <c r="J93" s="71">
        <v>16.399999999999999</v>
      </c>
      <c r="K93" s="6">
        <f t="shared" si="3"/>
        <v>0</v>
      </c>
      <c r="L93" s="6">
        <f t="shared" si="4"/>
        <v>0</v>
      </c>
      <c r="M93" s="10">
        <v>3</v>
      </c>
      <c r="N93" s="3" t="str">
        <f t="shared" si="5"/>
        <v>N</v>
      </c>
      <c r="O93" s="11">
        <v>0</v>
      </c>
      <c r="P93" s="12">
        <v>0</v>
      </c>
      <c r="Q93" s="3">
        <v>0.7</v>
      </c>
      <c r="R93" s="13">
        <v>12090</v>
      </c>
      <c r="S93" s="14">
        <v>95.51100000000001</v>
      </c>
      <c r="T93" s="15">
        <v>0</v>
      </c>
      <c r="U93" s="15">
        <v>0</v>
      </c>
    </row>
    <row r="94" spans="1:21" x14ac:dyDescent="0.25">
      <c r="A94" s="1">
        <v>45393</v>
      </c>
      <c r="B94" s="2">
        <v>0.31944444444444442</v>
      </c>
      <c r="C94" s="7">
        <v>1017</v>
      </c>
      <c r="D94" s="7">
        <v>1022</v>
      </c>
      <c r="E94" s="71">
        <v>16.399999999999999</v>
      </c>
      <c r="F94" s="9">
        <v>83</v>
      </c>
      <c r="G94" s="71">
        <v>15.9</v>
      </c>
      <c r="H94" s="71">
        <v>13.5</v>
      </c>
      <c r="I94" s="71">
        <v>26</v>
      </c>
      <c r="J94" s="71">
        <v>15.9</v>
      </c>
      <c r="K94" s="6">
        <f t="shared" si="3"/>
        <v>11.16</v>
      </c>
      <c r="L94" s="6">
        <f t="shared" si="4"/>
        <v>11.52</v>
      </c>
      <c r="M94" s="10">
        <v>348</v>
      </c>
      <c r="N94" s="3" t="str">
        <f t="shared" si="5"/>
        <v>NNW</v>
      </c>
      <c r="O94" s="11">
        <v>0</v>
      </c>
      <c r="P94" s="12">
        <v>0</v>
      </c>
      <c r="Q94" s="3">
        <v>0.7</v>
      </c>
      <c r="R94" s="13">
        <v>10372</v>
      </c>
      <c r="S94" s="14">
        <v>81.938800000000015</v>
      </c>
      <c r="T94" s="15">
        <v>3.1</v>
      </c>
      <c r="U94" s="15">
        <v>3.2</v>
      </c>
    </row>
    <row r="95" spans="1:21" x14ac:dyDescent="0.25">
      <c r="A95" s="1">
        <v>45393</v>
      </c>
      <c r="B95" s="2">
        <v>0.32291666666666669</v>
      </c>
      <c r="C95" s="7">
        <v>1018</v>
      </c>
      <c r="D95" s="7">
        <v>1023</v>
      </c>
      <c r="E95" s="71">
        <v>16.399999999999999</v>
      </c>
      <c r="F95" s="9">
        <v>82</v>
      </c>
      <c r="G95" s="71">
        <v>15.6</v>
      </c>
      <c r="H95" s="71">
        <v>13.3</v>
      </c>
      <c r="I95" s="71">
        <v>26</v>
      </c>
      <c r="J95" s="71">
        <v>15.6</v>
      </c>
      <c r="K95" s="6">
        <f t="shared" si="3"/>
        <v>14.040000000000001</v>
      </c>
      <c r="L95" s="6">
        <f t="shared" si="4"/>
        <v>17.64</v>
      </c>
      <c r="M95" s="10">
        <v>49</v>
      </c>
      <c r="N95" s="3" t="str">
        <f t="shared" si="5"/>
        <v>NE</v>
      </c>
      <c r="O95" s="11">
        <v>0</v>
      </c>
      <c r="P95" s="12">
        <v>0</v>
      </c>
      <c r="Q95" s="3">
        <v>0.7</v>
      </c>
      <c r="R95" s="13">
        <v>13314</v>
      </c>
      <c r="S95" s="14">
        <v>105.18060000000001</v>
      </c>
      <c r="T95" s="15">
        <v>3.9</v>
      </c>
      <c r="U95" s="15">
        <v>4.9000000000000004</v>
      </c>
    </row>
    <row r="96" spans="1:21" x14ac:dyDescent="0.25">
      <c r="A96" s="1">
        <v>45393</v>
      </c>
      <c r="B96" s="2">
        <v>0.3263888888888889</v>
      </c>
      <c r="C96" s="7">
        <v>1018</v>
      </c>
      <c r="D96" s="7">
        <v>1023</v>
      </c>
      <c r="E96" s="71">
        <v>16.600000000000001</v>
      </c>
      <c r="F96" s="9">
        <v>81</v>
      </c>
      <c r="G96" s="71">
        <v>17.100000000000001</v>
      </c>
      <c r="H96" s="71">
        <v>13.3</v>
      </c>
      <c r="I96" s="71">
        <v>26</v>
      </c>
      <c r="J96" s="71">
        <v>17.100000000000001</v>
      </c>
      <c r="K96" s="6">
        <f t="shared" si="3"/>
        <v>5.4</v>
      </c>
      <c r="L96" s="6">
        <f t="shared" si="4"/>
        <v>5.4</v>
      </c>
      <c r="M96" s="10">
        <v>144</v>
      </c>
      <c r="N96" s="3" t="str">
        <f t="shared" si="5"/>
        <v>SE</v>
      </c>
      <c r="O96" s="11">
        <v>0</v>
      </c>
      <c r="P96" s="12">
        <v>0</v>
      </c>
      <c r="Q96" s="3">
        <v>0.9</v>
      </c>
      <c r="R96" s="13">
        <v>12092</v>
      </c>
      <c r="S96" s="14">
        <v>95.526800000000009</v>
      </c>
      <c r="T96" s="15">
        <v>1.5</v>
      </c>
      <c r="U96" s="15">
        <v>1.5</v>
      </c>
    </row>
    <row r="97" spans="1:21" x14ac:dyDescent="0.25">
      <c r="A97" s="1">
        <v>45393</v>
      </c>
      <c r="B97" s="2">
        <v>0.3298611111111111</v>
      </c>
      <c r="C97" s="7">
        <v>1017</v>
      </c>
      <c r="D97" s="7">
        <v>1022</v>
      </c>
      <c r="E97" s="71">
        <v>16.8</v>
      </c>
      <c r="F97" s="9">
        <v>81</v>
      </c>
      <c r="G97" s="71">
        <v>17</v>
      </c>
      <c r="H97" s="71">
        <v>13.5</v>
      </c>
      <c r="I97" s="71">
        <v>26</v>
      </c>
      <c r="J97" s="71">
        <v>17</v>
      </c>
      <c r="K97" s="6">
        <f t="shared" si="3"/>
        <v>7.2</v>
      </c>
      <c r="L97" s="6">
        <f t="shared" si="4"/>
        <v>8.2799999999999994</v>
      </c>
      <c r="M97" s="10">
        <v>24</v>
      </c>
      <c r="N97" s="3" t="str">
        <f t="shared" si="5"/>
        <v>NNE</v>
      </c>
      <c r="O97" s="11">
        <v>0</v>
      </c>
      <c r="P97" s="12">
        <v>0</v>
      </c>
      <c r="Q97" s="3">
        <v>0.9</v>
      </c>
      <c r="R97" s="13">
        <v>15040</v>
      </c>
      <c r="S97" s="14">
        <v>118.81600000000002</v>
      </c>
      <c r="T97" s="15">
        <v>2</v>
      </c>
      <c r="U97" s="15">
        <v>2.2999999999999998</v>
      </c>
    </row>
    <row r="98" spans="1:21" x14ac:dyDescent="0.25">
      <c r="A98" s="1">
        <v>45393</v>
      </c>
      <c r="B98" s="2">
        <v>0.33333333333333331</v>
      </c>
      <c r="C98" s="7">
        <v>1017</v>
      </c>
      <c r="D98" s="7">
        <v>1022</v>
      </c>
      <c r="E98" s="71">
        <v>16.600000000000001</v>
      </c>
      <c r="F98" s="9">
        <v>80</v>
      </c>
      <c r="G98" s="71">
        <v>16.100000000000001</v>
      </c>
      <c r="H98" s="71">
        <v>13.1</v>
      </c>
      <c r="I98" s="71">
        <v>26</v>
      </c>
      <c r="J98" s="71">
        <v>16.100000000000001</v>
      </c>
      <c r="K98" s="6">
        <f t="shared" si="3"/>
        <v>12.96</v>
      </c>
      <c r="L98" s="6">
        <f t="shared" si="4"/>
        <v>14.4</v>
      </c>
      <c r="M98" s="10">
        <v>40</v>
      </c>
      <c r="N98" s="3" t="str">
        <f t="shared" si="5"/>
        <v>NE</v>
      </c>
      <c r="O98" s="11">
        <v>0</v>
      </c>
      <c r="P98" s="12">
        <v>0</v>
      </c>
      <c r="Q98" s="3">
        <v>1</v>
      </c>
      <c r="R98" s="13">
        <v>18922</v>
      </c>
      <c r="S98" s="14">
        <v>149.4838</v>
      </c>
      <c r="T98" s="15">
        <v>3.6</v>
      </c>
      <c r="U98" s="15">
        <v>4</v>
      </c>
    </row>
    <row r="99" spans="1:21" x14ac:dyDescent="0.25">
      <c r="A99" s="1">
        <v>45393</v>
      </c>
      <c r="B99" s="2">
        <v>0.33680555555555558</v>
      </c>
      <c r="C99" s="7">
        <v>1017</v>
      </c>
      <c r="D99" s="7">
        <v>1022</v>
      </c>
      <c r="E99" s="71">
        <v>16.7</v>
      </c>
      <c r="F99" s="9">
        <v>79</v>
      </c>
      <c r="G99" s="71">
        <v>17.2</v>
      </c>
      <c r="H99" s="71">
        <v>13</v>
      </c>
      <c r="I99" s="71">
        <v>26</v>
      </c>
      <c r="J99" s="71">
        <v>17.2</v>
      </c>
      <c r="K99" s="6">
        <f t="shared" si="3"/>
        <v>5.4</v>
      </c>
      <c r="L99" s="6">
        <f t="shared" si="4"/>
        <v>5.4</v>
      </c>
      <c r="M99" s="10">
        <v>102</v>
      </c>
      <c r="N99" s="3" t="str">
        <f t="shared" si="5"/>
        <v>E</v>
      </c>
      <c r="O99" s="11">
        <v>0</v>
      </c>
      <c r="P99" s="12">
        <v>0</v>
      </c>
      <c r="Q99" s="3">
        <v>1</v>
      </c>
      <c r="R99" s="13">
        <v>17124</v>
      </c>
      <c r="S99" s="14">
        <v>135.27960000000002</v>
      </c>
      <c r="T99" s="15">
        <v>1.5</v>
      </c>
      <c r="U99" s="15">
        <v>1.5</v>
      </c>
    </row>
    <row r="100" spans="1:21" x14ac:dyDescent="0.25">
      <c r="A100" s="1">
        <v>45393</v>
      </c>
      <c r="B100" s="2">
        <v>0.34027777777777779</v>
      </c>
      <c r="C100" s="7">
        <v>1017</v>
      </c>
      <c r="D100" s="7">
        <v>1022</v>
      </c>
      <c r="E100" s="71">
        <v>16.899999999999999</v>
      </c>
      <c r="F100" s="9">
        <v>77</v>
      </c>
      <c r="G100" s="71">
        <v>17.399999999999999</v>
      </c>
      <c r="H100" s="71">
        <v>12.8</v>
      </c>
      <c r="I100" s="71">
        <v>26</v>
      </c>
      <c r="J100" s="71">
        <v>17.399999999999999</v>
      </c>
      <c r="K100" s="6">
        <f t="shared" si="3"/>
        <v>5.04</v>
      </c>
      <c r="L100" s="6">
        <f t="shared" si="4"/>
        <v>5.04</v>
      </c>
      <c r="M100" s="10">
        <v>319</v>
      </c>
      <c r="N100" s="3" t="str">
        <f t="shared" si="5"/>
        <v>NW</v>
      </c>
      <c r="O100" s="11">
        <v>0</v>
      </c>
      <c r="P100" s="12">
        <v>0</v>
      </c>
      <c r="Q100" s="3">
        <v>1</v>
      </c>
      <c r="R100" s="13">
        <v>19600</v>
      </c>
      <c r="S100" s="14">
        <v>154.84</v>
      </c>
      <c r="T100" s="15">
        <v>1.4</v>
      </c>
      <c r="U100" s="15">
        <v>1.4</v>
      </c>
    </row>
    <row r="101" spans="1:21" x14ac:dyDescent="0.25">
      <c r="A101" s="1">
        <v>45393</v>
      </c>
      <c r="B101" s="2">
        <v>0.34375</v>
      </c>
      <c r="C101" s="7">
        <v>1017</v>
      </c>
      <c r="D101" s="7">
        <v>1022</v>
      </c>
      <c r="E101" s="71">
        <v>17</v>
      </c>
      <c r="F101" s="9">
        <v>75</v>
      </c>
      <c r="G101" s="71">
        <v>17.399999999999999</v>
      </c>
      <c r="H101" s="71">
        <v>12.5</v>
      </c>
      <c r="I101" s="71">
        <v>26</v>
      </c>
      <c r="J101" s="71">
        <v>17.399999999999999</v>
      </c>
      <c r="K101" s="6">
        <f t="shared" si="3"/>
        <v>6.48</v>
      </c>
      <c r="L101" s="6">
        <f t="shared" si="4"/>
        <v>7.2</v>
      </c>
      <c r="M101" s="10">
        <v>312</v>
      </c>
      <c r="N101" s="3" t="str">
        <f t="shared" si="5"/>
        <v>NW</v>
      </c>
      <c r="O101" s="11">
        <v>0</v>
      </c>
      <c r="P101" s="12">
        <v>0</v>
      </c>
      <c r="Q101" s="3">
        <v>1</v>
      </c>
      <c r="R101" s="13">
        <v>22808</v>
      </c>
      <c r="S101" s="14">
        <v>180.18320000000003</v>
      </c>
      <c r="T101" s="15">
        <v>1.8</v>
      </c>
      <c r="U101" s="15">
        <v>2</v>
      </c>
    </row>
    <row r="102" spans="1:21" x14ac:dyDescent="0.25">
      <c r="A102" s="1">
        <v>45393</v>
      </c>
      <c r="B102" s="2">
        <v>0.34722222222222221</v>
      </c>
      <c r="C102" s="7">
        <v>1017</v>
      </c>
      <c r="D102" s="7">
        <v>1022</v>
      </c>
      <c r="E102" s="71">
        <v>17.100000000000001</v>
      </c>
      <c r="F102" s="9">
        <v>75</v>
      </c>
      <c r="G102" s="71">
        <v>17.7</v>
      </c>
      <c r="H102" s="71">
        <v>12.6</v>
      </c>
      <c r="I102" s="71">
        <v>26</v>
      </c>
      <c r="J102" s="71">
        <v>17.7</v>
      </c>
      <c r="K102" s="6">
        <f t="shared" si="3"/>
        <v>5.04</v>
      </c>
      <c r="L102" s="6">
        <f t="shared" si="4"/>
        <v>5.04</v>
      </c>
      <c r="M102" s="10">
        <v>178</v>
      </c>
      <c r="N102" s="3" t="str">
        <f t="shared" si="5"/>
        <v>S</v>
      </c>
      <c r="O102" s="11">
        <v>0</v>
      </c>
      <c r="P102" s="12">
        <v>0</v>
      </c>
      <c r="Q102" s="3">
        <v>1</v>
      </c>
      <c r="R102" s="13">
        <v>23876</v>
      </c>
      <c r="S102" s="14">
        <v>188.62040000000002</v>
      </c>
      <c r="T102" s="15">
        <v>1.4</v>
      </c>
      <c r="U102" s="15">
        <v>1.4</v>
      </c>
    </row>
    <row r="103" spans="1:21" x14ac:dyDescent="0.25">
      <c r="A103" s="1">
        <v>45393</v>
      </c>
      <c r="B103" s="2">
        <v>0.35069444444444442</v>
      </c>
      <c r="C103" s="7">
        <v>1017</v>
      </c>
      <c r="D103" s="7">
        <v>1022</v>
      </c>
      <c r="E103" s="71">
        <v>17.100000000000001</v>
      </c>
      <c r="F103" s="9">
        <v>74</v>
      </c>
      <c r="G103" s="71">
        <v>16.2</v>
      </c>
      <c r="H103" s="71">
        <v>12.4</v>
      </c>
      <c r="I103" s="71">
        <v>26</v>
      </c>
      <c r="J103" s="71">
        <v>16.2</v>
      </c>
      <c r="K103" s="6">
        <f t="shared" si="3"/>
        <v>17.64</v>
      </c>
      <c r="L103" s="6">
        <f t="shared" si="4"/>
        <v>20.52</v>
      </c>
      <c r="M103" s="10">
        <v>30</v>
      </c>
      <c r="N103" s="3" t="str">
        <f t="shared" si="5"/>
        <v>NNE</v>
      </c>
      <c r="O103" s="11">
        <v>0</v>
      </c>
      <c r="P103" s="12">
        <v>0</v>
      </c>
      <c r="Q103" s="3">
        <v>1</v>
      </c>
      <c r="R103" s="13">
        <v>25944</v>
      </c>
      <c r="S103" s="14">
        <v>204.95760000000001</v>
      </c>
      <c r="T103" s="15">
        <v>4.9000000000000004</v>
      </c>
      <c r="U103" s="15">
        <v>5.7</v>
      </c>
    </row>
    <row r="104" spans="1:21" x14ac:dyDescent="0.25">
      <c r="A104" s="1">
        <v>45393</v>
      </c>
      <c r="B104" s="2">
        <v>0.35416666666666669</v>
      </c>
      <c r="C104" s="7">
        <v>1018</v>
      </c>
      <c r="D104" s="7">
        <v>1023</v>
      </c>
      <c r="E104" s="71">
        <v>17.2</v>
      </c>
      <c r="F104" s="9">
        <v>72</v>
      </c>
      <c r="G104" s="71">
        <v>17.100000000000001</v>
      </c>
      <c r="H104" s="71">
        <v>12.1</v>
      </c>
      <c r="I104" s="71">
        <v>26</v>
      </c>
      <c r="J104" s="71">
        <v>17.100000000000001</v>
      </c>
      <c r="K104" s="6">
        <f t="shared" si="3"/>
        <v>9.36</v>
      </c>
      <c r="L104" s="6">
        <f t="shared" si="4"/>
        <v>9.7200000000000006</v>
      </c>
      <c r="M104" s="10">
        <v>312</v>
      </c>
      <c r="N104" s="3" t="str">
        <f t="shared" si="5"/>
        <v>NW</v>
      </c>
      <c r="O104" s="11">
        <v>0</v>
      </c>
      <c r="P104" s="12">
        <v>0</v>
      </c>
      <c r="Q104" s="3">
        <v>1.1000000000000001</v>
      </c>
      <c r="R104" s="13">
        <v>27520</v>
      </c>
      <c r="S104" s="14">
        <v>217.40800000000002</v>
      </c>
      <c r="T104" s="15">
        <v>2.6</v>
      </c>
      <c r="U104" s="15">
        <v>2.7</v>
      </c>
    </row>
    <row r="105" spans="1:21" x14ac:dyDescent="0.25">
      <c r="A105" s="1">
        <v>45393</v>
      </c>
      <c r="B105" s="2">
        <v>0.3576388888888889</v>
      </c>
      <c r="C105" s="7">
        <v>1018</v>
      </c>
      <c r="D105" s="7">
        <v>1023</v>
      </c>
      <c r="E105" s="71">
        <v>17.399999999999999</v>
      </c>
      <c r="F105" s="9">
        <v>73</v>
      </c>
      <c r="G105" s="71">
        <v>16.8</v>
      </c>
      <c r="H105" s="71">
        <v>12.5</v>
      </c>
      <c r="I105" s="71">
        <v>26</v>
      </c>
      <c r="J105" s="71">
        <v>16.8</v>
      </c>
      <c r="K105" s="6">
        <f t="shared" si="3"/>
        <v>15.120000000000001</v>
      </c>
      <c r="L105" s="6">
        <f t="shared" si="4"/>
        <v>19.8</v>
      </c>
      <c r="M105" s="10">
        <v>351</v>
      </c>
      <c r="N105" s="3" t="str">
        <f t="shared" si="5"/>
        <v>N</v>
      </c>
      <c r="O105" s="11">
        <v>0</v>
      </c>
      <c r="P105" s="12">
        <v>0</v>
      </c>
      <c r="Q105" s="3">
        <v>1.5</v>
      </c>
      <c r="R105" s="13">
        <v>29175</v>
      </c>
      <c r="S105" s="14">
        <v>230.48250000000002</v>
      </c>
      <c r="T105" s="15">
        <v>4.2</v>
      </c>
      <c r="U105" s="15">
        <v>5.5</v>
      </c>
    </row>
    <row r="106" spans="1:21" x14ac:dyDescent="0.25">
      <c r="A106" s="1">
        <v>45393</v>
      </c>
      <c r="B106" s="2">
        <v>0.3611111111111111</v>
      </c>
      <c r="C106" s="7">
        <v>1017</v>
      </c>
      <c r="D106" s="7">
        <v>1022</v>
      </c>
      <c r="E106" s="71">
        <v>17.399999999999999</v>
      </c>
      <c r="F106" s="9">
        <v>74</v>
      </c>
      <c r="G106" s="71">
        <v>17.5</v>
      </c>
      <c r="H106" s="71">
        <v>12.7</v>
      </c>
      <c r="I106" s="71">
        <v>26</v>
      </c>
      <c r="J106" s="71">
        <v>17.5</v>
      </c>
      <c r="K106" s="6">
        <f t="shared" si="3"/>
        <v>8.64</v>
      </c>
      <c r="L106" s="6">
        <f t="shared" si="4"/>
        <v>9.36</v>
      </c>
      <c r="M106" s="10">
        <v>329</v>
      </c>
      <c r="N106" s="3" t="str">
        <f t="shared" si="5"/>
        <v>NW</v>
      </c>
      <c r="O106" s="11">
        <v>0</v>
      </c>
      <c r="P106" s="12">
        <v>0</v>
      </c>
      <c r="Q106" s="3">
        <v>1.4</v>
      </c>
      <c r="R106" s="13">
        <v>30765</v>
      </c>
      <c r="S106" s="14">
        <v>243.04350000000002</v>
      </c>
      <c r="T106" s="15">
        <v>2.4</v>
      </c>
      <c r="U106" s="15">
        <v>2.6</v>
      </c>
    </row>
    <row r="107" spans="1:21" x14ac:dyDescent="0.25">
      <c r="A107" s="1">
        <v>45393</v>
      </c>
      <c r="B107" s="2">
        <v>0.36458333333333331</v>
      </c>
      <c r="C107" s="7">
        <v>1018</v>
      </c>
      <c r="D107" s="7">
        <v>1023</v>
      </c>
      <c r="E107" s="71">
        <v>17.5</v>
      </c>
      <c r="F107" s="9">
        <v>73</v>
      </c>
      <c r="G107" s="71">
        <v>18.100000000000001</v>
      </c>
      <c r="H107" s="71">
        <v>12.6</v>
      </c>
      <c r="I107" s="71">
        <v>26</v>
      </c>
      <c r="J107" s="71">
        <v>18.100000000000001</v>
      </c>
      <c r="K107" s="6">
        <f t="shared" si="3"/>
        <v>5.4</v>
      </c>
      <c r="L107" s="6">
        <f t="shared" si="4"/>
        <v>5.4</v>
      </c>
      <c r="M107" s="10">
        <v>313</v>
      </c>
      <c r="N107" s="3" t="str">
        <f t="shared" si="5"/>
        <v>NW</v>
      </c>
      <c r="O107" s="11">
        <v>0</v>
      </c>
      <c r="P107" s="12">
        <v>0</v>
      </c>
      <c r="Q107" s="3">
        <v>1.7</v>
      </c>
      <c r="R107" s="13">
        <v>32453</v>
      </c>
      <c r="S107" s="14">
        <v>256.37870000000004</v>
      </c>
      <c r="T107" s="15">
        <v>1.5</v>
      </c>
      <c r="U107" s="15">
        <v>1.5</v>
      </c>
    </row>
    <row r="108" spans="1:21" x14ac:dyDescent="0.25">
      <c r="A108" s="1">
        <v>45393</v>
      </c>
      <c r="B108" s="2">
        <v>0.36805555555555558</v>
      </c>
      <c r="C108" s="7">
        <v>1018</v>
      </c>
      <c r="D108" s="7">
        <v>1023</v>
      </c>
      <c r="E108" s="71">
        <v>17.8</v>
      </c>
      <c r="F108" s="9">
        <v>72</v>
      </c>
      <c r="G108" s="71">
        <v>18</v>
      </c>
      <c r="H108" s="71">
        <v>12.6</v>
      </c>
      <c r="I108" s="71">
        <v>26</v>
      </c>
      <c r="J108" s="71">
        <v>18</v>
      </c>
      <c r="K108" s="6">
        <f t="shared" si="3"/>
        <v>8.2799999999999994</v>
      </c>
      <c r="L108" s="6">
        <f t="shared" si="4"/>
        <v>9.36</v>
      </c>
      <c r="M108" s="10">
        <v>311</v>
      </c>
      <c r="N108" s="3" t="str">
        <f t="shared" si="5"/>
        <v>NW</v>
      </c>
      <c r="O108" s="11">
        <v>0</v>
      </c>
      <c r="P108" s="12">
        <v>0</v>
      </c>
      <c r="Q108" s="3">
        <v>1.7</v>
      </c>
      <c r="R108" s="13">
        <v>33014</v>
      </c>
      <c r="S108" s="14">
        <v>260.81060000000002</v>
      </c>
      <c r="T108" s="15">
        <v>2.2999999999999998</v>
      </c>
      <c r="U108" s="15">
        <v>2.6</v>
      </c>
    </row>
    <row r="109" spans="1:21" x14ac:dyDescent="0.25">
      <c r="A109" s="1">
        <v>45393</v>
      </c>
      <c r="B109" s="2">
        <v>0.37152777777777779</v>
      </c>
      <c r="C109" s="7">
        <v>1018</v>
      </c>
      <c r="D109" s="7">
        <v>1023</v>
      </c>
      <c r="E109" s="71">
        <v>17.7</v>
      </c>
      <c r="F109" s="9">
        <v>72</v>
      </c>
      <c r="G109" s="71">
        <v>17.7</v>
      </c>
      <c r="H109" s="71">
        <v>12.6</v>
      </c>
      <c r="I109" s="71">
        <v>26</v>
      </c>
      <c r="J109" s="71">
        <v>17.7</v>
      </c>
      <c r="K109" s="6">
        <f t="shared" si="3"/>
        <v>0</v>
      </c>
      <c r="L109" s="6">
        <f t="shared" si="4"/>
        <v>0</v>
      </c>
      <c r="M109" s="10">
        <v>71</v>
      </c>
      <c r="N109" s="3" t="str">
        <f t="shared" si="5"/>
        <v>ENE</v>
      </c>
      <c r="O109" s="11">
        <v>0</v>
      </c>
      <c r="P109" s="12">
        <v>0</v>
      </c>
      <c r="Q109" s="3">
        <v>1.7</v>
      </c>
      <c r="R109" s="13">
        <v>36309</v>
      </c>
      <c r="S109" s="14">
        <v>286.84110000000004</v>
      </c>
      <c r="T109" s="15">
        <v>0</v>
      </c>
      <c r="U109" s="15">
        <v>0</v>
      </c>
    </row>
    <row r="110" spans="1:21" x14ac:dyDescent="0.25">
      <c r="A110" s="1">
        <v>45393</v>
      </c>
      <c r="B110" s="2">
        <v>0.375</v>
      </c>
      <c r="C110" s="7">
        <v>1018</v>
      </c>
      <c r="D110" s="7">
        <v>1023</v>
      </c>
      <c r="E110" s="71">
        <v>17.5</v>
      </c>
      <c r="F110" s="9">
        <v>74</v>
      </c>
      <c r="G110" s="71">
        <v>17.899999999999999</v>
      </c>
      <c r="H110" s="71">
        <v>12.8</v>
      </c>
      <c r="I110" s="71">
        <v>26</v>
      </c>
      <c r="J110" s="71">
        <v>17.899999999999999</v>
      </c>
      <c r="K110" s="6">
        <f t="shared" si="3"/>
        <v>6.84</v>
      </c>
      <c r="L110" s="6">
        <f t="shared" si="4"/>
        <v>7.2</v>
      </c>
      <c r="M110" s="10">
        <v>121</v>
      </c>
      <c r="N110" s="3" t="str">
        <f t="shared" si="5"/>
        <v>ESE</v>
      </c>
      <c r="O110" s="11">
        <v>0</v>
      </c>
      <c r="P110" s="12">
        <v>0</v>
      </c>
      <c r="Q110" s="3">
        <v>1.8</v>
      </c>
      <c r="R110" s="13">
        <v>36041</v>
      </c>
      <c r="S110" s="14">
        <v>284.72390000000001</v>
      </c>
      <c r="T110" s="15">
        <v>1.9</v>
      </c>
      <c r="U110" s="15">
        <v>2</v>
      </c>
    </row>
    <row r="111" spans="1:21" x14ac:dyDescent="0.25">
      <c r="A111" s="1">
        <v>45393</v>
      </c>
      <c r="B111" s="2">
        <v>0.37847222222222221</v>
      </c>
      <c r="C111" s="7">
        <v>1018</v>
      </c>
      <c r="D111" s="7">
        <v>1023</v>
      </c>
      <c r="E111" s="71">
        <v>17.600000000000001</v>
      </c>
      <c r="F111" s="9">
        <v>72</v>
      </c>
      <c r="G111" s="71">
        <v>17.899999999999999</v>
      </c>
      <c r="H111" s="71">
        <v>12.5</v>
      </c>
      <c r="I111" s="71">
        <v>26</v>
      </c>
      <c r="J111" s="71">
        <v>17.899999999999999</v>
      </c>
      <c r="K111" s="6">
        <f t="shared" si="3"/>
        <v>7.9200000000000008</v>
      </c>
      <c r="L111" s="6">
        <f t="shared" si="4"/>
        <v>8.64</v>
      </c>
      <c r="M111" s="10">
        <v>8</v>
      </c>
      <c r="N111" s="3" t="str">
        <f t="shared" si="5"/>
        <v>N</v>
      </c>
      <c r="O111" s="11">
        <v>0</v>
      </c>
      <c r="P111" s="12">
        <v>0</v>
      </c>
      <c r="Q111" s="3">
        <v>1.6</v>
      </c>
      <c r="R111" s="13">
        <v>29948</v>
      </c>
      <c r="S111" s="14">
        <v>236.58920000000003</v>
      </c>
      <c r="T111" s="15">
        <v>2.2000000000000002</v>
      </c>
      <c r="U111" s="15">
        <v>2.4</v>
      </c>
    </row>
    <row r="112" spans="1:21" x14ac:dyDescent="0.25">
      <c r="A112" s="1">
        <v>45393</v>
      </c>
      <c r="B112" s="2">
        <v>0.38194444444444442</v>
      </c>
      <c r="C112" s="7">
        <v>1018</v>
      </c>
      <c r="D112" s="7">
        <v>1023</v>
      </c>
      <c r="E112" s="71">
        <v>17.399999999999999</v>
      </c>
      <c r="F112" s="9">
        <v>72</v>
      </c>
      <c r="G112" s="71">
        <v>17.100000000000001</v>
      </c>
      <c r="H112" s="71">
        <v>12.3</v>
      </c>
      <c r="I112" s="71">
        <v>26</v>
      </c>
      <c r="J112" s="71">
        <v>17.100000000000001</v>
      </c>
      <c r="K112" s="6">
        <f t="shared" si="3"/>
        <v>11.88</v>
      </c>
      <c r="L112" s="6">
        <f t="shared" si="4"/>
        <v>14.759999999999998</v>
      </c>
      <c r="M112" s="10">
        <v>343</v>
      </c>
      <c r="N112" s="3" t="str">
        <f t="shared" si="5"/>
        <v>NNW</v>
      </c>
      <c r="O112" s="11">
        <v>0</v>
      </c>
      <c r="P112" s="12">
        <v>0</v>
      </c>
      <c r="Q112" s="3">
        <v>2.2000000000000002</v>
      </c>
      <c r="R112" s="13">
        <v>47482</v>
      </c>
      <c r="S112" s="14">
        <v>375.10780000000005</v>
      </c>
      <c r="T112" s="15">
        <v>3.3</v>
      </c>
      <c r="U112" s="15">
        <v>4.0999999999999996</v>
      </c>
    </row>
    <row r="113" spans="1:21" x14ac:dyDescent="0.25">
      <c r="A113" s="1">
        <v>45393</v>
      </c>
      <c r="B113" s="2">
        <v>0.38541666666666669</v>
      </c>
      <c r="C113" s="7">
        <v>1018</v>
      </c>
      <c r="D113" s="7">
        <v>1023</v>
      </c>
      <c r="E113" s="71">
        <v>17.5</v>
      </c>
      <c r="F113" s="9">
        <v>71</v>
      </c>
      <c r="G113" s="71">
        <v>17.5</v>
      </c>
      <c r="H113" s="71">
        <v>12.1</v>
      </c>
      <c r="I113" s="71">
        <v>26</v>
      </c>
      <c r="J113" s="71">
        <v>17.5</v>
      </c>
      <c r="K113" s="6">
        <f t="shared" si="3"/>
        <v>9.7200000000000006</v>
      </c>
      <c r="L113" s="6">
        <f t="shared" si="4"/>
        <v>10.08</v>
      </c>
      <c r="M113" s="10">
        <v>54</v>
      </c>
      <c r="N113" s="3" t="str">
        <f t="shared" si="5"/>
        <v>NE</v>
      </c>
      <c r="O113" s="11">
        <v>0</v>
      </c>
      <c r="P113" s="12">
        <v>0</v>
      </c>
      <c r="Q113" s="3">
        <v>2.7</v>
      </c>
      <c r="R113" s="13">
        <v>58354</v>
      </c>
      <c r="S113" s="14">
        <v>460.99660000000006</v>
      </c>
      <c r="T113" s="15">
        <v>2.7</v>
      </c>
      <c r="U113" s="15">
        <v>2.8</v>
      </c>
    </row>
    <row r="114" spans="1:21" x14ac:dyDescent="0.25">
      <c r="A114" s="1">
        <v>45393</v>
      </c>
      <c r="B114" s="2">
        <v>0.3888888888888889</v>
      </c>
      <c r="C114" s="7">
        <v>1018</v>
      </c>
      <c r="D114" s="7">
        <v>1023</v>
      </c>
      <c r="E114" s="71">
        <v>17.399999999999999</v>
      </c>
      <c r="F114" s="9">
        <v>73</v>
      </c>
      <c r="G114" s="71">
        <v>17.2</v>
      </c>
      <c r="H114" s="71">
        <v>12.5</v>
      </c>
      <c r="I114" s="71">
        <v>26</v>
      </c>
      <c r="J114" s="71">
        <v>17.2</v>
      </c>
      <c r="K114" s="6">
        <f t="shared" si="3"/>
        <v>10.08</v>
      </c>
      <c r="L114" s="6">
        <f t="shared" si="4"/>
        <v>10.44</v>
      </c>
      <c r="M114" s="10">
        <v>216</v>
      </c>
      <c r="N114" s="3" t="str">
        <f t="shared" si="5"/>
        <v>SSW</v>
      </c>
      <c r="O114" s="11">
        <v>0</v>
      </c>
      <c r="P114" s="12">
        <v>0</v>
      </c>
      <c r="Q114" s="3">
        <v>2</v>
      </c>
      <c r="R114" s="13">
        <v>32730</v>
      </c>
      <c r="S114" s="14">
        <v>258.56700000000001</v>
      </c>
      <c r="T114" s="15">
        <v>2.8</v>
      </c>
      <c r="U114" s="15">
        <v>2.9</v>
      </c>
    </row>
    <row r="115" spans="1:21" x14ac:dyDescent="0.25">
      <c r="A115" s="1">
        <v>45393</v>
      </c>
      <c r="B115" s="2">
        <v>0.3923611111111111</v>
      </c>
      <c r="C115" s="7">
        <v>1018</v>
      </c>
      <c r="D115" s="7">
        <v>1023</v>
      </c>
      <c r="E115" s="71">
        <v>17.5</v>
      </c>
      <c r="F115" s="9">
        <v>72</v>
      </c>
      <c r="G115" s="71">
        <v>17.5</v>
      </c>
      <c r="H115" s="71">
        <v>12.4</v>
      </c>
      <c r="I115" s="71">
        <v>26</v>
      </c>
      <c r="J115" s="71">
        <v>17.5</v>
      </c>
      <c r="K115" s="6">
        <f t="shared" si="3"/>
        <v>4.68</v>
      </c>
      <c r="L115" s="6">
        <f t="shared" si="4"/>
        <v>4.68</v>
      </c>
      <c r="M115" s="10">
        <v>114</v>
      </c>
      <c r="N115" s="3" t="str">
        <f t="shared" si="5"/>
        <v>ESE</v>
      </c>
      <c r="O115" s="11">
        <v>0</v>
      </c>
      <c r="P115" s="12">
        <v>0</v>
      </c>
      <c r="Q115" s="3">
        <v>2.4</v>
      </c>
      <c r="R115" s="13">
        <v>49960</v>
      </c>
      <c r="S115" s="14">
        <v>394.68400000000003</v>
      </c>
      <c r="T115" s="15">
        <v>1.3</v>
      </c>
      <c r="U115" s="15">
        <v>1.3</v>
      </c>
    </row>
    <row r="116" spans="1:21" x14ac:dyDescent="0.25">
      <c r="A116" s="1">
        <v>45393</v>
      </c>
      <c r="B116" s="2">
        <v>0.39583333333333331</v>
      </c>
      <c r="C116" s="7">
        <v>1018</v>
      </c>
      <c r="D116" s="7">
        <v>1023</v>
      </c>
      <c r="E116" s="71">
        <v>17.899999999999999</v>
      </c>
      <c r="F116" s="9">
        <v>74</v>
      </c>
      <c r="G116" s="71">
        <v>18.600000000000001</v>
      </c>
      <c r="H116" s="71">
        <v>13.2</v>
      </c>
      <c r="I116" s="71">
        <v>26</v>
      </c>
      <c r="J116" s="71">
        <v>18.600000000000001</v>
      </c>
      <c r="K116" s="6">
        <f t="shared" si="3"/>
        <v>5.4</v>
      </c>
      <c r="L116" s="6">
        <f t="shared" si="4"/>
        <v>5.4</v>
      </c>
      <c r="M116" s="10">
        <v>330</v>
      </c>
      <c r="N116" s="3" t="str">
        <f t="shared" si="5"/>
        <v>NNW</v>
      </c>
      <c r="O116" s="11">
        <v>0</v>
      </c>
      <c r="P116" s="12">
        <v>0</v>
      </c>
      <c r="Q116" s="3">
        <v>1.7</v>
      </c>
      <c r="R116" s="13">
        <v>37971</v>
      </c>
      <c r="S116" s="14">
        <v>299.97090000000003</v>
      </c>
      <c r="T116" s="15">
        <v>1.5</v>
      </c>
      <c r="U116" s="15">
        <v>1.5</v>
      </c>
    </row>
    <row r="117" spans="1:21" x14ac:dyDescent="0.25">
      <c r="A117" s="1">
        <v>45393</v>
      </c>
      <c r="B117" s="2">
        <v>0.39930555555555558</v>
      </c>
      <c r="C117" s="7">
        <v>1018</v>
      </c>
      <c r="D117" s="7">
        <v>1023</v>
      </c>
      <c r="E117" s="71">
        <v>17.7</v>
      </c>
      <c r="F117" s="9">
        <v>74</v>
      </c>
      <c r="G117" s="71">
        <v>17.5</v>
      </c>
      <c r="H117" s="71">
        <v>13</v>
      </c>
      <c r="I117" s="71">
        <v>26</v>
      </c>
      <c r="J117" s="71">
        <v>17.5</v>
      </c>
      <c r="K117" s="6">
        <f t="shared" si="3"/>
        <v>11.16</v>
      </c>
      <c r="L117" s="6">
        <f t="shared" si="4"/>
        <v>11.52</v>
      </c>
      <c r="M117" s="10">
        <v>6</v>
      </c>
      <c r="N117" s="3" t="str">
        <f t="shared" si="5"/>
        <v>N</v>
      </c>
      <c r="O117" s="11">
        <v>0</v>
      </c>
      <c r="P117" s="12">
        <v>0</v>
      </c>
      <c r="Q117" s="3">
        <v>2.2999999999999998</v>
      </c>
      <c r="R117" s="13">
        <v>43004</v>
      </c>
      <c r="S117" s="14">
        <v>339.73160000000001</v>
      </c>
      <c r="T117" s="15">
        <v>3.1</v>
      </c>
      <c r="U117" s="15">
        <v>3.2</v>
      </c>
    </row>
    <row r="118" spans="1:21" x14ac:dyDescent="0.25">
      <c r="A118" s="1">
        <v>45393</v>
      </c>
      <c r="B118" s="2">
        <v>0.40277777777777779</v>
      </c>
      <c r="C118" s="7">
        <v>1018</v>
      </c>
      <c r="D118" s="7">
        <v>1023</v>
      </c>
      <c r="E118" s="71">
        <v>17.5</v>
      </c>
      <c r="F118" s="9">
        <v>74</v>
      </c>
      <c r="G118" s="71">
        <v>17.3</v>
      </c>
      <c r="H118" s="71">
        <v>12.8</v>
      </c>
      <c r="I118" s="71">
        <v>26</v>
      </c>
      <c r="J118" s="71">
        <v>17.3</v>
      </c>
      <c r="K118" s="6">
        <f t="shared" si="3"/>
        <v>11.88</v>
      </c>
      <c r="L118" s="6">
        <f t="shared" si="4"/>
        <v>13.32</v>
      </c>
      <c r="M118" s="10">
        <v>350</v>
      </c>
      <c r="N118" s="3" t="str">
        <f t="shared" si="5"/>
        <v>N</v>
      </c>
      <c r="O118" s="11">
        <v>0</v>
      </c>
      <c r="P118" s="12">
        <v>0</v>
      </c>
      <c r="Q118" s="3">
        <v>2.5</v>
      </c>
      <c r="R118" s="13">
        <v>39388</v>
      </c>
      <c r="S118" s="14">
        <v>311.16520000000003</v>
      </c>
      <c r="T118" s="15">
        <v>3.3</v>
      </c>
      <c r="U118" s="15">
        <v>3.7</v>
      </c>
    </row>
    <row r="119" spans="1:21" x14ac:dyDescent="0.25">
      <c r="A119" s="1">
        <v>45393</v>
      </c>
      <c r="B119" s="2">
        <v>0.40625</v>
      </c>
      <c r="C119" s="7">
        <v>1018</v>
      </c>
      <c r="D119" s="7">
        <v>1023</v>
      </c>
      <c r="E119" s="71">
        <v>17.7</v>
      </c>
      <c r="F119" s="9">
        <v>74</v>
      </c>
      <c r="G119" s="71">
        <v>17.5</v>
      </c>
      <c r="H119" s="71">
        <v>13</v>
      </c>
      <c r="I119" s="71">
        <v>26</v>
      </c>
      <c r="J119" s="71">
        <v>17.5</v>
      </c>
      <c r="K119" s="6">
        <f t="shared" si="3"/>
        <v>11.88</v>
      </c>
      <c r="L119" s="6">
        <f t="shared" si="4"/>
        <v>14.4</v>
      </c>
      <c r="M119" s="10">
        <v>58</v>
      </c>
      <c r="N119" s="3" t="str">
        <f t="shared" si="5"/>
        <v>NE</v>
      </c>
      <c r="O119" s="11">
        <v>0</v>
      </c>
      <c r="P119" s="12">
        <v>0</v>
      </c>
      <c r="Q119" s="3">
        <v>3.2</v>
      </c>
      <c r="R119" s="13">
        <v>57124</v>
      </c>
      <c r="S119" s="14">
        <v>451.27960000000002</v>
      </c>
      <c r="T119" s="15">
        <v>3.3</v>
      </c>
      <c r="U119" s="15">
        <v>4</v>
      </c>
    </row>
    <row r="120" spans="1:21" x14ac:dyDescent="0.25">
      <c r="A120" s="1">
        <v>45393</v>
      </c>
      <c r="B120" s="2">
        <v>0.40972222222222221</v>
      </c>
      <c r="C120" s="7">
        <v>1018</v>
      </c>
      <c r="D120" s="7">
        <v>1023</v>
      </c>
      <c r="E120" s="71">
        <v>17.899999999999999</v>
      </c>
      <c r="F120" s="9">
        <v>72</v>
      </c>
      <c r="G120" s="71">
        <v>17.899999999999999</v>
      </c>
      <c r="H120" s="71">
        <v>12.7</v>
      </c>
      <c r="I120" s="71">
        <v>26</v>
      </c>
      <c r="J120" s="71">
        <v>17.899999999999999</v>
      </c>
      <c r="K120" s="6">
        <f t="shared" si="3"/>
        <v>3.9600000000000004</v>
      </c>
      <c r="L120" s="6">
        <f t="shared" si="4"/>
        <v>3.9600000000000004</v>
      </c>
      <c r="M120" s="10">
        <v>161</v>
      </c>
      <c r="N120" s="3" t="str">
        <f t="shared" si="5"/>
        <v>SSE</v>
      </c>
      <c r="O120" s="11">
        <v>0</v>
      </c>
      <c r="P120" s="12">
        <v>0</v>
      </c>
      <c r="Q120" s="3">
        <v>2.7</v>
      </c>
      <c r="R120" s="13">
        <v>47937</v>
      </c>
      <c r="S120" s="14">
        <v>378.70230000000004</v>
      </c>
      <c r="T120" s="15">
        <v>1.1000000000000001</v>
      </c>
      <c r="U120" s="15">
        <v>1.1000000000000001</v>
      </c>
    </row>
    <row r="121" spans="1:21" x14ac:dyDescent="0.25">
      <c r="A121" s="1">
        <v>45393</v>
      </c>
      <c r="B121" s="2">
        <v>0.41319444444444442</v>
      </c>
      <c r="C121" s="7">
        <v>1018</v>
      </c>
      <c r="D121" s="7">
        <v>1023</v>
      </c>
      <c r="E121" s="71">
        <v>17.600000000000001</v>
      </c>
      <c r="F121" s="9">
        <v>74</v>
      </c>
      <c r="G121" s="71">
        <v>17.7</v>
      </c>
      <c r="H121" s="71">
        <v>12.9</v>
      </c>
      <c r="I121" s="71">
        <v>26</v>
      </c>
      <c r="J121" s="71">
        <v>17.7</v>
      </c>
      <c r="K121" s="6">
        <f t="shared" si="3"/>
        <v>8.2799999999999994</v>
      </c>
      <c r="L121" s="6">
        <f t="shared" si="4"/>
        <v>9.36</v>
      </c>
      <c r="M121" s="10">
        <v>252</v>
      </c>
      <c r="N121" s="3" t="str">
        <f t="shared" si="5"/>
        <v>WSW</v>
      </c>
      <c r="O121" s="11">
        <v>0</v>
      </c>
      <c r="P121" s="12">
        <v>0</v>
      </c>
      <c r="Q121" s="3">
        <v>2.2000000000000002</v>
      </c>
      <c r="R121" s="13">
        <v>40271</v>
      </c>
      <c r="S121" s="14">
        <v>318.14090000000004</v>
      </c>
      <c r="T121" s="15">
        <v>2.2999999999999998</v>
      </c>
      <c r="U121" s="15">
        <v>2.6</v>
      </c>
    </row>
    <row r="122" spans="1:21" x14ac:dyDescent="0.25">
      <c r="A122" s="1">
        <v>45393</v>
      </c>
      <c r="B122" s="2">
        <v>0.41666666666666669</v>
      </c>
      <c r="C122" s="7">
        <v>1018</v>
      </c>
      <c r="D122" s="7">
        <v>1023</v>
      </c>
      <c r="E122" s="71">
        <v>17.600000000000001</v>
      </c>
      <c r="F122" s="9">
        <v>75</v>
      </c>
      <c r="G122" s="71">
        <v>17.100000000000001</v>
      </c>
      <c r="H122" s="71">
        <v>13.1</v>
      </c>
      <c r="I122" s="71">
        <v>26</v>
      </c>
      <c r="J122" s="71">
        <v>17.100000000000001</v>
      </c>
      <c r="K122" s="6">
        <f t="shared" si="3"/>
        <v>14.040000000000001</v>
      </c>
      <c r="L122" s="6">
        <f t="shared" si="4"/>
        <v>18.72</v>
      </c>
      <c r="M122" s="10">
        <v>314</v>
      </c>
      <c r="N122" s="3" t="str">
        <f t="shared" si="5"/>
        <v>NW</v>
      </c>
      <c r="O122" s="11">
        <v>0</v>
      </c>
      <c r="P122" s="12">
        <v>0</v>
      </c>
      <c r="Q122" s="3">
        <v>3.5</v>
      </c>
      <c r="R122" s="13">
        <v>65128</v>
      </c>
      <c r="S122" s="14">
        <v>514.51120000000003</v>
      </c>
      <c r="T122" s="15">
        <v>3.9</v>
      </c>
      <c r="U122" s="15">
        <v>5.2</v>
      </c>
    </row>
    <row r="123" spans="1:21" x14ac:dyDescent="0.25">
      <c r="A123" s="1">
        <v>45393</v>
      </c>
      <c r="B123" s="2">
        <v>0.4201388888888889</v>
      </c>
      <c r="C123" s="7">
        <v>1019</v>
      </c>
      <c r="D123" s="7">
        <v>1024</v>
      </c>
      <c r="E123" s="71">
        <v>17.5</v>
      </c>
      <c r="F123" s="9">
        <v>76</v>
      </c>
      <c r="G123" s="71">
        <v>17.899999999999999</v>
      </c>
      <c r="H123" s="71">
        <v>13.2</v>
      </c>
      <c r="I123" s="71">
        <v>26</v>
      </c>
      <c r="J123" s="71">
        <v>17.899999999999999</v>
      </c>
      <c r="K123" s="6">
        <f t="shared" si="3"/>
        <v>6.84</v>
      </c>
      <c r="L123" s="6">
        <f t="shared" si="4"/>
        <v>7.2</v>
      </c>
      <c r="M123" s="10">
        <v>95</v>
      </c>
      <c r="N123" s="3" t="str">
        <f t="shared" si="5"/>
        <v>E</v>
      </c>
      <c r="O123" s="11">
        <v>0</v>
      </c>
      <c r="P123" s="12">
        <v>0</v>
      </c>
      <c r="Q123" s="3">
        <v>2.2000000000000002</v>
      </c>
      <c r="R123" s="13">
        <v>40291</v>
      </c>
      <c r="S123" s="14">
        <v>318.2989</v>
      </c>
      <c r="T123" s="15">
        <v>1.9</v>
      </c>
      <c r="U123" s="15">
        <v>2</v>
      </c>
    </row>
    <row r="124" spans="1:21" x14ac:dyDescent="0.25">
      <c r="A124" s="1">
        <v>45393</v>
      </c>
      <c r="B124" s="2">
        <v>0.4236111111111111</v>
      </c>
      <c r="C124" s="7">
        <v>1018</v>
      </c>
      <c r="D124" s="7">
        <v>1023</v>
      </c>
      <c r="E124" s="71">
        <v>17.600000000000001</v>
      </c>
      <c r="F124" s="9">
        <v>76</v>
      </c>
      <c r="G124" s="71">
        <v>18</v>
      </c>
      <c r="H124" s="71">
        <v>13.3</v>
      </c>
      <c r="I124" s="71">
        <v>26</v>
      </c>
      <c r="J124" s="71">
        <v>18</v>
      </c>
      <c r="K124" s="6">
        <f t="shared" si="3"/>
        <v>6.84</v>
      </c>
      <c r="L124" s="6">
        <f t="shared" si="4"/>
        <v>7.9200000000000008</v>
      </c>
      <c r="M124" s="10">
        <v>91</v>
      </c>
      <c r="N124" s="3" t="str">
        <f t="shared" si="5"/>
        <v>E</v>
      </c>
      <c r="O124" s="11">
        <v>0</v>
      </c>
      <c r="P124" s="12">
        <v>0</v>
      </c>
      <c r="Q124" s="3">
        <v>2.4</v>
      </c>
      <c r="R124" s="13">
        <v>45284</v>
      </c>
      <c r="S124" s="14">
        <v>357.74360000000001</v>
      </c>
      <c r="T124" s="15">
        <v>1.9</v>
      </c>
      <c r="U124" s="15">
        <v>2.2000000000000002</v>
      </c>
    </row>
    <row r="125" spans="1:21" x14ac:dyDescent="0.25">
      <c r="A125" s="1">
        <v>45393</v>
      </c>
      <c r="B125" s="2">
        <v>0.42708333333333331</v>
      </c>
      <c r="C125" s="7">
        <v>1019</v>
      </c>
      <c r="D125" s="7">
        <v>1024</v>
      </c>
      <c r="E125" s="71">
        <v>17.8</v>
      </c>
      <c r="F125" s="9">
        <v>76</v>
      </c>
      <c r="G125" s="71">
        <v>17.5</v>
      </c>
      <c r="H125" s="71">
        <v>13.5</v>
      </c>
      <c r="I125" s="71">
        <v>26</v>
      </c>
      <c r="J125" s="71">
        <v>17.5</v>
      </c>
      <c r="K125" s="6">
        <f t="shared" si="3"/>
        <v>12.6</v>
      </c>
      <c r="L125" s="6">
        <f t="shared" si="4"/>
        <v>14.040000000000001</v>
      </c>
      <c r="M125" s="10">
        <v>18</v>
      </c>
      <c r="N125" s="3" t="str">
        <f t="shared" si="5"/>
        <v>N</v>
      </c>
      <c r="O125" s="11">
        <v>0</v>
      </c>
      <c r="P125" s="12">
        <v>0</v>
      </c>
      <c r="Q125" s="3">
        <v>4.3</v>
      </c>
      <c r="R125" s="13">
        <v>76480</v>
      </c>
      <c r="S125" s="14">
        <v>604.19200000000001</v>
      </c>
      <c r="T125" s="15">
        <v>3.5</v>
      </c>
      <c r="U125" s="15">
        <v>3.9</v>
      </c>
    </row>
    <row r="126" spans="1:21" x14ac:dyDescent="0.25">
      <c r="A126" s="1">
        <v>45393</v>
      </c>
      <c r="B126" s="2">
        <v>0.43055555555555558</v>
      </c>
      <c r="C126" s="7">
        <v>1019</v>
      </c>
      <c r="D126" s="7">
        <v>1024</v>
      </c>
      <c r="E126" s="71">
        <v>18.100000000000001</v>
      </c>
      <c r="F126" s="9">
        <v>75</v>
      </c>
      <c r="G126" s="71">
        <v>18.100000000000001</v>
      </c>
      <c r="H126" s="71">
        <v>13.6</v>
      </c>
      <c r="I126" s="71">
        <v>26</v>
      </c>
      <c r="J126" s="71">
        <v>18.100000000000001</v>
      </c>
      <c r="K126" s="6">
        <f t="shared" si="3"/>
        <v>11.88</v>
      </c>
      <c r="L126" s="6">
        <f t="shared" si="4"/>
        <v>12.96</v>
      </c>
      <c r="M126" s="10">
        <v>329</v>
      </c>
      <c r="N126" s="3" t="str">
        <f t="shared" si="5"/>
        <v>NW</v>
      </c>
      <c r="O126" s="11">
        <v>0</v>
      </c>
      <c r="P126" s="12">
        <v>0</v>
      </c>
      <c r="Q126" s="3">
        <v>3.4</v>
      </c>
      <c r="R126" s="13">
        <v>52652</v>
      </c>
      <c r="S126" s="14">
        <v>415.95080000000002</v>
      </c>
      <c r="T126" s="15">
        <v>3.3</v>
      </c>
      <c r="U126" s="15">
        <v>3.6</v>
      </c>
    </row>
    <row r="127" spans="1:21" x14ac:dyDescent="0.25">
      <c r="A127" s="1">
        <v>45393</v>
      </c>
      <c r="B127" s="2">
        <v>0.43402777777777779</v>
      </c>
      <c r="C127" s="7">
        <v>1018</v>
      </c>
      <c r="D127" s="7">
        <v>1023</v>
      </c>
      <c r="E127" s="71">
        <v>18.3</v>
      </c>
      <c r="F127" s="9">
        <v>74</v>
      </c>
      <c r="G127" s="71">
        <v>18.3</v>
      </c>
      <c r="H127" s="71">
        <v>13.6</v>
      </c>
      <c r="I127" s="71">
        <v>26</v>
      </c>
      <c r="J127" s="71">
        <v>18.3</v>
      </c>
      <c r="K127" s="6">
        <f t="shared" si="3"/>
        <v>8.64</v>
      </c>
      <c r="L127" s="6">
        <f t="shared" si="4"/>
        <v>9.36</v>
      </c>
      <c r="M127" s="10">
        <v>12</v>
      </c>
      <c r="N127" s="3" t="str">
        <f t="shared" si="5"/>
        <v>N</v>
      </c>
      <c r="O127" s="11">
        <v>0</v>
      </c>
      <c r="P127" s="12">
        <v>0</v>
      </c>
      <c r="Q127" s="3">
        <v>3.7</v>
      </c>
      <c r="R127" s="13">
        <v>62664</v>
      </c>
      <c r="S127" s="14">
        <v>495.04560000000004</v>
      </c>
      <c r="T127" s="15">
        <v>2.4</v>
      </c>
      <c r="U127" s="15">
        <v>2.6</v>
      </c>
    </row>
    <row r="128" spans="1:21" x14ac:dyDescent="0.25">
      <c r="A128" s="1">
        <v>45393</v>
      </c>
      <c r="B128" s="2">
        <v>0.4375</v>
      </c>
      <c r="C128" s="7">
        <v>1019</v>
      </c>
      <c r="D128" s="7">
        <v>1024</v>
      </c>
      <c r="E128" s="71">
        <v>17.899999999999999</v>
      </c>
      <c r="F128" s="9">
        <v>76</v>
      </c>
      <c r="G128" s="71">
        <v>17.600000000000001</v>
      </c>
      <c r="H128" s="71">
        <v>13.6</v>
      </c>
      <c r="I128" s="71">
        <v>26</v>
      </c>
      <c r="J128" s="71">
        <v>17.600000000000001</v>
      </c>
      <c r="K128" s="6">
        <f t="shared" si="3"/>
        <v>12.6</v>
      </c>
      <c r="L128" s="6">
        <f t="shared" si="4"/>
        <v>14.040000000000001</v>
      </c>
      <c r="M128" s="10">
        <v>205</v>
      </c>
      <c r="N128" s="3" t="str">
        <f t="shared" si="5"/>
        <v>SSW</v>
      </c>
      <c r="O128" s="11">
        <v>0</v>
      </c>
      <c r="P128" s="12">
        <v>0</v>
      </c>
      <c r="Q128" s="3">
        <v>2.8</v>
      </c>
      <c r="R128" s="13">
        <v>53366</v>
      </c>
      <c r="S128" s="14">
        <v>421.59140000000002</v>
      </c>
      <c r="T128" s="15">
        <v>3.5</v>
      </c>
      <c r="U128" s="15">
        <v>3.9</v>
      </c>
    </row>
    <row r="129" spans="1:21" x14ac:dyDescent="0.25">
      <c r="A129" s="1">
        <v>45393</v>
      </c>
      <c r="B129" s="2">
        <v>0.44097222222222221</v>
      </c>
      <c r="C129" s="7">
        <v>1019</v>
      </c>
      <c r="D129" s="7">
        <v>1024</v>
      </c>
      <c r="E129" s="71">
        <v>18</v>
      </c>
      <c r="F129" s="9">
        <v>74</v>
      </c>
      <c r="G129" s="71">
        <v>18</v>
      </c>
      <c r="H129" s="71">
        <v>13.3</v>
      </c>
      <c r="I129" s="71">
        <v>26</v>
      </c>
      <c r="J129" s="71">
        <v>18</v>
      </c>
      <c r="K129" s="6">
        <f t="shared" si="3"/>
        <v>2.52</v>
      </c>
      <c r="L129" s="6">
        <f t="shared" si="4"/>
        <v>2.52</v>
      </c>
      <c r="M129" s="10">
        <v>60</v>
      </c>
      <c r="N129" s="3" t="str">
        <f t="shared" si="5"/>
        <v>ENE</v>
      </c>
      <c r="O129" s="11">
        <v>0</v>
      </c>
      <c r="P129" s="12">
        <v>0</v>
      </c>
      <c r="Q129" s="3">
        <v>3</v>
      </c>
      <c r="R129" s="13">
        <v>44402</v>
      </c>
      <c r="S129" s="14">
        <v>350.77580000000006</v>
      </c>
      <c r="T129" s="15">
        <v>0.7</v>
      </c>
      <c r="U129" s="15">
        <v>0.7</v>
      </c>
    </row>
    <row r="130" spans="1:21" x14ac:dyDescent="0.25">
      <c r="A130" s="1">
        <v>45393</v>
      </c>
      <c r="B130" s="2">
        <v>0.44444444444444442</v>
      </c>
      <c r="C130" s="7">
        <v>1019</v>
      </c>
      <c r="D130" s="7">
        <v>1024</v>
      </c>
      <c r="E130" s="71">
        <v>18.2</v>
      </c>
      <c r="F130" s="9">
        <v>75</v>
      </c>
      <c r="G130" s="71">
        <v>18.2</v>
      </c>
      <c r="H130" s="71">
        <v>13.7</v>
      </c>
      <c r="I130" s="71">
        <v>26</v>
      </c>
      <c r="J130" s="71">
        <v>18.2</v>
      </c>
      <c r="K130" s="6">
        <f t="shared" si="3"/>
        <v>3.9600000000000004</v>
      </c>
      <c r="L130" s="6">
        <f t="shared" si="4"/>
        <v>3.9600000000000004</v>
      </c>
      <c r="M130" s="10">
        <v>42</v>
      </c>
      <c r="N130" s="3" t="str">
        <f t="shared" si="5"/>
        <v>NE</v>
      </c>
      <c r="O130" s="11">
        <v>0</v>
      </c>
      <c r="P130" s="12">
        <v>0</v>
      </c>
      <c r="Q130" s="3">
        <v>3.8</v>
      </c>
      <c r="R130" s="13">
        <v>72151</v>
      </c>
      <c r="S130" s="14">
        <v>569.99290000000008</v>
      </c>
      <c r="T130" s="15">
        <v>1.1000000000000001</v>
      </c>
      <c r="U130" s="15">
        <v>1.1000000000000001</v>
      </c>
    </row>
    <row r="131" spans="1:21" x14ac:dyDescent="0.25">
      <c r="A131" s="1">
        <v>45393</v>
      </c>
      <c r="B131" s="2">
        <v>0.44791666666666669</v>
      </c>
      <c r="C131" s="7">
        <v>1019</v>
      </c>
      <c r="D131" s="7">
        <v>1024</v>
      </c>
      <c r="E131" s="71">
        <v>17.8</v>
      </c>
      <c r="F131" s="9">
        <v>78</v>
      </c>
      <c r="G131" s="71">
        <v>18.3</v>
      </c>
      <c r="H131" s="71">
        <v>13.9</v>
      </c>
      <c r="I131" s="71">
        <v>26</v>
      </c>
      <c r="J131" s="71">
        <v>18.3</v>
      </c>
      <c r="K131" s="6">
        <f t="shared" ref="K131:K194" si="6">CONVERT(T131,"m/s","km/h")</f>
        <v>6.48</v>
      </c>
      <c r="L131" s="6">
        <f t="shared" ref="L131:L194" si="7">CONVERT(U131,"m/s","km/h")</f>
        <v>7.2</v>
      </c>
      <c r="M131" s="10">
        <v>118</v>
      </c>
      <c r="N131" s="3" t="str">
        <f t="shared" ref="N131:N194" si="8">LOOKUP(M131,$V$4:$V$40,$W$4:$W$40)</f>
        <v>ESE</v>
      </c>
      <c r="O131" s="11">
        <v>0</v>
      </c>
      <c r="P131" s="12">
        <v>0</v>
      </c>
      <c r="Q131" s="3">
        <v>2.6</v>
      </c>
      <c r="R131" s="13">
        <v>48883</v>
      </c>
      <c r="S131" s="14">
        <v>386.17570000000006</v>
      </c>
      <c r="T131" s="15">
        <v>1.8</v>
      </c>
      <c r="U131" s="15">
        <v>2</v>
      </c>
    </row>
    <row r="132" spans="1:21" x14ac:dyDescent="0.25">
      <c r="A132" s="1">
        <v>45393</v>
      </c>
      <c r="B132" s="2">
        <v>0.4513888888888889</v>
      </c>
      <c r="C132" s="7">
        <v>1019</v>
      </c>
      <c r="D132" s="7">
        <v>1024</v>
      </c>
      <c r="E132" s="71">
        <v>18</v>
      </c>
      <c r="F132" s="9">
        <v>78</v>
      </c>
      <c r="G132" s="71">
        <v>18.3</v>
      </c>
      <c r="H132" s="71">
        <v>14.1</v>
      </c>
      <c r="I132" s="71">
        <v>26</v>
      </c>
      <c r="J132" s="71">
        <v>18.3</v>
      </c>
      <c r="K132" s="6">
        <f t="shared" si="6"/>
        <v>7.2</v>
      </c>
      <c r="L132" s="6">
        <f t="shared" si="7"/>
        <v>8.2799999999999994</v>
      </c>
      <c r="M132" s="10">
        <v>156</v>
      </c>
      <c r="N132" s="3" t="str">
        <f t="shared" si="8"/>
        <v>SSE</v>
      </c>
      <c r="O132" s="11">
        <v>0</v>
      </c>
      <c r="P132" s="12">
        <v>0</v>
      </c>
      <c r="Q132" s="3">
        <v>4</v>
      </c>
      <c r="R132" s="13">
        <v>75300</v>
      </c>
      <c r="S132" s="14">
        <v>594.87</v>
      </c>
      <c r="T132" s="15">
        <v>2</v>
      </c>
      <c r="U132" s="15">
        <v>2.2999999999999998</v>
      </c>
    </row>
    <row r="133" spans="1:21" x14ac:dyDescent="0.25">
      <c r="A133" s="1">
        <v>45393</v>
      </c>
      <c r="B133" s="2">
        <v>0.4548611111111111</v>
      </c>
      <c r="C133" s="7">
        <v>1019</v>
      </c>
      <c r="D133" s="7">
        <v>1024</v>
      </c>
      <c r="E133" s="71">
        <v>18.5</v>
      </c>
      <c r="F133" s="9">
        <v>74</v>
      </c>
      <c r="G133" s="71">
        <v>18.5</v>
      </c>
      <c r="H133" s="71">
        <v>13.7</v>
      </c>
      <c r="I133" s="71">
        <v>26</v>
      </c>
      <c r="J133" s="71">
        <v>18.5</v>
      </c>
      <c r="K133" s="6">
        <f t="shared" si="6"/>
        <v>7.2</v>
      </c>
      <c r="L133" s="6">
        <f t="shared" si="7"/>
        <v>7.2</v>
      </c>
      <c r="M133" s="10">
        <v>156</v>
      </c>
      <c r="N133" s="3" t="str">
        <f t="shared" si="8"/>
        <v>SSE</v>
      </c>
      <c r="O133" s="11">
        <v>0</v>
      </c>
      <c r="P133" s="12">
        <v>0</v>
      </c>
      <c r="Q133" s="3">
        <v>3.8</v>
      </c>
      <c r="R133" s="13">
        <v>61001</v>
      </c>
      <c r="S133" s="14">
        <v>481.90790000000004</v>
      </c>
      <c r="T133" s="15">
        <v>2</v>
      </c>
      <c r="U133" s="15">
        <v>2</v>
      </c>
    </row>
    <row r="134" spans="1:21" x14ac:dyDescent="0.25">
      <c r="A134" s="1">
        <v>45393</v>
      </c>
      <c r="B134" s="2">
        <v>0.45833333333333331</v>
      </c>
      <c r="C134" s="7">
        <v>1019</v>
      </c>
      <c r="D134" s="7">
        <v>1024</v>
      </c>
      <c r="E134" s="71">
        <v>18.2</v>
      </c>
      <c r="F134" s="9">
        <v>75</v>
      </c>
      <c r="G134" s="71">
        <v>18.2</v>
      </c>
      <c r="H134" s="71">
        <v>13.7</v>
      </c>
      <c r="I134" s="71">
        <v>26</v>
      </c>
      <c r="J134" s="71">
        <v>18.2</v>
      </c>
      <c r="K134" s="6">
        <f t="shared" si="6"/>
        <v>8.2799999999999994</v>
      </c>
      <c r="L134" s="6">
        <f t="shared" si="7"/>
        <v>9.36</v>
      </c>
      <c r="M134" s="10">
        <v>192</v>
      </c>
      <c r="N134" s="3" t="str">
        <f t="shared" si="8"/>
        <v>S</v>
      </c>
      <c r="O134" s="11">
        <v>0</v>
      </c>
      <c r="P134" s="12">
        <v>0</v>
      </c>
      <c r="Q134" s="3">
        <v>3.6</v>
      </c>
      <c r="R134" s="13">
        <v>65661</v>
      </c>
      <c r="S134" s="14">
        <v>518.72190000000001</v>
      </c>
      <c r="T134" s="15">
        <v>2.2999999999999998</v>
      </c>
      <c r="U134" s="15">
        <v>2.6</v>
      </c>
    </row>
    <row r="135" spans="1:21" x14ac:dyDescent="0.25">
      <c r="A135" s="1">
        <v>45393</v>
      </c>
      <c r="B135" s="2">
        <v>0.46180555555555558</v>
      </c>
      <c r="C135" s="7">
        <v>1019</v>
      </c>
      <c r="D135" s="7">
        <v>1024</v>
      </c>
      <c r="E135" s="71">
        <v>18.3</v>
      </c>
      <c r="F135" s="9">
        <v>75</v>
      </c>
      <c r="G135" s="71">
        <v>18.3</v>
      </c>
      <c r="H135" s="71">
        <v>13.8</v>
      </c>
      <c r="I135" s="71">
        <v>26</v>
      </c>
      <c r="J135" s="71">
        <v>18.3</v>
      </c>
      <c r="K135" s="6">
        <f t="shared" si="6"/>
        <v>10.08</v>
      </c>
      <c r="L135" s="6">
        <f t="shared" si="7"/>
        <v>11.16</v>
      </c>
      <c r="M135" s="10">
        <v>349</v>
      </c>
      <c r="N135" s="3" t="str">
        <f t="shared" si="8"/>
        <v>NNW</v>
      </c>
      <c r="O135" s="11">
        <v>0</v>
      </c>
      <c r="P135" s="12">
        <v>0</v>
      </c>
      <c r="Q135" s="3">
        <v>4</v>
      </c>
      <c r="R135" s="13">
        <v>86898</v>
      </c>
      <c r="S135" s="14">
        <v>686.49420000000009</v>
      </c>
      <c r="T135" s="15">
        <v>2.8</v>
      </c>
      <c r="U135" s="15">
        <v>3.1</v>
      </c>
    </row>
    <row r="136" spans="1:21" x14ac:dyDescent="0.25">
      <c r="A136" s="1">
        <v>45393</v>
      </c>
      <c r="B136" s="2">
        <v>0.46527777777777779</v>
      </c>
      <c r="C136" s="7">
        <v>1019</v>
      </c>
      <c r="D136" s="7">
        <v>1024</v>
      </c>
      <c r="E136" s="71">
        <v>18.100000000000001</v>
      </c>
      <c r="F136" s="9">
        <v>78</v>
      </c>
      <c r="G136" s="71">
        <v>18.100000000000001</v>
      </c>
      <c r="H136" s="71">
        <v>14.2</v>
      </c>
      <c r="I136" s="71">
        <v>26</v>
      </c>
      <c r="J136" s="71">
        <v>18.100000000000001</v>
      </c>
      <c r="K136" s="6">
        <f t="shared" si="6"/>
        <v>6.48</v>
      </c>
      <c r="L136" s="6">
        <f t="shared" si="7"/>
        <v>7.2</v>
      </c>
      <c r="M136" s="10">
        <v>83</v>
      </c>
      <c r="N136" s="3" t="str">
        <f t="shared" si="8"/>
        <v>E</v>
      </c>
      <c r="O136" s="11">
        <v>0</v>
      </c>
      <c r="P136" s="12">
        <v>0</v>
      </c>
      <c r="Q136" s="3">
        <v>2.6</v>
      </c>
      <c r="R136" s="13">
        <v>45034</v>
      </c>
      <c r="S136" s="14">
        <v>355.76860000000005</v>
      </c>
      <c r="T136" s="15">
        <v>1.8</v>
      </c>
      <c r="U136" s="15">
        <v>2</v>
      </c>
    </row>
    <row r="137" spans="1:21" x14ac:dyDescent="0.25">
      <c r="A137" s="1">
        <v>45393</v>
      </c>
      <c r="B137" s="2">
        <v>0.46875</v>
      </c>
      <c r="C137" s="7">
        <v>1019</v>
      </c>
      <c r="D137" s="7">
        <v>1024</v>
      </c>
      <c r="E137" s="71">
        <v>17.899999999999999</v>
      </c>
      <c r="F137" s="9">
        <v>77</v>
      </c>
      <c r="G137" s="71">
        <v>18.399999999999999</v>
      </c>
      <c r="H137" s="71">
        <v>13.8</v>
      </c>
      <c r="I137" s="71">
        <v>26</v>
      </c>
      <c r="J137" s="71">
        <v>18.399999999999999</v>
      </c>
      <c r="K137" s="6">
        <f t="shared" si="6"/>
        <v>6.48</v>
      </c>
      <c r="L137" s="6">
        <f t="shared" si="7"/>
        <v>7.2</v>
      </c>
      <c r="M137" s="10">
        <v>282</v>
      </c>
      <c r="N137" s="3" t="str">
        <f t="shared" si="8"/>
        <v>W</v>
      </c>
      <c r="O137" s="11">
        <v>0</v>
      </c>
      <c r="P137" s="12">
        <v>0</v>
      </c>
      <c r="Q137" s="3">
        <v>3.6</v>
      </c>
      <c r="R137" s="13">
        <v>53916</v>
      </c>
      <c r="S137" s="14">
        <v>425.93640000000005</v>
      </c>
      <c r="T137" s="15">
        <v>1.8</v>
      </c>
      <c r="U137" s="15">
        <v>2</v>
      </c>
    </row>
    <row r="138" spans="1:21" x14ac:dyDescent="0.25">
      <c r="A138" s="1">
        <v>45393</v>
      </c>
      <c r="B138" s="2">
        <v>0.47222222222222221</v>
      </c>
      <c r="C138" s="7">
        <v>1019</v>
      </c>
      <c r="D138" s="7">
        <v>1024</v>
      </c>
      <c r="E138" s="71">
        <v>18.100000000000001</v>
      </c>
      <c r="F138" s="9">
        <v>75</v>
      </c>
      <c r="G138" s="71">
        <v>18.100000000000001</v>
      </c>
      <c r="H138" s="71">
        <v>13.6</v>
      </c>
      <c r="I138" s="71">
        <v>26</v>
      </c>
      <c r="J138" s="71">
        <v>18.100000000000001</v>
      </c>
      <c r="K138" s="6">
        <f t="shared" si="6"/>
        <v>11.16</v>
      </c>
      <c r="L138" s="6">
        <f t="shared" si="7"/>
        <v>12.96</v>
      </c>
      <c r="M138" s="10">
        <v>305</v>
      </c>
      <c r="N138" s="3" t="str">
        <f t="shared" si="8"/>
        <v>WNW</v>
      </c>
      <c r="O138" s="11">
        <v>0</v>
      </c>
      <c r="P138" s="12">
        <v>0</v>
      </c>
      <c r="Q138" s="3">
        <v>4.3</v>
      </c>
      <c r="R138" s="13">
        <v>64834</v>
      </c>
      <c r="S138" s="14">
        <v>512.18860000000006</v>
      </c>
      <c r="T138" s="15">
        <v>3.1</v>
      </c>
      <c r="U138" s="15">
        <v>3.6</v>
      </c>
    </row>
    <row r="139" spans="1:21" x14ac:dyDescent="0.25">
      <c r="A139" s="1">
        <v>45393</v>
      </c>
      <c r="B139" s="2">
        <v>0.47569444444444442</v>
      </c>
      <c r="C139" s="7">
        <v>1019</v>
      </c>
      <c r="D139" s="7">
        <v>1024</v>
      </c>
      <c r="E139" s="71">
        <v>18.3</v>
      </c>
      <c r="F139" s="9">
        <v>76</v>
      </c>
      <c r="G139" s="71">
        <v>18.3</v>
      </c>
      <c r="H139" s="71">
        <v>14</v>
      </c>
      <c r="I139" s="71">
        <v>26</v>
      </c>
      <c r="J139" s="71">
        <v>18.3</v>
      </c>
      <c r="K139" s="6">
        <f t="shared" si="6"/>
        <v>5.76</v>
      </c>
      <c r="L139" s="6">
        <f t="shared" si="7"/>
        <v>5.76</v>
      </c>
      <c r="M139" s="10">
        <v>282</v>
      </c>
      <c r="N139" s="3" t="str">
        <f t="shared" si="8"/>
        <v>W</v>
      </c>
      <c r="O139" s="11">
        <v>0</v>
      </c>
      <c r="P139" s="12">
        <v>0</v>
      </c>
      <c r="Q139" s="3">
        <v>4.4000000000000004</v>
      </c>
      <c r="R139" s="13">
        <v>64676</v>
      </c>
      <c r="S139" s="14">
        <v>510.94040000000007</v>
      </c>
      <c r="T139" s="15">
        <v>1.6</v>
      </c>
      <c r="U139" s="15">
        <v>1.6</v>
      </c>
    </row>
    <row r="140" spans="1:21" x14ac:dyDescent="0.25">
      <c r="A140" s="1">
        <v>45393</v>
      </c>
      <c r="B140" s="2">
        <v>0.47916666666666669</v>
      </c>
      <c r="C140" s="7">
        <v>1019</v>
      </c>
      <c r="D140" s="7">
        <v>1024</v>
      </c>
      <c r="E140" s="71">
        <v>18</v>
      </c>
      <c r="F140" s="9">
        <v>76</v>
      </c>
      <c r="G140" s="71">
        <v>18.3</v>
      </c>
      <c r="H140" s="71">
        <v>13.7</v>
      </c>
      <c r="I140" s="71">
        <v>26</v>
      </c>
      <c r="J140" s="71">
        <v>18.3</v>
      </c>
      <c r="K140" s="6">
        <f t="shared" si="6"/>
        <v>7.9200000000000008</v>
      </c>
      <c r="L140" s="6">
        <f t="shared" si="7"/>
        <v>8.64</v>
      </c>
      <c r="M140" s="10">
        <v>30</v>
      </c>
      <c r="N140" s="3" t="str">
        <f t="shared" si="8"/>
        <v>NNE</v>
      </c>
      <c r="O140" s="11">
        <v>0</v>
      </c>
      <c r="P140" s="12">
        <v>0</v>
      </c>
      <c r="Q140" s="3">
        <v>3.8</v>
      </c>
      <c r="R140" s="13">
        <v>60519</v>
      </c>
      <c r="S140" s="14">
        <v>478.10010000000005</v>
      </c>
      <c r="T140" s="15">
        <v>2.2000000000000002</v>
      </c>
      <c r="U140" s="15">
        <v>2.4</v>
      </c>
    </row>
    <row r="141" spans="1:21" x14ac:dyDescent="0.25">
      <c r="A141" s="1">
        <v>45393</v>
      </c>
      <c r="B141" s="2">
        <v>0.4826388888888889</v>
      </c>
      <c r="C141" s="7">
        <v>1019</v>
      </c>
      <c r="D141" s="7">
        <v>1024</v>
      </c>
      <c r="E141" s="71">
        <v>18.2</v>
      </c>
      <c r="F141" s="9">
        <v>77</v>
      </c>
      <c r="G141" s="71">
        <v>18.2</v>
      </c>
      <c r="H141" s="71">
        <v>14.1</v>
      </c>
      <c r="I141" s="71">
        <v>26</v>
      </c>
      <c r="J141" s="71">
        <v>18.2</v>
      </c>
      <c r="K141" s="6">
        <f t="shared" si="6"/>
        <v>13.32</v>
      </c>
      <c r="L141" s="6">
        <f t="shared" si="7"/>
        <v>14.759999999999998</v>
      </c>
      <c r="M141" s="10">
        <v>36</v>
      </c>
      <c r="N141" s="3" t="str">
        <f t="shared" si="8"/>
        <v>NNE</v>
      </c>
      <c r="O141" s="11">
        <v>0</v>
      </c>
      <c r="P141" s="12">
        <v>0</v>
      </c>
      <c r="Q141" s="3">
        <v>4.2</v>
      </c>
      <c r="R141" s="13">
        <v>66396</v>
      </c>
      <c r="S141" s="14">
        <v>524.52840000000003</v>
      </c>
      <c r="T141" s="15">
        <v>3.7</v>
      </c>
      <c r="U141" s="15">
        <v>4.0999999999999996</v>
      </c>
    </row>
    <row r="142" spans="1:21" x14ac:dyDescent="0.25">
      <c r="A142" s="1">
        <v>45393</v>
      </c>
      <c r="B142" s="2">
        <v>0.4861111111111111</v>
      </c>
      <c r="C142" s="7">
        <v>1019</v>
      </c>
      <c r="D142" s="7">
        <v>1024</v>
      </c>
      <c r="E142" s="71">
        <v>18.2</v>
      </c>
      <c r="F142" s="9">
        <v>77</v>
      </c>
      <c r="G142" s="71">
        <v>18.2</v>
      </c>
      <c r="H142" s="71">
        <v>14.1</v>
      </c>
      <c r="I142" s="71">
        <v>26</v>
      </c>
      <c r="J142" s="71">
        <v>18.2</v>
      </c>
      <c r="K142" s="6">
        <f t="shared" si="6"/>
        <v>5.04</v>
      </c>
      <c r="L142" s="6">
        <f t="shared" si="7"/>
        <v>5.04</v>
      </c>
      <c r="M142" s="10">
        <v>98</v>
      </c>
      <c r="N142" s="3" t="str">
        <f t="shared" si="8"/>
        <v>E</v>
      </c>
      <c r="O142" s="11">
        <v>0</v>
      </c>
      <c r="P142" s="12">
        <v>0</v>
      </c>
      <c r="Q142" s="3">
        <v>3.4</v>
      </c>
      <c r="R142" s="13">
        <v>53918</v>
      </c>
      <c r="S142" s="14">
        <v>425.95220000000006</v>
      </c>
      <c r="T142" s="15">
        <v>1.4</v>
      </c>
      <c r="U142" s="15">
        <v>1.4</v>
      </c>
    </row>
    <row r="143" spans="1:21" x14ac:dyDescent="0.25">
      <c r="A143" s="1">
        <v>45393</v>
      </c>
      <c r="B143" s="2">
        <v>0.48958333333333331</v>
      </c>
      <c r="C143" s="7">
        <v>1019</v>
      </c>
      <c r="D143" s="7">
        <v>1024</v>
      </c>
      <c r="E143" s="71">
        <v>18</v>
      </c>
      <c r="F143" s="9">
        <v>78</v>
      </c>
      <c r="G143" s="71">
        <v>17.3</v>
      </c>
      <c r="H143" s="71">
        <v>14.1</v>
      </c>
      <c r="I143" s="71">
        <v>26</v>
      </c>
      <c r="J143" s="71">
        <v>17.3</v>
      </c>
      <c r="K143" s="6">
        <f t="shared" si="6"/>
        <v>18</v>
      </c>
      <c r="L143" s="6">
        <f t="shared" si="7"/>
        <v>20.88</v>
      </c>
      <c r="M143" s="10">
        <v>18</v>
      </c>
      <c r="N143" s="3" t="str">
        <f t="shared" si="8"/>
        <v>N</v>
      </c>
      <c r="O143" s="11">
        <v>0</v>
      </c>
      <c r="P143" s="12">
        <v>0</v>
      </c>
      <c r="Q143" s="3">
        <v>2.4</v>
      </c>
      <c r="R143" s="13">
        <v>40872</v>
      </c>
      <c r="S143" s="14">
        <v>322.8888</v>
      </c>
      <c r="T143" s="15">
        <v>5</v>
      </c>
      <c r="U143" s="15">
        <v>5.8</v>
      </c>
    </row>
    <row r="144" spans="1:21" x14ac:dyDescent="0.25">
      <c r="A144" s="1">
        <v>45393</v>
      </c>
      <c r="B144" s="2">
        <v>0.49305555555555558</v>
      </c>
      <c r="C144" s="7">
        <v>1019</v>
      </c>
      <c r="D144" s="7">
        <v>1024</v>
      </c>
      <c r="E144" s="71">
        <v>17.8</v>
      </c>
      <c r="F144" s="9">
        <v>79</v>
      </c>
      <c r="G144" s="71">
        <v>18</v>
      </c>
      <c r="H144" s="71">
        <v>14.1</v>
      </c>
      <c r="I144" s="71">
        <v>26</v>
      </c>
      <c r="J144" s="71">
        <v>18</v>
      </c>
      <c r="K144" s="6">
        <f t="shared" si="6"/>
        <v>8.2799999999999994</v>
      </c>
      <c r="L144" s="6">
        <f t="shared" si="7"/>
        <v>8.64</v>
      </c>
      <c r="M144" s="10">
        <v>91</v>
      </c>
      <c r="N144" s="3" t="str">
        <f t="shared" si="8"/>
        <v>E</v>
      </c>
      <c r="O144" s="11">
        <v>0</v>
      </c>
      <c r="P144" s="12">
        <v>0</v>
      </c>
      <c r="Q144" s="3">
        <v>2.5</v>
      </c>
      <c r="R144" s="13">
        <v>39762</v>
      </c>
      <c r="S144" s="14">
        <v>314.11980000000005</v>
      </c>
      <c r="T144" s="15">
        <v>2.2999999999999998</v>
      </c>
      <c r="U144" s="15">
        <v>2.4</v>
      </c>
    </row>
    <row r="145" spans="1:21" x14ac:dyDescent="0.25">
      <c r="A145" s="1">
        <v>45393</v>
      </c>
      <c r="B145" s="2">
        <v>0.49652777777777779</v>
      </c>
      <c r="C145" s="7">
        <v>1019</v>
      </c>
      <c r="D145" s="7">
        <v>1024</v>
      </c>
      <c r="E145" s="71">
        <v>18</v>
      </c>
      <c r="F145" s="9">
        <v>79</v>
      </c>
      <c r="G145" s="71">
        <v>18.3</v>
      </c>
      <c r="H145" s="71">
        <v>14.3</v>
      </c>
      <c r="I145" s="71">
        <v>26</v>
      </c>
      <c r="J145" s="71">
        <v>18.3</v>
      </c>
      <c r="K145" s="6">
        <f t="shared" si="6"/>
        <v>7.2</v>
      </c>
      <c r="L145" s="6">
        <f t="shared" si="7"/>
        <v>7.9200000000000008</v>
      </c>
      <c r="M145" s="10">
        <v>137</v>
      </c>
      <c r="N145" s="3" t="str">
        <f t="shared" si="8"/>
        <v>SE</v>
      </c>
      <c r="O145" s="11">
        <v>0</v>
      </c>
      <c r="P145" s="12">
        <v>0</v>
      </c>
      <c r="Q145" s="3">
        <v>2.5</v>
      </c>
      <c r="R145" s="13">
        <v>39706</v>
      </c>
      <c r="S145" s="14">
        <v>313.67740000000003</v>
      </c>
      <c r="T145" s="15">
        <v>2</v>
      </c>
      <c r="U145" s="15">
        <v>2.2000000000000002</v>
      </c>
    </row>
    <row r="146" spans="1:21" x14ac:dyDescent="0.25">
      <c r="A146" s="1">
        <v>45393</v>
      </c>
      <c r="B146" s="2">
        <v>0.5</v>
      </c>
      <c r="C146" s="7">
        <v>1019</v>
      </c>
      <c r="D146" s="7">
        <v>1024</v>
      </c>
      <c r="E146" s="71">
        <v>18</v>
      </c>
      <c r="F146" s="9">
        <v>80</v>
      </c>
      <c r="G146" s="71">
        <v>18</v>
      </c>
      <c r="H146" s="71">
        <v>14.5</v>
      </c>
      <c r="I146" s="71">
        <v>26</v>
      </c>
      <c r="J146" s="71">
        <v>18</v>
      </c>
      <c r="K146" s="6">
        <f t="shared" si="6"/>
        <v>4.68</v>
      </c>
      <c r="L146" s="6">
        <f t="shared" si="7"/>
        <v>4.68</v>
      </c>
      <c r="M146" s="10">
        <v>72</v>
      </c>
      <c r="N146" s="3" t="str">
        <f t="shared" si="8"/>
        <v>ENE</v>
      </c>
      <c r="O146" s="11">
        <v>0</v>
      </c>
      <c r="P146" s="12">
        <v>0</v>
      </c>
      <c r="Q146" s="3">
        <v>2.2000000000000002</v>
      </c>
      <c r="R146" s="13">
        <v>32776</v>
      </c>
      <c r="S146" s="14">
        <v>258.93040000000002</v>
      </c>
      <c r="T146" s="15">
        <v>1.3</v>
      </c>
      <c r="U146" s="15">
        <v>1.3</v>
      </c>
    </row>
    <row r="147" spans="1:21" x14ac:dyDescent="0.25">
      <c r="A147" s="1">
        <v>45393</v>
      </c>
      <c r="B147" s="2">
        <v>0.50347222222222221</v>
      </c>
      <c r="C147" s="7">
        <v>1019</v>
      </c>
      <c r="D147" s="7">
        <v>1024</v>
      </c>
      <c r="E147" s="71">
        <v>17.899999999999999</v>
      </c>
      <c r="F147" s="9">
        <v>81</v>
      </c>
      <c r="G147" s="71">
        <v>18.600000000000001</v>
      </c>
      <c r="H147" s="71">
        <v>14.6</v>
      </c>
      <c r="I147" s="71">
        <v>26</v>
      </c>
      <c r="J147" s="71">
        <v>18.600000000000001</v>
      </c>
      <c r="K147" s="6">
        <f t="shared" si="6"/>
        <v>5.4</v>
      </c>
      <c r="L147" s="6">
        <f t="shared" si="7"/>
        <v>5.4</v>
      </c>
      <c r="M147" s="10">
        <v>114</v>
      </c>
      <c r="N147" s="3" t="str">
        <f t="shared" si="8"/>
        <v>ESE</v>
      </c>
      <c r="O147" s="11">
        <v>0</v>
      </c>
      <c r="P147" s="12">
        <v>0</v>
      </c>
      <c r="Q147" s="3">
        <v>3</v>
      </c>
      <c r="R147" s="13">
        <v>54297</v>
      </c>
      <c r="S147" s="14">
        <v>428.94630000000006</v>
      </c>
      <c r="T147" s="15">
        <v>1.5</v>
      </c>
      <c r="U147" s="15">
        <v>1.5</v>
      </c>
    </row>
    <row r="148" spans="1:21" x14ac:dyDescent="0.25">
      <c r="A148" s="1">
        <v>45393</v>
      </c>
      <c r="B148" s="2">
        <v>0.50694444444444442</v>
      </c>
      <c r="C148" s="7">
        <v>1019</v>
      </c>
      <c r="D148" s="7">
        <v>1024</v>
      </c>
      <c r="E148" s="71">
        <v>18</v>
      </c>
      <c r="F148" s="9">
        <v>80</v>
      </c>
      <c r="G148" s="71">
        <v>17.8</v>
      </c>
      <c r="H148" s="71">
        <v>14.5</v>
      </c>
      <c r="I148" s="71">
        <v>26</v>
      </c>
      <c r="J148" s="71">
        <v>17.8</v>
      </c>
      <c r="K148" s="6">
        <f t="shared" si="6"/>
        <v>11.16</v>
      </c>
      <c r="L148" s="6">
        <f t="shared" si="7"/>
        <v>12.6</v>
      </c>
      <c r="M148" s="10">
        <v>274</v>
      </c>
      <c r="N148" s="3" t="str">
        <f t="shared" si="8"/>
        <v>W</v>
      </c>
      <c r="O148" s="11">
        <v>0</v>
      </c>
      <c r="P148" s="12">
        <v>0</v>
      </c>
      <c r="Q148" s="3">
        <v>2.6</v>
      </c>
      <c r="R148" s="13">
        <v>43244</v>
      </c>
      <c r="S148" s="14">
        <v>341.62760000000003</v>
      </c>
      <c r="T148" s="15">
        <v>3.1</v>
      </c>
      <c r="U148" s="15">
        <v>3.5</v>
      </c>
    </row>
    <row r="149" spans="1:21" x14ac:dyDescent="0.25">
      <c r="A149" s="1">
        <v>45393</v>
      </c>
      <c r="B149" s="2">
        <v>0.51041666666666663</v>
      </c>
      <c r="C149" s="7">
        <v>1019</v>
      </c>
      <c r="D149" s="7">
        <v>1024</v>
      </c>
      <c r="E149" s="71">
        <v>17.8</v>
      </c>
      <c r="F149" s="9">
        <v>80</v>
      </c>
      <c r="G149" s="71">
        <v>17.7</v>
      </c>
      <c r="H149" s="71">
        <v>14.3</v>
      </c>
      <c r="I149" s="71">
        <v>26</v>
      </c>
      <c r="J149" s="71">
        <v>17.7</v>
      </c>
      <c r="K149" s="6">
        <f t="shared" si="6"/>
        <v>10.08</v>
      </c>
      <c r="L149" s="6">
        <f t="shared" si="7"/>
        <v>10.44</v>
      </c>
      <c r="M149" s="10">
        <v>358</v>
      </c>
      <c r="N149" s="3" t="str">
        <f t="shared" si="8"/>
        <v>N</v>
      </c>
      <c r="O149" s="11">
        <v>0</v>
      </c>
      <c r="P149" s="12">
        <v>0</v>
      </c>
      <c r="Q149" s="3">
        <v>3.5</v>
      </c>
      <c r="R149" s="13">
        <v>54263</v>
      </c>
      <c r="S149" s="14">
        <v>428.67770000000002</v>
      </c>
      <c r="T149" s="15">
        <v>2.8</v>
      </c>
      <c r="U149" s="15">
        <v>2.9</v>
      </c>
    </row>
    <row r="150" spans="1:21" x14ac:dyDescent="0.25">
      <c r="A150" s="1">
        <v>45393</v>
      </c>
      <c r="B150" s="2">
        <v>0.51388888888888884</v>
      </c>
      <c r="C150" s="7">
        <v>1019</v>
      </c>
      <c r="D150" s="7">
        <v>1024</v>
      </c>
      <c r="E150" s="71">
        <v>18.100000000000001</v>
      </c>
      <c r="F150" s="9">
        <v>77</v>
      </c>
      <c r="G150" s="71">
        <v>18.100000000000001</v>
      </c>
      <c r="H150" s="71">
        <v>14</v>
      </c>
      <c r="I150" s="71">
        <v>26</v>
      </c>
      <c r="J150" s="71">
        <v>18.100000000000001</v>
      </c>
      <c r="K150" s="6">
        <f t="shared" si="6"/>
        <v>12.6</v>
      </c>
      <c r="L150" s="6">
        <f t="shared" si="7"/>
        <v>12.96</v>
      </c>
      <c r="M150" s="10">
        <v>13</v>
      </c>
      <c r="N150" s="3" t="str">
        <f t="shared" si="8"/>
        <v>N</v>
      </c>
      <c r="O150" s="11">
        <v>0</v>
      </c>
      <c r="P150" s="12">
        <v>0</v>
      </c>
      <c r="Q150" s="3">
        <v>2.7</v>
      </c>
      <c r="R150" s="13">
        <v>48684</v>
      </c>
      <c r="S150" s="14">
        <v>384.60360000000003</v>
      </c>
      <c r="T150" s="15">
        <v>3.5</v>
      </c>
      <c r="U150" s="15">
        <v>3.6</v>
      </c>
    </row>
    <row r="151" spans="1:21" x14ac:dyDescent="0.25">
      <c r="A151" s="1">
        <v>45393</v>
      </c>
      <c r="B151" s="2">
        <v>0.51736111111111116</v>
      </c>
      <c r="C151" s="7">
        <v>1019</v>
      </c>
      <c r="D151" s="7">
        <v>1024</v>
      </c>
      <c r="E151" s="71">
        <v>18.3</v>
      </c>
      <c r="F151" s="9">
        <v>78</v>
      </c>
      <c r="G151" s="71">
        <v>18.3</v>
      </c>
      <c r="H151" s="71">
        <v>14.4</v>
      </c>
      <c r="I151" s="71">
        <v>26</v>
      </c>
      <c r="J151" s="71">
        <v>18.3</v>
      </c>
      <c r="K151" s="6">
        <f t="shared" si="6"/>
        <v>5.76</v>
      </c>
      <c r="L151" s="6">
        <f t="shared" si="7"/>
        <v>5.76</v>
      </c>
      <c r="M151" s="10">
        <v>12</v>
      </c>
      <c r="N151" s="3" t="str">
        <f t="shared" si="8"/>
        <v>N</v>
      </c>
      <c r="O151" s="11">
        <v>0</v>
      </c>
      <c r="P151" s="12">
        <v>0</v>
      </c>
      <c r="Q151" s="3">
        <v>3.2</v>
      </c>
      <c r="R151" s="13">
        <v>55374</v>
      </c>
      <c r="S151" s="14">
        <v>437.45460000000003</v>
      </c>
      <c r="T151" s="15">
        <v>1.6</v>
      </c>
      <c r="U151" s="15">
        <v>1.6</v>
      </c>
    </row>
    <row r="152" spans="1:21" x14ac:dyDescent="0.25">
      <c r="A152" s="1">
        <v>45393</v>
      </c>
      <c r="B152" s="2">
        <v>0.52083333333333337</v>
      </c>
      <c r="C152" s="7">
        <v>1019</v>
      </c>
      <c r="D152" s="7">
        <v>1024</v>
      </c>
      <c r="E152" s="71">
        <v>18.3</v>
      </c>
      <c r="F152" s="9">
        <v>75</v>
      </c>
      <c r="G152" s="71">
        <v>18.3</v>
      </c>
      <c r="H152" s="71">
        <v>13.8</v>
      </c>
      <c r="I152" s="71">
        <v>26</v>
      </c>
      <c r="J152" s="71">
        <v>18.3</v>
      </c>
      <c r="K152" s="6">
        <f t="shared" si="6"/>
        <v>7.2</v>
      </c>
      <c r="L152" s="6">
        <f t="shared" si="7"/>
        <v>7.2</v>
      </c>
      <c r="M152" s="10">
        <v>86</v>
      </c>
      <c r="N152" s="3" t="str">
        <f t="shared" si="8"/>
        <v>E</v>
      </c>
      <c r="O152" s="11">
        <v>0</v>
      </c>
      <c r="P152" s="12">
        <v>0</v>
      </c>
      <c r="Q152" s="3">
        <v>4.3</v>
      </c>
      <c r="R152" s="13">
        <v>80771</v>
      </c>
      <c r="S152" s="14">
        <v>638.09090000000003</v>
      </c>
      <c r="T152" s="15">
        <v>2</v>
      </c>
      <c r="U152" s="15">
        <v>2</v>
      </c>
    </row>
    <row r="153" spans="1:21" x14ac:dyDescent="0.25">
      <c r="A153" s="1">
        <v>45393</v>
      </c>
      <c r="B153" s="2">
        <v>0.52430555555555558</v>
      </c>
      <c r="C153" s="7">
        <v>1019</v>
      </c>
      <c r="D153" s="7">
        <v>1024</v>
      </c>
      <c r="E153" s="71">
        <v>18.600000000000001</v>
      </c>
      <c r="F153" s="9">
        <v>75</v>
      </c>
      <c r="G153" s="71">
        <v>18.600000000000001</v>
      </c>
      <c r="H153" s="71">
        <v>14.1</v>
      </c>
      <c r="I153" s="71">
        <v>26</v>
      </c>
      <c r="J153" s="71">
        <v>18.600000000000001</v>
      </c>
      <c r="K153" s="6">
        <f t="shared" si="6"/>
        <v>12.6</v>
      </c>
      <c r="L153" s="6">
        <f t="shared" si="7"/>
        <v>12.96</v>
      </c>
      <c r="M153" s="10">
        <v>89</v>
      </c>
      <c r="N153" s="3" t="str">
        <f t="shared" si="8"/>
        <v>E</v>
      </c>
      <c r="O153" s="11">
        <v>0</v>
      </c>
      <c r="P153" s="12">
        <v>0</v>
      </c>
      <c r="Q153" s="3">
        <v>2.7</v>
      </c>
      <c r="R153" s="13">
        <v>47480</v>
      </c>
      <c r="S153" s="14">
        <v>375.09200000000004</v>
      </c>
      <c r="T153" s="15">
        <v>3.5</v>
      </c>
      <c r="U153" s="15">
        <v>3.6</v>
      </c>
    </row>
    <row r="154" spans="1:21" x14ac:dyDescent="0.25">
      <c r="A154" s="1">
        <v>45393</v>
      </c>
      <c r="B154" s="2">
        <v>0.52777777777777779</v>
      </c>
      <c r="C154" s="7">
        <v>1019</v>
      </c>
      <c r="D154" s="7">
        <v>1024</v>
      </c>
      <c r="E154" s="71">
        <v>18.399999999999999</v>
      </c>
      <c r="F154" s="9">
        <v>75</v>
      </c>
      <c r="G154" s="71">
        <v>18.399999999999999</v>
      </c>
      <c r="H154" s="71">
        <v>13.9</v>
      </c>
      <c r="I154" s="71">
        <v>26</v>
      </c>
      <c r="J154" s="71">
        <v>18.399999999999999</v>
      </c>
      <c r="K154" s="6">
        <f t="shared" si="6"/>
        <v>5.4</v>
      </c>
      <c r="L154" s="6">
        <f t="shared" si="7"/>
        <v>5.4</v>
      </c>
      <c r="M154" s="10">
        <v>12</v>
      </c>
      <c r="N154" s="3" t="str">
        <f t="shared" si="8"/>
        <v>N</v>
      </c>
      <c r="O154" s="11">
        <v>0</v>
      </c>
      <c r="P154" s="12">
        <v>0</v>
      </c>
      <c r="Q154" s="3">
        <v>2.6</v>
      </c>
      <c r="R154" s="13">
        <v>42053</v>
      </c>
      <c r="S154" s="14">
        <v>332.21870000000001</v>
      </c>
      <c r="T154" s="15">
        <v>1.5</v>
      </c>
      <c r="U154" s="15">
        <v>1.5</v>
      </c>
    </row>
    <row r="155" spans="1:21" x14ac:dyDescent="0.25">
      <c r="A155" s="1">
        <v>45393</v>
      </c>
      <c r="B155" s="2">
        <v>0.53125</v>
      </c>
      <c r="C155" s="7">
        <v>1019</v>
      </c>
      <c r="D155" s="7">
        <v>1024</v>
      </c>
      <c r="E155" s="71">
        <v>18.100000000000001</v>
      </c>
      <c r="F155" s="9">
        <v>75</v>
      </c>
      <c r="G155" s="71">
        <v>18.100000000000001</v>
      </c>
      <c r="H155" s="71">
        <v>13.6</v>
      </c>
      <c r="I155" s="71">
        <v>26</v>
      </c>
      <c r="J155" s="71">
        <v>18.100000000000001</v>
      </c>
      <c r="K155" s="6">
        <f t="shared" si="6"/>
        <v>11.16</v>
      </c>
      <c r="L155" s="6">
        <f t="shared" si="7"/>
        <v>12.6</v>
      </c>
      <c r="M155" s="10">
        <v>113</v>
      </c>
      <c r="N155" s="3" t="str">
        <f t="shared" si="8"/>
        <v>ESE</v>
      </c>
      <c r="O155" s="11">
        <v>0</v>
      </c>
      <c r="P155" s="12">
        <v>0</v>
      </c>
      <c r="Q155" s="3">
        <v>2.5</v>
      </c>
      <c r="R155" s="13">
        <v>40713</v>
      </c>
      <c r="S155" s="14">
        <v>321.63270000000006</v>
      </c>
      <c r="T155" s="15">
        <v>3.1</v>
      </c>
      <c r="U155" s="15">
        <v>3.5</v>
      </c>
    </row>
    <row r="156" spans="1:21" x14ac:dyDescent="0.25">
      <c r="A156" s="1">
        <v>45393</v>
      </c>
      <c r="B156" s="2">
        <v>0.53472222222222221</v>
      </c>
      <c r="C156" s="7">
        <v>1019</v>
      </c>
      <c r="D156" s="7">
        <v>1024</v>
      </c>
      <c r="E156" s="71">
        <v>18</v>
      </c>
      <c r="F156" s="9">
        <v>75</v>
      </c>
      <c r="G156" s="71">
        <v>17.7</v>
      </c>
      <c r="H156" s="71">
        <v>13.5</v>
      </c>
      <c r="I156" s="71">
        <v>26</v>
      </c>
      <c r="J156" s="71">
        <v>17.7</v>
      </c>
      <c r="K156" s="6">
        <f t="shared" si="6"/>
        <v>12.6</v>
      </c>
      <c r="L156" s="6">
        <f t="shared" si="7"/>
        <v>14.4</v>
      </c>
      <c r="M156" s="10">
        <v>259</v>
      </c>
      <c r="N156" s="3" t="str">
        <f t="shared" si="8"/>
        <v>WSW</v>
      </c>
      <c r="O156" s="11">
        <v>0</v>
      </c>
      <c r="P156" s="12">
        <v>0</v>
      </c>
      <c r="Q156" s="3">
        <v>2.8</v>
      </c>
      <c r="R156" s="13">
        <v>43112</v>
      </c>
      <c r="S156" s="14">
        <v>340.58480000000003</v>
      </c>
      <c r="T156" s="15">
        <v>3.5</v>
      </c>
      <c r="U156" s="15">
        <v>4</v>
      </c>
    </row>
    <row r="157" spans="1:21" x14ac:dyDescent="0.25">
      <c r="A157" s="1">
        <v>45393</v>
      </c>
      <c r="B157" s="2">
        <v>0.53819444444444442</v>
      </c>
      <c r="C157" s="7">
        <v>1019</v>
      </c>
      <c r="D157" s="7">
        <v>1024</v>
      </c>
      <c r="E157" s="71">
        <v>17.8</v>
      </c>
      <c r="F157" s="9">
        <v>75</v>
      </c>
      <c r="G157" s="71">
        <v>18</v>
      </c>
      <c r="H157" s="71">
        <v>13.3</v>
      </c>
      <c r="I157" s="71">
        <v>26</v>
      </c>
      <c r="J157" s="71">
        <v>18</v>
      </c>
      <c r="K157" s="6">
        <f t="shared" si="6"/>
        <v>8.2799999999999994</v>
      </c>
      <c r="L157" s="6">
        <f t="shared" si="7"/>
        <v>8.2799999999999994</v>
      </c>
      <c r="M157" s="10">
        <v>306</v>
      </c>
      <c r="N157" s="3" t="str">
        <f t="shared" si="8"/>
        <v>WNW</v>
      </c>
      <c r="O157" s="11">
        <v>0</v>
      </c>
      <c r="P157" s="12">
        <v>0</v>
      </c>
      <c r="Q157" s="3">
        <v>3</v>
      </c>
      <c r="R157" s="13">
        <v>48854</v>
      </c>
      <c r="S157" s="14">
        <v>385.94660000000005</v>
      </c>
      <c r="T157" s="15">
        <v>2.2999999999999998</v>
      </c>
      <c r="U157" s="15">
        <v>2.2999999999999998</v>
      </c>
    </row>
    <row r="158" spans="1:21" x14ac:dyDescent="0.25">
      <c r="A158" s="1">
        <v>45393</v>
      </c>
      <c r="B158" s="2">
        <v>0.54166666666666663</v>
      </c>
      <c r="C158" s="7">
        <v>1019</v>
      </c>
      <c r="D158" s="7">
        <v>1024</v>
      </c>
      <c r="E158" s="71">
        <v>18</v>
      </c>
      <c r="F158" s="9">
        <v>74</v>
      </c>
      <c r="G158" s="71">
        <v>18</v>
      </c>
      <c r="H158" s="71">
        <v>13.3</v>
      </c>
      <c r="I158" s="71">
        <v>26</v>
      </c>
      <c r="J158" s="71">
        <v>18</v>
      </c>
      <c r="K158" s="6">
        <f t="shared" si="6"/>
        <v>3.6</v>
      </c>
      <c r="L158" s="6">
        <f t="shared" si="7"/>
        <v>3.6</v>
      </c>
      <c r="M158" s="10">
        <v>337</v>
      </c>
      <c r="N158" s="3" t="str">
        <f t="shared" si="8"/>
        <v>NNW</v>
      </c>
      <c r="O158" s="11">
        <v>0</v>
      </c>
      <c r="P158" s="12">
        <v>0</v>
      </c>
      <c r="Q158" s="3">
        <v>2.8</v>
      </c>
      <c r="R158" s="13">
        <v>49720</v>
      </c>
      <c r="S158" s="14">
        <v>392.78800000000001</v>
      </c>
      <c r="T158" s="15">
        <v>1</v>
      </c>
      <c r="U158" s="15">
        <v>1</v>
      </c>
    </row>
    <row r="159" spans="1:21" x14ac:dyDescent="0.25">
      <c r="A159" s="1">
        <v>45393</v>
      </c>
      <c r="B159" s="2">
        <v>0.54513888888888884</v>
      </c>
      <c r="C159" s="7">
        <v>1019</v>
      </c>
      <c r="D159" s="7">
        <v>1024</v>
      </c>
      <c r="E159" s="71">
        <v>18.5</v>
      </c>
      <c r="F159" s="9">
        <v>73</v>
      </c>
      <c r="G159" s="71">
        <v>18.5</v>
      </c>
      <c r="H159" s="71">
        <v>13.5</v>
      </c>
      <c r="I159" s="71">
        <v>26</v>
      </c>
      <c r="J159" s="71">
        <v>18.5</v>
      </c>
      <c r="K159" s="6">
        <f t="shared" si="6"/>
        <v>6.84</v>
      </c>
      <c r="L159" s="6">
        <f t="shared" si="7"/>
        <v>7.2</v>
      </c>
      <c r="M159" s="10">
        <v>33</v>
      </c>
      <c r="N159" s="3" t="str">
        <f t="shared" si="8"/>
        <v>NNE</v>
      </c>
      <c r="O159" s="11">
        <v>0</v>
      </c>
      <c r="P159" s="12">
        <v>0</v>
      </c>
      <c r="Q159" s="3">
        <v>2.6</v>
      </c>
      <c r="R159" s="13">
        <v>43183</v>
      </c>
      <c r="S159" s="14">
        <v>341.14570000000003</v>
      </c>
      <c r="T159" s="15">
        <v>1.9</v>
      </c>
      <c r="U159" s="15">
        <v>2</v>
      </c>
    </row>
    <row r="160" spans="1:21" x14ac:dyDescent="0.25">
      <c r="A160" s="1">
        <v>45393</v>
      </c>
      <c r="B160" s="2">
        <v>0.54861111111111116</v>
      </c>
      <c r="C160" s="7">
        <v>1019</v>
      </c>
      <c r="D160" s="7">
        <v>1024</v>
      </c>
      <c r="E160" s="71">
        <v>18.3</v>
      </c>
      <c r="F160" s="9">
        <v>74</v>
      </c>
      <c r="G160" s="71">
        <v>18.3</v>
      </c>
      <c r="H160" s="71">
        <v>13.6</v>
      </c>
      <c r="I160" s="71">
        <v>26</v>
      </c>
      <c r="J160" s="71">
        <v>18.3</v>
      </c>
      <c r="K160" s="6">
        <f t="shared" si="6"/>
        <v>5.76</v>
      </c>
      <c r="L160" s="6">
        <f t="shared" si="7"/>
        <v>5.76</v>
      </c>
      <c r="M160" s="10">
        <v>106</v>
      </c>
      <c r="N160" s="3" t="str">
        <f t="shared" si="8"/>
        <v>E</v>
      </c>
      <c r="O160" s="11">
        <v>0</v>
      </c>
      <c r="P160" s="12">
        <v>0</v>
      </c>
      <c r="Q160" s="3">
        <v>2.7</v>
      </c>
      <c r="R160" s="13">
        <v>43729</v>
      </c>
      <c r="S160" s="14">
        <v>345.45910000000003</v>
      </c>
      <c r="T160" s="15">
        <v>1.6</v>
      </c>
      <c r="U160" s="15">
        <v>1.6</v>
      </c>
    </row>
    <row r="161" spans="1:21" x14ac:dyDescent="0.25">
      <c r="A161" s="1">
        <v>45393</v>
      </c>
      <c r="B161" s="2">
        <v>0.55208333333333337</v>
      </c>
      <c r="C161" s="7">
        <v>1019</v>
      </c>
      <c r="D161" s="7">
        <v>1024</v>
      </c>
      <c r="E161" s="71">
        <v>18.2</v>
      </c>
      <c r="F161" s="9">
        <v>74</v>
      </c>
      <c r="G161" s="71">
        <v>18.2</v>
      </c>
      <c r="H161" s="71">
        <v>13.5</v>
      </c>
      <c r="I161" s="71">
        <v>26</v>
      </c>
      <c r="J161" s="71">
        <v>18.2</v>
      </c>
      <c r="K161" s="6">
        <f t="shared" si="6"/>
        <v>5.4</v>
      </c>
      <c r="L161" s="6">
        <f t="shared" si="7"/>
        <v>5.4</v>
      </c>
      <c r="M161" s="10">
        <v>36</v>
      </c>
      <c r="N161" s="3" t="str">
        <f t="shared" si="8"/>
        <v>NNE</v>
      </c>
      <c r="O161" s="11">
        <v>0</v>
      </c>
      <c r="P161" s="12">
        <v>0</v>
      </c>
      <c r="Q161" s="3">
        <v>2.5</v>
      </c>
      <c r="R161" s="13">
        <v>39928</v>
      </c>
      <c r="S161" s="14">
        <v>315.43120000000005</v>
      </c>
      <c r="T161" s="15">
        <v>1.5</v>
      </c>
      <c r="U161" s="15">
        <v>1.5</v>
      </c>
    </row>
    <row r="162" spans="1:21" x14ac:dyDescent="0.25">
      <c r="A162" s="1">
        <v>45393</v>
      </c>
      <c r="B162" s="2">
        <v>0.55555555555555558</v>
      </c>
      <c r="C162" s="7">
        <v>1019</v>
      </c>
      <c r="D162" s="7">
        <v>1024</v>
      </c>
      <c r="E162" s="71">
        <v>18.100000000000001</v>
      </c>
      <c r="F162" s="9">
        <v>73</v>
      </c>
      <c r="G162" s="71">
        <v>18.100000000000001</v>
      </c>
      <c r="H162" s="71">
        <v>13.2</v>
      </c>
      <c r="I162" s="71">
        <v>26</v>
      </c>
      <c r="J162" s="71">
        <v>18.100000000000001</v>
      </c>
      <c r="K162" s="6">
        <f t="shared" si="6"/>
        <v>6.48</v>
      </c>
      <c r="L162" s="6">
        <f t="shared" si="7"/>
        <v>7.2</v>
      </c>
      <c r="M162" s="10">
        <v>102</v>
      </c>
      <c r="N162" s="3" t="str">
        <f t="shared" si="8"/>
        <v>E</v>
      </c>
      <c r="O162" s="11">
        <v>0</v>
      </c>
      <c r="P162" s="12">
        <v>0</v>
      </c>
      <c r="Q162" s="3">
        <v>2.5</v>
      </c>
      <c r="R162" s="13">
        <v>40372</v>
      </c>
      <c r="S162" s="14">
        <v>318.93880000000001</v>
      </c>
      <c r="T162" s="15">
        <v>1.8</v>
      </c>
      <c r="U162" s="15">
        <v>2</v>
      </c>
    </row>
    <row r="163" spans="1:21" x14ac:dyDescent="0.25">
      <c r="A163" s="1">
        <v>45393</v>
      </c>
      <c r="B163" s="2">
        <v>0.55902777777777779</v>
      </c>
      <c r="C163" s="7">
        <v>1019</v>
      </c>
      <c r="D163" s="7">
        <v>1024</v>
      </c>
      <c r="E163" s="71">
        <v>18.100000000000001</v>
      </c>
      <c r="F163" s="9">
        <v>74</v>
      </c>
      <c r="G163" s="71">
        <v>18.100000000000001</v>
      </c>
      <c r="H163" s="71">
        <v>13.4</v>
      </c>
      <c r="I163" s="71">
        <v>26</v>
      </c>
      <c r="J163" s="71">
        <v>18.100000000000001</v>
      </c>
      <c r="K163" s="6">
        <f t="shared" si="6"/>
        <v>8.64</v>
      </c>
      <c r="L163" s="6">
        <f t="shared" si="7"/>
        <v>9.36</v>
      </c>
      <c r="M163" s="10">
        <v>119</v>
      </c>
      <c r="N163" s="3" t="str">
        <f t="shared" si="8"/>
        <v>ESE</v>
      </c>
      <c r="O163" s="11">
        <v>0</v>
      </c>
      <c r="P163" s="12">
        <v>0</v>
      </c>
      <c r="Q163" s="3">
        <v>2.2999999999999998</v>
      </c>
      <c r="R163" s="13">
        <v>39261</v>
      </c>
      <c r="S163" s="14">
        <v>310.1619</v>
      </c>
      <c r="T163" s="15">
        <v>2.4</v>
      </c>
      <c r="U163" s="15">
        <v>2.6</v>
      </c>
    </row>
    <row r="164" spans="1:21" x14ac:dyDescent="0.25">
      <c r="A164" s="1">
        <v>45393</v>
      </c>
      <c r="B164" s="2">
        <v>0.5625</v>
      </c>
      <c r="C164" s="7">
        <v>1019</v>
      </c>
      <c r="D164" s="7">
        <v>1024</v>
      </c>
      <c r="E164" s="71">
        <v>18</v>
      </c>
      <c r="F164" s="9">
        <v>74</v>
      </c>
      <c r="G164" s="71">
        <v>18</v>
      </c>
      <c r="H164" s="71">
        <v>13.3</v>
      </c>
      <c r="I164" s="71">
        <v>26</v>
      </c>
      <c r="J164" s="71">
        <v>18</v>
      </c>
      <c r="K164" s="6">
        <f t="shared" si="6"/>
        <v>3.9600000000000004</v>
      </c>
      <c r="L164" s="6">
        <f t="shared" si="7"/>
        <v>3.9600000000000004</v>
      </c>
      <c r="M164" s="10">
        <v>174</v>
      </c>
      <c r="N164" s="3" t="str">
        <f t="shared" si="8"/>
        <v>S</v>
      </c>
      <c r="O164" s="11">
        <v>0</v>
      </c>
      <c r="P164" s="12">
        <v>0</v>
      </c>
      <c r="Q164" s="3">
        <v>2.2999999999999998</v>
      </c>
      <c r="R164" s="13">
        <v>44008</v>
      </c>
      <c r="S164" s="14">
        <v>347.66320000000002</v>
      </c>
      <c r="T164" s="15">
        <v>1.1000000000000001</v>
      </c>
      <c r="U164" s="15">
        <v>1.1000000000000001</v>
      </c>
    </row>
    <row r="165" spans="1:21" x14ac:dyDescent="0.25">
      <c r="A165" s="1">
        <v>45393</v>
      </c>
      <c r="B165" s="2">
        <v>0.56597222222222221</v>
      </c>
      <c r="C165" s="7">
        <v>1019</v>
      </c>
      <c r="D165" s="7">
        <v>1024</v>
      </c>
      <c r="E165" s="71">
        <v>18</v>
      </c>
      <c r="F165" s="9">
        <v>75</v>
      </c>
      <c r="G165" s="71">
        <v>17.3</v>
      </c>
      <c r="H165" s="71">
        <v>13.5</v>
      </c>
      <c r="I165" s="71">
        <v>26</v>
      </c>
      <c r="J165" s="71">
        <v>17.3</v>
      </c>
      <c r="K165" s="6">
        <f t="shared" si="6"/>
        <v>17.64</v>
      </c>
      <c r="L165" s="6">
        <f t="shared" si="7"/>
        <v>19.440000000000001</v>
      </c>
      <c r="M165" s="10">
        <v>84</v>
      </c>
      <c r="N165" s="3" t="str">
        <f t="shared" si="8"/>
        <v>E</v>
      </c>
      <c r="O165" s="11">
        <v>0</v>
      </c>
      <c r="P165" s="12">
        <v>0</v>
      </c>
      <c r="Q165" s="3">
        <v>2.2999999999999998</v>
      </c>
      <c r="R165" s="13">
        <v>40894</v>
      </c>
      <c r="S165" s="14">
        <v>323.06260000000003</v>
      </c>
      <c r="T165" s="15">
        <v>4.9000000000000004</v>
      </c>
      <c r="U165" s="15">
        <v>5.4</v>
      </c>
    </row>
    <row r="166" spans="1:21" x14ac:dyDescent="0.25">
      <c r="A166" s="1">
        <v>45393</v>
      </c>
      <c r="B166" s="2">
        <v>0.56944444444444442</v>
      </c>
      <c r="C166" s="7">
        <v>1019</v>
      </c>
      <c r="D166" s="7">
        <v>1024</v>
      </c>
      <c r="E166" s="71">
        <v>17.899999999999999</v>
      </c>
      <c r="F166" s="9">
        <v>75</v>
      </c>
      <c r="G166" s="71">
        <v>17.2</v>
      </c>
      <c r="H166" s="71">
        <v>13.4</v>
      </c>
      <c r="I166" s="71">
        <v>26</v>
      </c>
      <c r="J166" s="71">
        <v>17.2</v>
      </c>
      <c r="K166" s="6">
        <f t="shared" si="6"/>
        <v>17.64</v>
      </c>
      <c r="L166" s="6">
        <f t="shared" si="7"/>
        <v>20.88</v>
      </c>
      <c r="M166" s="10">
        <v>270</v>
      </c>
      <c r="N166" s="3" t="str">
        <f t="shared" si="8"/>
        <v>W</v>
      </c>
      <c r="O166" s="11">
        <v>0</v>
      </c>
      <c r="P166" s="12">
        <v>0</v>
      </c>
      <c r="Q166" s="3">
        <v>2.2999999999999998</v>
      </c>
      <c r="R166" s="13">
        <v>41825</v>
      </c>
      <c r="S166" s="14">
        <v>330.41750000000002</v>
      </c>
      <c r="T166" s="15">
        <v>4.9000000000000004</v>
      </c>
      <c r="U166" s="15">
        <v>5.8</v>
      </c>
    </row>
    <row r="167" spans="1:21" x14ac:dyDescent="0.25">
      <c r="A167" s="1">
        <v>45393</v>
      </c>
      <c r="B167" s="2">
        <v>0.57291666666666663</v>
      </c>
      <c r="C167" s="7">
        <v>1019</v>
      </c>
      <c r="D167" s="7">
        <v>1024</v>
      </c>
      <c r="E167" s="71">
        <v>18.100000000000001</v>
      </c>
      <c r="F167" s="9">
        <v>76</v>
      </c>
      <c r="G167" s="71">
        <v>18.100000000000001</v>
      </c>
      <c r="H167" s="71">
        <v>13.8</v>
      </c>
      <c r="I167" s="71">
        <v>26</v>
      </c>
      <c r="J167" s="71">
        <v>18.100000000000001</v>
      </c>
      <c r="K167" s="6">
        <f t="shared" si="6"/>
        <v>7.9200000000000008</v>
      </c>
      <c r="L167" s="6">
        <f t="shared" si="7"/>
        <v>8.64</v>
      </c>
      <c r="M167" s="10">
        <v>117</v>
      </c>
      <c r="N167" s="3" t="str">
        <f t="shared" si="8"/>
        <v>ESE</v>
      </c>
      <c r="O167" s="11">
        <v>0</v>
      </c>
      <c r="P167" s="12">
        <v>0</v>
      </c>
      <c r="Q167" s="3">
        <v>2</v>
      </c>
      <c r="R167" s="13">
        <v>38053</v>
      </c>
      <c r="S167" s="14">
        <v>300.61870000000005</v>
      </c>
      <c r="T167" s="15">
        <v>2.2000000000000002</v>
      </c>
      <c r="U167" s="15">
        <v>2.4</v>
      </c>
    </row>
    <row r="168" spans="1:21" x14ac:dyDescent="0.25">
      <c r="A168" s="1">
        <v>45393</v>
      </c>
      <c r="B168" s="2">
        <v>0.57638888888888884</v>
      </c>
      <c r="C168" s="7">
        <v>1019</v>
      </c>
      <c r="D168" s="7">
        <v>1024</v>
      </c>
      <c r="E168" s="71">
        <v>18.100000000000001</v>
      </c>
      <c r="F168" s="9">
        <v>76</v>
      </c>
      <c r="G168" s="71">
        <v>18.100000000000001</v>
      </c>
      <c r="H168" s="71">
        <v>13.8</v>
      </c>
      <c r="I168" s="71">
        <v>26</v>
      </c>
      <c r="J168" s="71">
        <v>18.100000000000001</v>
      </c>
      <c r="K168" s="6">
        <f t="shared" si="6"/>
        <v>8.64</v>
      </c>
      <c r="L168" s="6">
        <f t="shared" si="7"/>
        <v>9.7200000000000006</v>
      </c>
      <c r="M168" s="10">
        <v>112</v>
      </c>
      <c r="N168" s="3" t="str">
        <f t="shared" si="8"/>
        <v>ESE</v>
      </c>
      <c r="O168" s="11">
        <v>0</v>
      </c>
      <c r="P168" s="12">
        <v>0</v>
      </c>
      <c r="Q168" s="3">
        <v>2.2999999999999998</v>
      </c>
      <c r="R168" s="13">
        <v>47712</v>
      </c>
      <c r="S168" s="14">
        <v>376.92480000000006</v>
      </c>
      <c r="T168" s="15">
        <v>2.4</v>
      </c>
      <c r="U168" s="15">
        <v>2.7</v>
      </c>
    </row>
    <row r="169" spans="1:21" x14ac:dyDescent="0.25">
      <c r="A169" s="1">
        <v>45393</v>
      </c>
      <c r="B169" s="2">
        <v>0.57986111111111116</v>
      </c>
      <c r="C169" s="7">
        <v>1019</v>
      </c>
      <c r="D169" s="7">
        <v>1024</v>
      </c>
      <c r="E169" s="71">
        <v>18.100000000000001</v>
      </c>
      <c r="F169" s="9">
        <v>77</v>
      </c>
      <c r="G169" s="71">
        <v>18.100000000000001</v>
      </c>
      <c r="H169" s="71">
        <v>14</v>
      </c>
      <c r="I169" s="71">
        <v>26</v>
      </c>
      <c r="J169" s="71">
        <v>18.100000000000001</v>
      </c>
      <c r="K169" s="6">
        <f t="shared" si="6"/>
        <v>3.6</v>
      </c>
      <c r="L169" s="6">
        <f t="shared" si="7"/>
        <v>3.6</v>
      </c>
      <c r="M169" s="10">
        <v>257</v>
      </c>
      <c r="N169" s="3" t="str">
        <f t="shared" si="8"/>
        <v>WSW</v>
      </c>
      <c r="O169" s="11">
        <v>0</v>
      </c>
      <c r="P169" s="12">
        <v>0</v>
      </c>
      <c r="Q169" s="3">
        <v>2.2999999999999998</v>
      </c>
      <c r="R169" s="13">
        <v>37516</v>
      </c>
      <c r="S169" s="14">
        <v>296.37640000000005</v>
      </c>
      <c r="T169" s="15">
        <v>1</v>
      </c>
      <c r="U169" s="15">
        <v>1</v>
      </c>
    </row>
    <row r="170" spans="1:21" x14ac:dyDescent="0.25">
      <c r="A170" s="1">
        <v>45393</v>
      </c>
      <c r="B170" s="2">
        <v>0.58333333333333337</v>
      </c>
      <c r="C170" s="7">
        <v>1019</v>
      </c>
      <c r="D170" s="7">
        <v>1024</v>
      </c>
      <c r="E170" s="71">
        <v>18.3</v>
      </c>
      <c r="F170" s="9">
        <v>77</v>
      </c>
      <c r="G170" s="71">
        <v>18.3</v>
      </c>
      <c r="H170" s="71">
        <v>14.2</v>
      </c>
      <c r="I170" s="71">
        <v>26</v>
      </c>
      <c r="J170" s="71">
        <v>18.3</v>
      </c>
      <c r="K170" s="6">
        <f t="shared" si="6"/>
        <v>8.2799999999999994</v>
      </c>
      <c r="L170" s="6">
        <f t="shared" si="7"/>
        <v>8.2799999999999994</v>
      </c>
      <c r="M170" s="10">
        <v>156</v>
      </c>
      <c r="N170" s="3" t="str">
        <f t="shared" si="8"/>
        <v>SSE</v>
      </c>
      <c r="O170" s="11">
        <v>0</v>
      </c>
      <c r="P170" s="12">
        <v>0</v>
      </c>
      <c r="Q170" s="3">
        <v>2.2999999999999998</v>
      </c>
      <c r="R170" s="13">
        <v>42031</v>
      </c>
      <c r="S170" s="14">
        <v>332.04490000000004</v>
      </c>
      <c r="T170" s="15">
        <v>2.2999999999999998</v>
      </c>
      <c r="U170" s="15">
        <v>2.2999999999999998</v>
      </c>
    </row>
    <row r="171" spans="1:21" x14ac:dyDescent="0.25">
      <c r="A171" s="1">
        <v>45393</v>
      </c>
      <c r="B171" s="2">
        <v>0.58680555555555558</v>
      </c>
      <c r="C171" s="7">
        <v>1019</v>
      </c>
      <c r="D171" s="7">
        <v>1024</v>
      </c>
      <c r="E171" s="71">
        <v>18.2</v>
      </c>
      <c r="F171" s="9">
        <v>78</v>
      </c>
      <c r="G171" s="71">
        <v>18.2</v>
      </c>
      <c r="H171" s="71">
        <v>14.3</v>
      </c>
      <c r="I171" s="71">
        <v>26</v>
      </c>
      <c r="J171" s="71">
        <v>18.2</v>
      </c>
      <c r="K171" s="6">
        <f t="shared" si="6"/>
        <v>3.9600000000000004</v>
      </c>
      <c r="L171" s="6">
        <f t="shared" si="7"/>
        <v>3.9600000000000004</v>
      </c>
      <c r="M171" s="10">
        <v>18</v>
      </c>
      <c r="N171" s="3" t="str">
        <f t="shared" si="8"/>
        <v>N</v>
      </c>
      <c r="O171" s="11">
        <v>0</v>
      </c>
      <c r="P171" s="12">
        <v>0</v>
      </c>
      <c r="Q171" s="3">
        <v>2.4</v>
      </c>
      <c r="R171" s="13">
        <v>40143</v>
      </c>
      <c r="S171" s="14">
        <v>317.12970000000001</v>
      </c>
      <c r="T171" s="15">
        <v>1.1000000000000001</v>
      </c>
      <c r="U171" s="15">
        <v>1.1000000000000001</v>
      </c>
    </row>
    <row r="172" spans="1:21" x14ac:dyDescent="0.25">
      <c r="A172" s="1">
        <v>45393</v>
      </c>
      <c r="B172" s="2">
        <v>0.59027777777777779</v>
      </c>
      <c r="C172" s="7">
        <v>1019</v>
      </c>
      <c r="D172" s="7">
        <v>1024</v>
      </c>
      <c r="E172" s="71">
        <v>18</v>
      </c>
      <c r="F172" s="9">
        <v>78</v>
      </c>
      <c r="G172" s="71">
        <v>18.2</v>
      </c>
      <c r="H172" s="71">
        <v>14.1</v>
      </c>
      <c r="I172" s="71">
        <v>26</v>
      </c>
      <c r="J172" s="71">
        <v>18.2</v>
      </c>
      <c r="K172" s="6">
        <f t="shared" si="6"/>
        <v>8.64</v>
      </c>
      <c r="L172" s="6">
        <f t="shared" si="7"/>
        <v>9.7200000000000006</v>
      </c>
      <c r="M172" s="10">
        <v>126</v>
      </c>
      <c r="N172" s="3" t="str">
        <f t="shared" si="8"/>
        <v>ESE</v>
      </c>
      <c r="O172" s="11">
        <v>0</v>
      </c>
      <c r="P172" s="12">
        <v>0</v>
      </c>
      <c r="Q172" s="3">
        <v>2.5</v>
      </c>
      <c r="R172" s="13">
        <v>41011</v>
      </c>
      <c r="S172" s="14">
        <v>323.98690000000005</v>
      </c>
      <c r="T172" s="15">
        <v>2.4</v>
      </c>
      <c r="U172" s="15">
        <v>2.7</v>
      </c>
    </row>
    <row r="173" spans="1:21" x14ac:dyDescent="0.25">
      <c r="A173" s="1">
        <v>45393</v>
      </c>
      <c r="B173" s="2">
        <v>0.59375</v>
      </c>
      <c r="C173" s="7">
        <v>1019</v>
      </c>
      <c r="D173" s="7">
        <v>1024</v>
      </c>
      <c r="E173" s="71">
        <v>18.2</v>
      </c>
      <c r="F173" s="9">
        <v>78</v>
      </c>
      <c r="G173" s="71">
        <v>18.2</v>
      </c>
      <c r="H173" s="71">
        <v>14.3</v>
      </c>
      <c r="I173" s="71">
        <v>26</v>
      </c>
      <c r="J173" s="71">
        <v>18.2</v>
      </c>
      <c r="K173" s="6">
        <f t="shared" si="6"/>
        <v>10.44</v>
      </c>
      <c r="L173" s="6">
        <f t="shared" si="7"/>
        <v>10.44</v>
      </c>
      <c r="M173" s="10">
        <v>311</v>
      </c>
      <c r="N173" s="3" t="str">
        <f t="shared" si="8"/>
        <v>NW</v>
      </c>
      <c r="O173" s="11">
        <v>0</v>
      </c>
      <c r="P173" s="12">
        <v>0</v>
      </c>
      <c r="Q173" s="3">
        <v>2.2000000000000002</v>
      </c>
      <c r="R173" s="13">
        <v>37195</v>
      </c>
      <c r="S173" s="14">
        <v>293.84050000000002</v>
      </c>
      <c r="T173" s="15">
        <v>2.9</v>
      </c>
      <c r="U173" s="15">
        <v>2.9</v>
      </c>
    </row>
    <row r="174" spans="1:21" x14ac:dyDescent="0.25">
      <c r="A174" s="1">
        <v>45393</v>
      </c>
      <c r="B174" s="2">
        <v>0.59722222222222221</v>
      </c>
      <c r="C174" s="7">
        <v>1019</v>
      </c>
      <c r="D174" s="7">
        <v>1024</v>
      </c>
      <c r="E174" s="71">
        <v>18.100000000000001</v>
      </c>
      <c r="F174" s="9">
        <v>79</v>
      </c>
      <c r="G174" s="71">
        <v>18.100000000000001</v>
      </c>
      <c r="H174" s="71">
        <v>14.4</v>
      </c>
      <c r="I174" s="71">
        <v>26</v>
      </c>
      <c r="J174" s="71">
        <v>18.100000000000001</v>
      </c>
      <c r="K174" s="6">
        <f t="shared" si="6"/>
        <v>8.64</v>
      </c>
      <c r="L174" s="6">
        <f t="shared" si="7"/>
        <v>9.36</v>
      </c>
      <c r="M174" s="10">
        <v>335</v>
      </c>
      <c r="N174" s="3" t="str">
        <f t="shared" si="8"/>
        <v>NNW</v>
      </c>
      <c r="O174" s="11">
        <v>0</v>
      </c>
      <c r="P174" s="12">
        <v>0</v>
      </c>
      <c r="Q174" s="3">
        <v>1.9</v>
      </c>
      <c r="R174" s="13">
        <v>36063</v>
      </c>
      <c r="S174" s="14">
        <v>284.89770000000004</v>
      </c>
      <c r="T174" s="15">
        <v>2.4</v>
      </c>
      <c r="U174" s="15">
        <v>2.6</v>
      </c>
    </row>
    <row r="175" spans="1:21" x14ac:dyDescent="0.25">
      <c r="A175" s="1">
        <v>45393</v>
      </c>
      <c r="B175" s="2">
        <v>0.60069444444444442</v>
      </c>
      <c r="C175" s="7">
        <v>1019</v>
      </c>
      <c r="D175" s="7">
        <v>1024</v>
      </c>
      <c r="E175" s="71">
        <v>17.8</v>
      </c>
      <c r="F175" s="9">
        <v>80</v>
      </c>
      <c r="G175" s="71">
        <v>18.100000000000001</v>
      </c>
      <c r="H175" s="71">
        <v>14.3</v>
      </c>
      <c r="I175" s="71">
        <v>26</v>
      </c>
      <c r="J175" s="71">
        <v>18.100000000000001</v>
      </c>
      <c r="K175" s="6">
        <f t="shared" si="6"/>
        <v>7.9200000000000008</v>
      </c>
      <c r="L175" s="6">
        <f t="shared" si="7"/>
        <v>8.64</v>
      </c>
      <c r="M175" s="10">
        <v>123</v>
      </c>
      <c r="N175" s="3" t="str">
        <f t="shared" si="8"/>
        <v>ESE</v>
      </c>
      <c r="O175" s="11">
        <v>0</v>
      </c>
      <c r="P175" s="12">
        <v>0</v>
      </c>
      <c r="Q175" s="3">
        <v>1.7</v>
      </c>
      <c r="R175" s="13">
        <v>34403</v>
      </c>
      <c r="S175" s="14">
        <v>271.78370000000001</v>
      </c>
      <c r="T175" s="15">
        <v>2.2000000000000002</v>
      </c>
      <c r="U175" s="15">
        <v>2.4</v>
      </c>
    </row>
    <row r="176" spans="1:21" x14ac:dyDescent="0.25">
      <c r="A176" s="1">
        <v>45393</v>
      </c>
      <c r="B176" s="2">
        <v>0.60416666666666663</v>
      </c>
      <c r="C176" s="7">
        <v>1019</v>
      </c>
      <c r="D176" s="7">
        <v>1024</v>
      </c>
      <c r="E176" s="71">
        <v>17.899999999999999</v>
      </c>
      <c r="F176" s="9">
        <v>79</v>
      </c>
      <c r="G176" s="71">
        <v>17.600000000000001</v>
      </c>
      <c r="H176" s="71">
        <v>14.2</v>
      </c>
      <c r="I176" s="71">
        <v>26</v>
      </c>
      <c r="J176" s="71">
        <v>17.600000000000001</v>
      </c>
      <c r="K176" s="6">
        <f t="shared" si="6"/>
        <v>12.6</v>
      </c>
      <c r="L176" s="6">
        <f t="shared" si="7"/>
        <v>13.32</v>
      </c>
      <c r="M176" s="10">
        <v>35</v>
      </c>
      <c r="N176" s="3" t="str">
        <f t="shared" si="8"/>
        <v>NNE</v>
      </c>
      <c r="O176" s="11">
        <v>0</v>
      </c>
      <c r="P176" s="12">
        <v>0</v>
      </c>
      <c r="Q176" s="3">
        <v>1.9</v>
      </c>
      <c r="R176" s="13">
        <v>34417</v>
      </c>
      <c r="S176" s="14">
        <v>271.89430000000004</v>
      </c>
      <c r="T176" s="15">
        <v>3.5</v>
      </c>
      <c r="U176" s="15">
        <v>3.7</v>
      </c>
    </row>
    <row r="177" spans="1:21" x14ac:dyDescent="0.25">
      <c r="A177" s="1">
        <v>45393</v>
      </c>
      <c r="B177" s="2">
        <v>0.60763888888888884</v>
      </c>
      <c r="C177" s="7">
        <v>1019</v>
      </c>
      <c r="D177" s="7">
        <v>1024</v>
      </c>
      <c r="E177" s="71">
        <v>18</v>
      </c>
      <c r="F177" s="9">
        <v>79</v>
      </c>
      <c r="G177" s="71">
        <v>18</v>
      </c>
      <c r="H177" s="71">
        <v>14.3</v>
      </c>
      <c r="I177" s="71">
        <v>26</v>
      </c>
      <c r="J177" s="71">
        <v>18</v>
      </c>
      <c r="K177" s="6">
        <f t="shared" si="6"/>
        <v>3.24</v>
      </c>
      <c r="L177" s="6">
        <f t="shared" si="7"/>
        <v>3.24</v>
      </c>
      <c r="M177" s="10">
        <v>43</v>
      </c>
      <c r="N177" s="3" t="str">
        <f t="shared" si="8"/>
        <v>NE</v>
      </c>
      <c r="O177" s="11">
        <v>0</v>
      </c>
      <c r="P177" s="12">
        <v>0</v>
      </c>
      <c r="Q177" s="3">
        <v>1.7</v>
      </c>
      <c r="R177" s="13">
        <v>32365</v>
      </c>
      <c r="S177" s="14">
        <v>255.68350000000004</v>
      </c>
      <c r="T177" s="15">
        <v>0.9</v>
      </c>
      <c r="U177" s="15">
        <v>0.9</v>
      </c>
    </row>
    <row r="178" spans="1:21" x14ac:dyDescent="0.25">
      <c r="A178" s="1">
        <v>45393</v>
      </c>
      <c r="B178" s="2">
        <v>0.61111111111111116</v>
      </c>
      <c r="C178" s="7">
        <v>1019</v>
      </c>
      <c r="D178" s="7">
        <v>1024</v>
      </c>
      <c r="E178" s="71">
        <v>17.899999999999999</v>
      </c>
      <c r="F178" s="9">
        <v>79</v>
      </c>
      <c r="G178" s="71">
        <v>18.600000000000001</v>
      </c>
      <c r="H178" s="71">
        <v>14.2</v>
      </c>
      <c r="I178" s="71">
        <v>26</v>
      </c>
      <c r="J178" s="71">
        <v>18.600000000000001</v>
      </c>
      <c r="K178" s="6">
        <f t="shared" si="6"/>
        <v>5.4</v>
      </c>
      <c r="L178" s="6">
        <f t="shared" si="7"/>
        <v>5.4</v>
      </c>
      <c r="M178" s="10">
        <v>310</v>
      </c>
      <c r="N178" s="3" t="str">
        <f t="shared" si="8"/>
        <v>NW</v>
      </c>
      <c r="O178" s="11">
        <v>0</v>
      </c>
      <c r="P178" s="12">
        <v>0</v>
      </c>
      <c r="Q178" s="3">
        <v>1.7</v>
      </c>
      <c r="R178" s="13">
        <v>32057</v>
      </c>
      <c r="S178" s="14">
        <v>253.25030000000004</v>
      </c>
      <c r="T178" s="15">
        <v>1.5</v>
      </c>
      <c r="U178" s="15">
        <v>1.5</v>
      </c>
    </row>
    <row r="179" spans="1:21" x14ac:dyDescent="0.25">
      <c r="A179" s="1">
        <v>45393</v>
      </c>
      <c r="B179" s="2">
        <v>0.61458333333333337</v>
      </c>
      <c r="C179" s="7">
        <v>1019</v>
      </c>
      <c r="D179" s="7">
        <v>1024</v>
      </c>
      <c r="E179" s="71">
        <v>18</v>
      </c>
      <c r="F179" s="9">
        <v>78</v>
      </c>
      <c r="G179" s="71">
        <v>18.3</v>
      </c>
      <c r="H179" s="71">
        <v>14.1</v>
      </c>
      <c r="I179" s="71">
        <v>26</v>
      </c>
      <c r="J179" s="71">
        <v>18.3</v>
      </c>
      <c r="K179" s="6">
        <f t="shared" si="6"/>
        <v>7.2</v>
      </c>
      <c r="L179" s="6">
        <f t="shared" si="7"/>
        <v>8.2799999999999994</v>
      </c>
      <c r="M179" s="10">
        <v>66</v>
      </c>
      <c r="N179" s="3" t="str">
        <f t="shared" si="8"/>
        <v>ENE</v>
      </c>
      <c r="O179" s="11">
        <v>0</v>
      </c>
      <c r="P179" s="12">
        <v>0</v>
      </c>
      <c r="Q179" s="3">
        <v>1.6</v>
      </c>
      <c r="R179" s="13">
        <v>30993</v>
      </c>
      <c r="S179" s="14">
        <v>244.84470000000002</v>
      </c>
      <c r="T179" s="15">
        <v>2</v>
      </c>
      <c r="U179" s="15">
        <v>2.2999999999999998</v>
      </c>
    </row>
    <row r="180" spans="1:21" x14ac:dyDescent="0.25">
      <c r="A180" s="1">
        <v>45393</v>
      </c>
      <c r="B180" s="2">
        <v>0.61805555555555558</v>
      </c>
      <c r="C180" s="7">
        <v>1019</v>
      </c>
      <c r="D180" s="7">
        <v>1024</v>
      </c>
      <c r="E180" s="71">
        <v>17.899999999999999</v>
      </c>
      <c r="F180" s="9">
        <v>78</v>
      </c>
      <c r="G180" s="71">
        <v>18.600000000000001</v>
      </c>
      <c r="H180" s="71">
        <v>14</v>
      </c>
      <c r="I180" s="71">
        <v>26</v>
      </c>
      <c r="J180" s="71">
        <v>18.600000000000001</v>
      </c>
      <c r="K180" s="6">
        <f t="shared" si="6"/>
        <v>5.76</v>
      </c>
      <c r="L180" s="6">
        <f t="shared" si="7"/>
        <v>5.76</v>
      </c>
      <c r="M180" s="10">
        <v>78</v>
      </c>
      <c r="N180" s="3" t="str">
        <f t="shared" si="8"/>
        <v>ENE</v>
      </c>
      <c r="O180" s="11">
        <v>0</v>
      </c>
      <c r="P180" s="12">
        <v>0</v>
      </c>
      <c r="Q180" s="3">
        <v>1.8</v>
      </c>
      <c r="R180" s="13">
        <v>31880</v>
      </c>
      <c r="S180" s="14">
        <v>251.85200000000003</v>
      </c>
      <c r="T180" s="15">
        <v>1.6</v>
      </c>
      <c r="U180" s="15">
        <v>1.6</v>
      </c>
    </row>
    <row r="181" spans="1:21" x14ac:dyDescent="0.25">
      <c r="A181" s="1">
        <v>45393</v>
      </c>
      <c r="B181" s="2">
        <v>0.62152777777777779</v>
      </c>
      <c r="C181" s="7">
        <v>1019</v>
      </c>
      <c r="D181" s="7">
        <v>1024</v>
      </c>
      <c r="E181" s="71">
        <v>17.7</v>
      </c>
      <c r="F181" s="9">
        <v>78</v>
      </c>
      <c r="G181" s="71">
        <v>17.7</v>
      </c>
      <c r="H181" s="71">
        <v>13.8</v>
      </c>
      <c r="I181" s="71">
        <v>26</v>
      </c>
      <c r="J181" s="71">
        <v>17.7</v>
      </c>
      <c r="K181" s="6">
        <f t="shared" si="6"/>
        <v>3.24</v>
      </c>
      <c r="L181" s="6">
        <f t="shared" si="7"/>
        <v>3.24</v>
      </c>
      <c r="M181" s="10">
        <v>148</v>
      </c>
      <c r="N181" s="3" t="str">
        <f t="shared" si="8"/>
        <v>SE</v>
      </c>
      <c r="O181" s="11">
        <v>0</v>
      </c>
      <c r="P181" s="12">
        <v>0</v>
      </c>
      <c r="Q181" s="3">
        <v>1.7</v>
      </c>
      <c r="R181" s="13">
        <v>33211</v>
      </c>
      <c r="S181" s="14">
        <v>262.36690000000004</v>
      </c>
      <c r="T181" s="15">
        <v>0.9</v>
      </c>
      <c r="U181" s="15">
        <v>0.9</v>
      </c>
    </row>
    <row r="182" spans="1:21" x14ac:dyDescent="0.25">
      <c r="A182" s="1">
        <v>45393</v>
      </c>
      <c r="B182" s="2">
        <v>0.625</v>
      </c>
      <c r="C182" s="7">
        <v>1019</v>
      </c>
      <c r="D182" s="7">
        <v>1024</v>
      </c>
      <c r="E182" s="71">
        <v>17.8</v>
      </c>
      <c r="F182" s="9">
        <v>78</v>
      </c>
      <c r="G182" s="71">
        <v>17.7</v>
      </c>
      <c r="H182" s="71">
        <v>13.9</v>
      </c>
      <c r="I182" s="71">
        <v>26</v>
      </c>
      <c r="J182" s="71">
        <v>17.7</v>
      </c>
      <c r="K182" s="6">
        <f t="shared" si="6"/>
        <v>10.08</v>
      </c>
      <c r="L182" s="6">
        <f t="shared" si="7"/>
        <v>10.44</v>
      </c>
      <c r="M182" s="10">
        <v>60</v>
      </c>
      <c r="N182" s="3" t="str">
        <f t="shared" si="8"/>
        <v>ENE</v>
      </c>
      <c r="O182" s="11">
        <v>0</v>
      </c>
      <c r="P182" s="12">
        <v>0</v>
      </c>
      <c r="Q182" s="3">
        <v>1.8</v>
      </c>
      <c r="R182" s="13">
        <v>34768</v>
      </c>
      <c r="S182" s="14">
        <v>274.66720000000004</v>
      </c>
      <c r="T182" s="15">
        <v>2.8</v>
      </c>
      <c r="U182" s="15">
        <v>2.9</v>
      </c>
    </row>
    <row r="183" spans="1:21" x14ac:dyDescent="0.25">
      <c r="A183" s="1">
        <v>45393</v>
      </c>
      <c r="B183" s="2">
        <v>0.62847222222222221</v>
      </c>
      <c r="C183" s="7">
        <v>1018</v>
      </c>
      <c r="D183" s="7">
        <v>1023</v>
      </c>
      <c r="E183" s="71">
        <v>18</v>
      </c>
      <c r="F183" s="9">
        <v>77</v>
      </c>
      <c r="G183" s="71">
        <v>18.2</v>
      </c>
      <c r="H183" s="71">
        <v>13.9</v>
      </c>
      <c r="I183" s="71">
        <v>26</v>
      </c>
      <c r="J183" s="71">
        <v>18.2</v>
      </c>
      <c r="K183" s="6">
        <f t="shared" si="6"/>
        <v>8.64</v>
      </c>
      <c r="L183" s="6">
        <f t="shared" si="7"/>
        <v>9.7200000000000006</v>
      </c>
      <c r="M183" s="10">
        <v>289</v>
      </c>
      <c r="N183" s="3" t="str">
        <f t="shared" si="8"/>
        <v>W</v>
      </c>
      <c r="O183" s="11">
        <v>0</v>
      </c>
      <c r="P183" s="12">
        <v>0</v>
      </c>
      <c r="Q183" s="3">
        <v>2.2000000000000002</v>
      </c>
      <c r="R183" s="13">
        <v>49548</v>
      </c>
      <c r="S183" s="14">
        <v>391.42920000000004</v>
      </c>
      <c r="T183" s="15">
        <v>2.4</v>
      </c>
      <c r="U183" s="15">
        <v>2.7</v>
      </c>
    </row>
    <row r="184" spans="1:21" x14ac:dyDescent="0.25">
      <c r="A184" s="1">
        <v>45393</v>
      </c>
      <c r="B184" s="2">
        <v>0.63194444444444442</v>
      </c>
      <c r="C184" s="7">
        <v>1019</v>
      </c>
      <c r="D184" s="7">
        <v>1024</v>
      </c>
      <c r="E184" s="71">
        <v>18.399999999999999</v>
      </c>
      <c r="F184" s="9">
        <v>76</v>
      </c>
      <c r="G184" s="71">
        <v>18.399999999999999</v>
      </c>
      <c r="H184" s="71">
        <v>14.1</v>
      </c>
      <c r="I184" s="71">
        <v>26</v>
      </c>
      <c r="J184" s="71">
        <v>18.399999999999999</v>
      </c>
      <c r="K184" s="6">
        <f t="shared" si="6"/>
        <v>4.68</v>
      </c>
      <c r="L184" s="6">
        <f t="shared" si="7"/>
        <v>4.68</v>
      </c>
      <c r="M184" s="10">
        <v>238</v>
      </c>
      <c r="N184" s="3" t="str">
        <f t="shared" si="8"/>
        <v>SW</v>
      </c>
      <c r="O184" s="11">
        <v>0</v>
      </c>
      <c r="P184" s="12">
        <v>0</v>
      </c>
      <c r="Q184" s="3">
        <v>2.9</v>
      </c>
      <c r="R184" s="13">
        <v>53745</v>
      </c>
      <c r="S184" s="14">
        <v>424.58550000000002</v>
      </c>
      <c r="T184" s="15">
        <v>1.3</v>
      </c>
      <c r="U184" s="15">
        <v>1.3</v>
      </c>
    </row>
    <row r="185" spans="1:21" x14ac:dyDescent="0.25">
      <c r="A185" s="1">
        <v>45393</v>
      </c>
      <c r="B185" s="2">
        <v>0.63541666666666663</v>
      </c>
      <c r="C185" s="7">
        <v>1019</v>
      </c>
      <c r="D185" s="7">
        <v>1024</v>
      </c>
      <c r="E185" s="71">
        <v>18.399999999999999</v>
      </c>
      <c r="F185" s="9">
        <v>76</v>
      </c>
      <c r="G185" s="71">
        <v>18.399999999999999</v>
      </c>
      <c r="H185" s="71">
        <v>14.1</v>
      </c>
      <c r="I185" s="71">
        <v>26</v>
      </c>
      <c r="J185" s="71">
        <v>18.399999999999999</v>
      </c>
      <c r="K185" s="6">
        <f t="shared" si="6"/>
        <v>6.48</v>
      </c>
      <c r="L185" s="6">
        <f t="shared" si="7"/>
        <v>6.84</v>
      </c>
      <c r="M185" s="10">
        <v>192</v>
      </c>
      <c r="N185" s="3" t="str">
        <f t="shared" si="8"/>
        <v>S</v>
      </c>
      <c r="O185" s="11">
        <v>0</v>
      </c>
      <c r="P185" s="12">
        <v>0</v>
      </c>
      <c r="Q185" s="3">
        <v>2.2000000000000002</v>
      </c>
      <c r="R185" s="13">
        <v>39844</v>
      </c>
      <c r="S185" s="14">
        <v>314.76760000000002</v>
      </c>
      <c r="T185" s="15">
        <v>1.8</v>
      </c>
      <c r="U185" s="15">
        <v>1.9</v>
      </c>
    </row>
    <row r="186" spans="1:21" x14ac:dyDescent="0.25">
      <c r="A186" s="1">
        <v>45393</v>
      </c>
      <c r="B186" s="2">
        <v>0.63888888888888884</v>
      </c>
      <c r="C186" s="7">
        <v>1018</v>
      </c>
      <c r="D186" s="7">
        <v>1023</v>
      </c>
      <c r="E186" s="71">
        <v>18.600000000000001</v>
      </c>
      <c r="F186" s="9">
        <v>75</v>
      </c>
      <c r="G186" s="71">
        <v>18.600000000000001</v>
      </c>
      <c r="H186" s="71">
        <v>14.1</v>
      </c>
      <c r="I186" s="71">
        <v>26</v>
      </c>
      <c r="J186" s="71">
        <v>18.600000000000001</v>
      </c>
      <c r="K186" s="6">
        <f t="shared" si="6"/>
        <v>2.52</v>
      </c>
      <c r="L186" s="6">
        <f t="shared" si="7"/>
        <v>2.52</v>
      </c>
      <c r="M186" s="10">
        <v>102</v>
      </c>
      <c r="N186" s="3" t="str">
        <f t="shared" si="8"/>
        <v>E</v>
      </c>
      <c r="O186" s="11">
        <v>0</v>
      </c>
      <c r="P186" s="12">
        <v>0</v>
      </c>
      <c r="Q186" s="3">
        <v>2.4</v>
      </c>
      <c r="R186" s="13">
        <v>39939</v>
      </c>
      <c r="S186" s="14">
        <v>315.5181</v>
      </c>
      <c r="T186" s="15">
        <v>0.7</v>
      </c>
      <c r="U186" s="15">
        <v>0.7</v>
      </c>
    </row>
    <row r="187" spans="1:21" x14ac:dyDescent="0.25">
      <c r="A187" s="1">
        <v>45393</v>
      </c>
      <c r="B187" s="2">
        <v>0.64236111111111116</v>
      </c>
      <c r="C187" s="7">
        <v>1018</v>
      </c>
      <c r="D187" s="7">
        <v>1023</v>
      </c>
      <c r="E187" s="71">
        <v>18.7</v>
      </c>
      <c r="F187" s="9">
        <v>75</v>
      </c>
      <c r="G187" s="71">
        <v>18.7</v>
      </c>
      <c r="H187" s="71">
        <v>14.1</v>
      </c>
      <c r="I187" s="71">
        <v>26</v>
      </c>
      <c r="J187" s="71">
        <v>18.7</v>
      </c>
      <c r="K187" s="6">
        <f t="shared" si="6"/>
        <v>3.9600000000000004</v>
      </c>
      <c r="L187" s="6">
        <f t="shared" si="7"/>
        <v>3.9600000000000004</v>
      </c>
      <c r="M187" s="10">
        <v>258</v>
      </c>
      <c r="N187" s="3" t="str">
        <f t="shared" si="8"/>
        <v>WSW</v>
      </c>
      <c r="O187" s="11">
        <v>0</v>
      </c>
      <c r="P187" s="12">
        <v>0</v>
      </c>
      <c r="Q187" s="3">
        <v>2.2999999999999998</v>
      </c>
      <c r="R187" s="13">
        <v>42144</v>
      </c>
      <c r="S187" s="14">
        <v>332.93760000000003</v>
      </c>
      <c r="T187" s="15">
        <v>1.1000000000000001</v>
      </c>
      <c r="U187" s="15">
        <v>1.1000000000000001</v>
      </c>
    </row>
    <row r="188" spans="1:21" x14ac:dyDescent="0.25">
      <c r="A188" s="1">
        <v>45393</v>
      </c>
      <c r="B188" s="2">
        <v>0.64583333333333337</v>
      </c>
      <c r="C188" s="7">
        <v>1018</v>
      </c>
      <c r="D188" s="7">
        <v>1023</v>
      </c>
      <c r="E188" s="71">
        <v>18.5</v>
      </c>
      <c r="F188" s="9">
        <v>74</v>
      </c>
      <c r="G188" s="71">
        <v>18.5</v>
      </c>
      <c r="H188" s="71">
        <v>13.7</v>
      </c>
      <c r="I188" s="71">
        <v>26</v>
      </c>
      <c r="J188" s="71">
        <v>18.5</v>
      </c>
      <c r="K188" s="6">
        <f t="shared" si="6"/>
        <v>9.36</v>
      </c>
      <c r="L188" s="6">
        <f t="shared" si="7"/>
        <v>9.36</v>
      </c>
      <c r="M188" s="10">
        <v>60</v>
      </c>
      <c r="N188" s="3" t="str">
        <f t="shared" si="8"/>
        <v>ENE</v>
      </c>
      <c r="O188" s="11">
        <v>0</v>
      </c>
      <c r="P188" s="12">
        <v>0</v>
      </c>
      <c r="Q188" s="3">
        <v>2.2000000000000002</v>
      </c>
      <c r="R188" s="13">
        <v>41052</v>
      </c>
      <c r="S188" s="14">
        <v>324.31080000000003</v>
      </c>
      <c r="T188" s="15">
        <v>2.6</v>
      </c>
      <c r="U188" s="15">
        <v>2.6</v>
      </c>
    </row>
    <row r="189" spans="1:21" x14ac:dyDescent="0.25">
      <c r="A189" s="1">
        <v>45393</v>
      </c>
      <c r="B189" s="2">
        <v>0.64930555555555558</v>
      </c>
      <c r="C189" s="7">
        <v>1019</v>
      </c>
      <c r="D189" s="7">
        <v>1024</v>
      </c>
      <c r="E189" s="71">
        <v>18.7</v>
      </c>
      <c r="F189" s="9">
        <v>74</v>
      </c>
      <c r="G189" s="71">
        <v>18.7</v>
      </c>
      <c r="H189" s="71">
        <v>13.9</v>
      </c>
      <c r="I189" s="71">
        <v>26</v>
      </c>
      <c r="J189" s="71">
        <v>18.7</v>
      </c>
      <c r="K189" s="6">
        <f t="shared" si="6"/>
        <v>7.2</v>
      </c>
      <c r="L189" s="6">
        <f t="shared" si="7"/>
        <v>7.9200000000000008</v>
      </c>
      <c r="M189" s="10">
        <v>261</v>
      </c>
      <c r="N189" s="3" t="str">
        <f t="shared" si="8"/>
        <v>W</v>
      </c>
      <c r="O189" s="11">
        <v>0</v>
      </c>
      <c r="P189" s="12">
        <v>0</v>
      </c>
      <c r="Q189" s="3">
        <v>2.2000000000000002</v>
      </c>
      <c r="R189" s="13">
        <v>36549</v>
      </c>
      <c r="S189" s="14">
        <v>288.73710000000005</v>
      </c>
      <c r="T189" s="15">
        <v>2</v>
      </c>
      <c r="U189" s="15">
        <v>2.2000000000000002</v>
      </c>
    </row>
    <row r="190" spans="1:21" x14ac:dyDescent="0.25">
      <c r="A190" s="1">
        <v>45393</v>
      </c>
      <c r="B190" s="2">
        <v>0.65277777777777779</v>
      </c>
      <c r="C190" s="7">
        <v>1019</v>
      </c>
      <c r="D190" s="7">
        <v>1024</v>
      </c>
      <c r="E190" s="71">
        <v>18.7</v>
      </c>
      <c r="F190" s="9">
        <v>74</v>
      </c>
      <c r="G190" s="71">
        <v>18.7</v>
      </c>
      <c r="H190" s="71">
        <v>13.9</v>
      </c>
      <c r="I190" s="71">
        <v>26</v>
      </c>
      <c r="J190" s="71">
        <v>18.7</v>
      </c>
      <c r="K190" s="6">
        <f t="shared" si="6"/>
        <v>5.76</v>
      </c>
      <c r="L190" s="6">
        <f t="shared" si="7"/>
        <v>5.76</v>
      </c>
      <c r="M190" s="10">
        <v>6</v>
      </c>
      <c r="N190" s="3" t="str">
        <f t="shared" si="8"/>
        <v>N</v>
      </c>
      <c r="O190" s="11">
        <v>0</v>
      </c>
      <c r="P190" s="12">
        <v>0</v>
      </c>
      <c r="Q190" s="3">
        <v>1.9</v>
      </c>
      <c r="R190" s="13">
        <v>32496</v>
      </c>
      <c r="S190" s="14">
        <v>256.71840000000003</v>
      </c>
      <c r="T190" s="15">
        <v>1.6</v>
      </c>
      <c r="U190" s="15">
        <v>1.6</v>
      </c>
    </row>
    <row r="191" spans="1:21" x14ac:dyDescent="0.25">
      <c r="A191" s="1">
        <v>45393</v>
      </c>
      <c r="B191" s="2">
        <v>0.65625</v>
      </c>
      <c r="C191" s="7">
        <v>1019</v>
      </c>
      <c r="D191" s="7">
        <v>1024</v>
      </c>
      <c r="E191" s="71">
        <v>18.8</v>
      </c>
      <c r="F191" s="9">
        <v>74</v>
      </c>
      <c r="G191" s="71">
        <v>18.8</v>
      </c>
      <c r="H191" s="71">
        <v>14</v>
      </c>
      <c r="I191" s="71">
        <v>26</v>
      </c>
      <c r="J191" s="71">
        <v>18.8</v>
      </c>
      <c r="K191" s="6">
        <f t="shared" si="6"/>
        <v>5.4</v>
      </c>
      <c r="L191" s="6">
        <f t="shared" si="7"/>
        <v>5.4</v>
      </c>
      <c r="M191" s="10">
        <v>232</v>
      </c>
      <c r="N191" s="3" t="str">
        <f t="shared" si="8"/>
        <v>SW</v>
      </c>
      <c r="O191" s="11">
        <v>0</v>
      </c>
      <c r="P191" s="12">
        <v>0</v>
      </c>
      <c r="Q191" s="3">
        <v>1.9</v>
      </c>
      <c r="R191" s="13">
        <v>29384</v>
      </c>
      <c r="S191" s="14">
        <v>232.13360000000003</v>
      </c>
      <c r="T191" s="15">
        <v>1.5</v>
      </c>
      <c r="U191" s="15">
        <v>1.5</v>
      </c>
    </row>
    <row r="192" spans="1:21" x14ac:dyDescent="0.25">
      <c r="A192" s="1">
        <v>45393</v>
      </c>
      <c r="B192" s="2">
        <v>0.65972222222222221</v>
      </c>
      <c r="C192" s="7">
        <v>1018</v>
      </c>
      <c r="D192" s="7">
        <v>1023</v>
      </c>
      <c r="E192" s="71">
        <v>18.5</v>
      </c>
      <c r="F192" s="9">
        <v>75</v>
      </c>
      <c r="G192" s="71">
        <v>18.5</v>
      </c>
      <c r="H192" s="71">
        <v>14</v>
      </c>
      <c r="I192" s="71">
        <v>26</v>
      </c>
      <c r="J192" s="71">
        <v>18.5</v>
      </c>
      <c r="K192" s="6">
        <f t="shared" si="6"/>
        <v>5.4</v>
      </c>
      <c r="L192" s="6">
        <f t="shared" si="7"/>
        <v>5.4</v>
      </c>
      <c r="M192" s="10">
        <v>102</v>
      </c>
      <c r="N192" s="3" t="str">
        <f t="shared" si="8"/>
        <v>E</v>
      </c>
      <c r="O192" s="11">
        <v>0</v>
      </c>
      <c r="P192" s="12">
        <v>0</v>
      </c>
      <c r="Q192" s="3">
        <v>1.5</v>
      </c>
      <c r="R192" s="13">
        <v>31492</v>
      </c>
      <c r="S192" s="14">
        <v>248.78680000000003</v>
      </c>
      <c r="T192" s="15">
        <v>1.5</v>
      </c>
      <c r="U192" s="15">
        <v>1.5</v>
      </c>
    </row>
    <row r="193" spans="1:21" x14ac:dyDescent="0.25">
      <c r="A193" s="1">
        <v>45393</v>
      </c>
      <c r="B193" s="2">
        <v>0.66319444444444442</v>
      </c>
      <c r="C193" s="7">
        <v>1018</v>
      </c>
      <c r="D193" s="7">
        <v>1023</v>
      </c>
      <c r="E193" s="71">
        <v>18.5</v>
      </c>
      <c r="F193" s="9">
        <v>74</v>
      </c>
      <c r="G193" s="71">
        <v>18.5</v>
      </c>
      <c r="H193" s="71">
        <v>13.7</v>
      </c>
      <c r="I193" s="71">
        <v>26</v>
      </c>
      <c r="J193" s="71">
        <v>18.5</v>
      </c>
      <c r="K193" s="6">
        <f t="shared" si="6"/>
        <v>9.7200000000000006</v>
      </c>
      <c r="L193" s="6">
        <f t="shared" si="7"/>
        <v>10.08</v>
      </c>
      <c r="M193" s="10">
        <v>348</v>
      </c>
      <c r="N193" s="3" t="str">
        <f t="shared" si="8"/>
        <v>NNW</v>
      </c>
      <c r="O193" s="11">
        <v>0</v>
      </c>
      <c r="P193" s="12">
        <v>0</v>
      </c>
      <c r="Q193" s="3">
        <v>1.3</v>
      </c>
      <c r="R193" s="13">
        <v>27223</v>
      </c>
      <c r="S193" s="14">
        <v>215.06170000000003</v>
      </c>
      <c r="T193" s="15">
        <v>2.7</v>
      </c>
      <c r="U193" s="15">
        <v>2.8</v>
      </c>
    </row>
    <row r="194" spans="1:21" x14ac:dyDescent="0.25">
      <c r="A194" s="1">
        <v>45393</v>
      </c>
      <c r="B194" s="2">
        <v>0.66666666666666663</v>
      </c>
      <c r="C194" s="7">
        <v>1019</v>
      </c>
      <c r="D194" s="7">
        <v>1024</v>
      </c>
      <c r="E194" s="71">
        <v>18.399999999999999</v>
      </c>
      <c r="F194" s="9">
        <v>74</v>
      </c>
      <c r="G194" s="71">
        <v>18.399999999999999</v>
      </c>
      <c r="H194" s="71">
        <v>13.7</v>
      </c>
      <c r="I194" s="71">
        <v>26</v>
      </c>
      <c r="J194" s="71">
        <v>18.399999999999999</v>
      </c>
      <c r="K194" s="6">
        <f t="shared" si="6"/>
        <v>7.9200000000000008</v>
      </c>
      <c r="L194" s="6">
        <f t="shared" si="7"/>
        <v>7.9200000000000008</v>
      </c>
      <c r="M194" s="10">
        <v>150</v>
      </c>
      <c r="N194" s="3" t="str">
        <f t="shared" si="8"/>
        <v>SSE</v>
      </c>
      <c r="O194" s="11">
        <v>0</v>
      </c>
      <c r="P194" s="12">
        <v>0</v>
      </c>
      <c r="Q194" s="3">
        <v>1</v>
      </c>
      <c r="R194" s="13">
        <v>24442</v>
      </c>
      <c r="S194" s="14">
        <v>193.09180000000001</v>
      </c>
      <c r="T194" s="15">
        <v>2.2000000000000002</v>
      </c>
      <c r="U194" s="15">
        <v>2.2000000000000002</v>
      </c>
    </row>
    <row r="195" spans="1:21" x14ac:dyDescent="0.25">
      <c r="A195" s="1">
        <v>45393</v>
      </c>
      <c r="B195" s="2">
        <v>0.67013888888888884</v>
      </c>
      <c r="C195" s="7">
        <v>1018</v>
      </c>
      <c r="D195" s="7">
        <v>1023</v>
      </c>
      <c r="E195" s="71">
        <v>18.100000000000001</v>
      </c>
      <c r="F195" s="9">
        <v>76</v>
      </c>
      <c r="G195" s="71">
        <v>18.100000000000001</v>
      </c>
      <c r="H195" s="71">
        <v>13.8</v>
      </c>
      <c r="I195" s="71">
        <v>26</v>
      </c>
      <c r="J195" s="71">
        <v>18.100000000000001</v>
      </c>
      <c r="K195" s="6">
        <f t="shared" ref="K195:K258" si="9">CONVERT(T195,"m/s","km/h")</f>
        <v>3.9600000000000004</v>
      </c>
      <c r="L195" s="6">
        <f t="shared" ref="L195:L258" si="10">CONVERT(U195,"m/s","km/h")</f>
        <v>3.9600000000000004</v>
      </c>
      <c r="M195" s="10">
        <v>75</v>
      </c>
      <c r="N195" s="3" t="str">
        <f t="shared" ref="N195:N258" si="11">LOOKUP(M195,$V$4:$V$40,$W$4:$W$40)</f>
        <v>ENE</v>
      </c>
      <c r="O195" s="11">
        <v>0</v>
      </c>
      <c r="P195" s="12">
        <v>0</v>
      </c>
      <c r="Q195" s="3">
        <v>1.1000000000000001</v>
      </c>
      <c r="R195" s="13">
        <v>24001</v>
      </c>
      <c r="S195" s="14">
        <v>189.60790000000003</v>
      </c>
      <c r="T195" s="15">
        <v>1.1000000000000001</v>
      </c>
      <c r="U195" s="15">
        <v>1.1000000000000001</v>
      </c>
    </row>
    <row r="196" spans="1:21" x14ac:dyDescent="0.25">
      <c r="A196" s="1">
        <v>45393</v>
      </c>
      <c r="B196" s="2">
        <v>0.67361111111111116</v>
      </c>
      <c r="C196" s="7">
        <v>1019</v>
      </c>
      <c r="D196" s="7">
        <v>1024</v>
      </c>
      <c r="E196" s="71">
        <v>18.3</v>
      </c>
      <c r="F196" s="9">
        <v>75</v>
      </c>
      <c r="G196" s="71">
        <v>18.3</v>
      </c>
      <c r="H196" s="71">
        <v>13.8</v>
      </c>
      <c r="I196" s="71">
        <v>26</v>
      </c>
      <c r="J196" s="71">
        <v>18.3</v>
      </c>
      <c r="K196" s="6">
        <f t="shared" si="9"/>
        <v>6.84</v>
      </c>
      <c r="L196" s="6">
        <f t="shared" si="10"/>
        <v>7.2</v>
      </c>
      <c r="M196" s="10">
        <v>80</v>
      </c>
      <c r="N196" s="3" t="str">
        <f t="shared" si="11"/>
        <v>E</v>
      </c>
      <c r="O196" s="11">
        <v>0</v>
      </c>
      <c r="P196" s="12">
        <v>0</v>
      </c>
      <c r="Q196" s="3">
        <v>1.3</v>
      </c>
      <c r="R196" s="13">
        <v>27709</v>
      </c>
      <c r="S196" s="14">
        <v>218.90110000000001</v>
      </c>
      <c r="T196" s="15">
        <v>1.9</v>
      </c>
      <c r="U196" s="15">
        <v>2</v>
      </c>
    </row>
    <row r="197" spans="1:21" x14ac:dyDescent="0.25">
      <c r="A197" s="1">
        <v>45393</v>
      </c>
      <c r="B197" s="2">
        <v>0.67708333333333337</v>
      </c>
      <c r="C197" s="7">
        <v>1019</v>
      </c>
      <c r="D197" s="7">
        <v>1024</v>
      </c>
      <c r="E197" s="71">
        <v>18.399999999999999</v>
      </c>
      <c r="F197" s="9">
        <v>75</v>
      </c>
      <c r="G197" s="71">
        <v>18.399999999999999</v>
      </c>
      <c r="H197" s="71">
        <v>13.9</v>
      </c>
      <c r="I197" s="71">
        <v>26</v>
      </c>
      <c r="J197" s="71">
        <v>18.399999999999999</v>
      </c>
      <c r="K197" s="6">
        <f t="shared" si="9"/>
        <v>8.2799999999999994</v>
      </c>
      <c r="L197" s="6">
        <f t="shared" si="10"/>
        <v>8.2799999999999994</v>
      </c>
      <c r="M197" s="10">
        <v>266</v>
      </c>
      <c r="N197" s="3" t="str">
        <f t="shared" si="11"/>
        <v>W</v>
      </c>
      <c r="O197" s="11">
        <v>0</v>
      </c>
      <c r="P197" s="12">
        <v>0</v>
      </c>
      <c r="Q197" s="3">
        <v>1.4</v>
      </c>
      <c r="R197" s="13">
        <v>29976</v>
      </c>
      <c r="S197" s="14">
        <v>236.81040000000002</v>
      </c>
      <c r="T197" s="15">
        <v>2.2999999999999998</v>
      </c>
      <c r="U197" s="15">
        <v>2.2999999999999998</v>
      </c>
    </row>
    <row r="198" spans="1:21" x14ac:dyDescent="0.25">
      <c r="A198" s="1">
        <v>45393</v>
      </c>
      <c r="B198" s="2">
        <v>0.68055555555555558</v>
      </c>
      <c r="C198" s="7">
        <v>1018</v>
      </c>
      <c r="D198" s="7">
        <v>1023</v>
      </c>
      <c r="E198" s="71">
        <v>18.5</v>
      </c>
      <c r="F198" s="9">
        <v>73</v>
      </c>
      <c r="G198" s="71">
        <v>18.5</v>
      </c>
      <c r="H198" s="71">
        <v>13.5</v>
      </c>
      <c r="I198" s="71">
        <v>26</v>
      </c>
      <c r="J198" s="71">
        <v>18.5</v>
      </c>
      <c r="K198" s="6">
        <f t="shared" si="9"/>
        <v>4.68</v>
      </c>
      <c r="L198" s="6">
        <f t="shared" si="10"/>
        <v>4.68</v>
      </c>
      <c r="M198" s="10">
        <v>242</v>
      </c>
      <c r="N198" s="3" t="str">
        <f t="shared" si="11"/>
        <v>WSW</v>
      </c>
      <c r="O198" s="11">
        <v>0</v>
      </c>
      <c r="P198" s="12">
        <v>0</v>
      </c>
      <c r="Q198" s="3">
        <v>2</v>
      </c>
      <c r="R198" s="13">
        <v>41758</v>
      </c>
      <c r="S198" s="14">
        <v>329.88820000000004</v>
      </c>
      <c r="T198" s="15">
        <v>1.3</v>
      </c>
      <c r="U198" s="15">
        <v>1.3</v>
      </c>
    </row>
    <row r="199" spans="1:21" x14ac:dyDescent="0.25">
      <c r="A199" s="1">
        <v>45393</v>
      </c>
      <c r="B199" s="2">
        <v>0.68402777777777779</v>
      </c>
      <c r="C199" s="7">
        <v>1018</v>
      </c>
      <c r="D199" s="7">
        <v>1023</v>
      </c>
      <c r="E199" s="71">
        <v>18.899999999999999</v>
      </c>
      <c r="F199" s="9">
        <v>72</v>
      </c>
      <c r="G199" s="71">
        <v>18.899999999999999</v>
      </c>
      <c r="H199" s="71">
        <v>13.7</v>
      </c>
      <c r="I199" s="71">
        <v>26</v>
      </c>
      <c r="J199" s="71">
        <v>18.899999999999999</v>
      </c>
      <c r="K199" s="6">
        <f t="shared" si="9"/>
        <v>0</v>
      </c>
      <c r="L199" s="6">
        <f t="shared" si="10"/>
        <v>0</v>
      </c>
      <c r="M199" s="10">
        <v>204</v>
      </c>
      <c r="N199" s="3" t="str">
        <f t="shared" si="11"/>
        <v>SSW</v>
      </c>
      <c r="O199" s="11">
        <v>0</v>
      </c>
      <c r="P199" s="12">
        <v>0</v>
      </c>
      <c r="Q199" s="3">
        <v>2</v>
      </c>
      <c r="R199" s="13">
        <v>48985</v>
      </c>
      <c r="S199" s="14">
        <v>386.98150000000004</v>
      </c>
      <c r="T199" s="15">
        <v>0</v>
      </c>
      <c r="U199" s="15">
        <v>0</v>
      </c>
    </row>
    <row r="200" spans="1:21" x14ac:dyDescent="0.25">
      <c r="A200" s="1">
        <v>45393</v>
      </c>
      <c r="B200" s="2">
        <v>0.6875</v>
      </c>
      <c r="C200" s="7">
        <v>1018</v>
      </c>
      <c r="D200" s="7">
        <v>1023</v>
      </c>
      <c r="E200" s="71">
        <v>19</v>
      </c>
      <c r="F200" s="9">
        <v>72</v>
      </c>
      <c r="G200" s="71">
        <v>19</v>
      </c>
      <c r="H200" s="71">
        <v>13.8</v>
      </c>
      <c r="I200" s="71">
        <v>26</v>
      </c>
      <c r="J200" s="71">
        <v>19</v>
      </c>
      <c r="K200" s="6">
        <f t="shared" si="9"/>
        <v>15.120000000000001</v>
      </c>
      <c r="L200" s="6">
        <f t="shared" si="10"/>
        <v>19.440000000000001</v>
      </c>
      <c r="M200" s="10">
        <v>2</v>
      </c>
      <c r="N200" s="3" t="str">
        <f t="shared" si="11"/>
        <v>N</v>
      </c>
      <c r="O200" s="11">
        <v>0</v>
      </c>
      <c r="P200" s="12">
        <v>0</v>
      </c>
      <c r="Q200" s="3">
        <v>2.8</v>
      </c>
      <c r="R200" s="13">
        <v>53891</v>
      </c>
      <c r="S200" s="14">
        <v>425.73890000000006</v>
      </c>
      <c r="T200" s="15">
        <v>4.2</v>
      </c>
      <c r="U200" s="15">
        <v>5.4</v>
      </c>
    </row>
    <row r="201" spans="1:21" x14ac:dyDescent="0.25">
      <c r="A201" s="1">
        <v>45393</v>
      </c>
      <c r="B201" s="2">
        <v>0.69097222222222221</v>
      </c>
      <c r="C201" s="7">
        <v>1018</v>
      </c>
      <c r="D201" s="7">
        <v>1023</v>
      </c>
      <c r="E201" s="71">
        <v>19.2</v>
      </c>
      <c r="F201" s="9">
        <v>72</v>
      </c>
      <c r="G201" s="71">
        <v>19.2</v>
      </c>
      <c r="H201" s="71">
        <v>14</v>
      </c>
      <c r="I201" s="71">
        <v>26</v>
      </c>
      <c r="J201" s="71">
        <v>19.2</v>
      </c>
      <c r="K201" s="6">
        <f t="shared" si="9"/>
        <v>9.36</v>
      </c>
      <c r="L201" s="6">
        <f t="shared" si="10"/>
        <v>9.7200000000000006</v>
      </c>
      <c r="M201" s="10">
        <v>85</v>
      </c>
      <c r="N201" s="3" t="str">
        <f t="shared" si="11"/>
        <v>E</v>
      </c>
      <c r="O201" s="11">
        <v>0</v>
      </c>
      <c r="P201" s="12">
        <v>0</v>
      </c>
      <c r="Q201" s="3">
        <v>1.6</v>
      </c>
      <c r="R201" s="13">
        <v>31520</v>
      </c>
      <c r="S201" s="14">
        <v>249.00800000000004</v>
      </c>
      <c r="T201" s="15">
        <v>2.6</v>
      </c>
      <c r="U201" s="15">
        <v>2.7</v>
      </c>
    </row>
    <row r="202" spans="1:21" x14ac:dyDescent="0.25">
      <c r="A202" s="1">
        <v>45393</v>
      </c>
      <c r="B202" s="2">
        <v>0.69444444444444442</v>
      </c>
      <c r="C202" s="7">
        <v>1019</v>
      </c>
      <c r="D202" s="7">
        <v>1024</v>
      </c>
      <c r="E202" s="71">
        <v>19.3</v>
      </c>
      <c r="F202" s="9">
        <v>71</v>
      </c>
      <c r="G202" s="71">
        <v>19.3</v>
      </c>
      <c r="H202" s="71">
        <v>13.9</v>
      </c>
      <c r="I202" s="71">
        <v>26</v>
      </c>
      <c r="J202" s="71">
        <v>19.3</v>
      </c>
      <c r="K202" s="6">
        <f t="shared" si="9"/>
        <v>12.96</v>
      </c>
      <c r="L202" s="6">
        <f t="shared" si="10"/>
        <v>14.040000000000001</v>
      </c>
      <c r="M202" s="10">
        <v>69</v>
      </c>
      <c r="N202" s="3" t="str">
        <f t="shared" si="11"/>
        <v>ENE</v>
      </c>
      <c r="O202" s="11">
        <v>0</v>
      </c>
      <c r="P202" s="12">
        <v>0</v>
      </c>
      <c r="Q202" s="3">
        <v>1.2</v>
      </c>
      <c r="R202" s="13">
        <v>22651</v>
      </c>
      <c r="S202" s="14">
        <v>178.94290000000001</v>
      </c>
      <c r="T202" s="15">
        <v>3.6</v>
      </c>
      <c r="U202" s="15">
        <v>3.9</v>
      </c>
    </row>
    <row r="203" spans="1:21" x14ac:dyDescent="0.25">
      <c r="A203" s="1">
        <v>45393</v>
      </c>
      <c r="B203" s="2">
        <v>0.69791666666666663</v>
      </c>
      <c r="C203" s="7">
        <v>1019</v>
      </c>
      <c r="D203" s="7">
        <v>1024</v>
      </c>
      <c r="E203" s="71">
        <v>19</v>
      </c>
      <c r="F203" s="9">
        <v>72</v>
      </c>
      <c r="G203" s="71">
        <v>19</v>
      </c>
      <c r="H203" s="71">
        <v>13.8</v>
      </c>
      <c r="I203" s="71">
        <v>26</v>
      </c>
      <c r="J203" s="71">
        <v>19</v>
      </c>
      <c r="K203" s="6">
        <f t="shared" si="9"/>
        <v>5.04</v>
      </c>
      <c r="L203" s="6">
        <f t="shared" si="10"/>
        <v>5.04</v>
      </c>
      <c r="M203" s="10">
        <v>138</v>
      </c>
      <c r="N203" s="3" t="str">
        <f t="shared" si="11"/>
        <v>SE</v>
      </c>
      <c r="O203" s="11">
        <v>0</v>
      </c>
      <c r="P203" s="12">
        <v>0</v>
      </c>
      <c r="Q203" s="3">
        <v>1.1000000000000001</v>
      </c>
      <c r="R203" s="13">
        <v>20743</v>
      </c>
      <c r="S203" s="14">
        <v>163.86970000000002</v>
      </c>
      <c r="T203" s="15">
        <v>1.4</v>
      </c>
      <c r="U203" s="15">
        <v>1.4</v>
      </c>
    </row>
    <row r="204" spans="1:21" x14ac:dyDescent="0.25">
      <c r="A204" s="1">
        <v>45393</v>
      </c>
      <c r="B204" s="2">
        <v>0.70138888888888884</v>
      </c>
      <c r="C204" s="7">
        <v>1019</v>
      </c>
      <c r="D204" s="7">
        <v>1024</v>
      </c>
      <c r="E204" s="71">
        <v>18.899999999999999</v>
      </c>
      <c r="F204" s="9">
        <v>72</v>
      </c>
      <c r="G204" s="71">
        <v>18.899999999999999</v>
      </c>
      <c r="H204" s="71">
        <v>13.7</v>
      </c>
      <c r="I204" s="71">
        <v>26</v>
      </c>
      <c r="J204" s="71">
        <v>18.899999999999999</v>
      </c>
      <c r="K204" s="6">
        <f t="shared" si="9"/>
        <v>9.36</v>
      </c>
      <c r="L204" s="6">
        <f t="shared" si="10"/>
        <v>9.7200000000000006</v>
      </c>
      <c r="M204" s="10">
        <v>90</v>
      </c>
      <c r="N204" s="3" t="str">
        <f t="shared" si="11"/>
        <v>E</v>
      </c>
      <c r="O204" s="11">
        <v>0</v>
      </c>
      <c r="P204" s="12">
        <v>0</v>
      </c>
      <c r="Q204" s="3">
        <v>1</v>
      </c>
      <c r="R204" s="13">
        <v>20573</v>
      </c>
      <c r="S204" s="14">
        <v>162.52670000000001</v>
      </c>
      <c r="T204" s="15">
        <v>2.6</v>
      </c>
      <c r="U204" s="15">
        <v>2.7</v>
      </c>
    </row>
    <row r="205" spans="1:21" x14ac:dyDescent="0.25">
      <c r="A205" s="1">
        <v>45393</v>
      </c>
      <c r="B205" s="2">
        <v>0.70486111111111116</v>
      </c>
      <c r="C205" s="7">
        <v>1018</v>
      </c>
      <c r="D205" s="7">
        <v>1023</v>
      </c>
      <c r="E205" s="71">
        <v>18.7</v>
      </c>
      <c r="F205" s="9">
        <v>73</v>
      </c>
      <c r="G205" s="71">
        <v>18.7</v>
      </c>
      <c r="H205" s="71">
        <v>13.7</v>
      </c>
      <c r="I205" s="71">
        <v>26</v>
      </c>
      <c r="J205" s="71">
        <v>18.7</v>
      </c>
      <c r="K205" s="6">
        <f t="shared" si="9"/>
        <v>7.9200000000000008</v>
      </c>
      <c r="L205" s="6">
        <f t="shared" si="10"/>
        <v>8.2799999999999994</v>
      </c>
      <c r="M205" s="10">
        <v>23</v>
      </c>
      <c r="N205" s="3" t="str">
        <f t="shared" si="11"/>
        <v>NNE</v>
      </c>
      <c r="O205" s="11">
        <v>0</v>
      </c>
      <c r="P205" s="12">
        <v>0</v>
      </c>
      <c r="Q205" s="3">
        <v>1.1000000000000001</v>
      </c>
      <c r="R205" s="13">
        <v>27582</v>
      </c>
      <c r="S205" s="14">
        <v>217.89780000000002</v>
      </c>
      <c r="T205" s="15">
        <v>2.2000000000000002</v>
      </c>
      <c r="U205" s="15">
        <v>2.2999999999999998</v>
      </c>
    </row>
    <row r="206" spans="1:21" x14ac:dyDescent="0.25">
      <c r="A206" s="1">
        <v>45393</v>
      </c>
      <c r="B206" s="2">
        <v>0.70833333333333337</v>
      </c>
      <c r="C206" s="7">
        <v>1018</v>
      </c>
      <c r="D206" s="7">
        <v>1023</v>
      </c>
      <c r="E206" s="71">
        <v>18.7</v>
      </c>
      <c r="F206" s="9">
        <v>72</v>
      </c>
      <c r="G206" s="71">
        <v>18.7</v>
      </c>
      <c r="H206" s="71">
        <v>13.5</v>
      </c>
      <c r="I206" s="71">
        <v>26</v>
      </c>
      <c r="J206" s="71">
        <v>18.7</v>
      </c>
      <c r="K206" s="6">
        <f t="shared" si="9"/>
        <v>4.68</v>
      </c>
      <c r="L206" s="6">
        <f t="shared" si="10"/>
        <v>4.68</v>
      </c>
      <c r="M206" s="10">
        <v>83</v>
      </c>
      <c r="N206" s="3" t="str">
        <f t="shared" si="11"/>
        <v>E</v>
      </c>
      <c r="O206" s="11">
        <v>0</v>
      </c>
      <c r="P206" s="12">
        <v>0</v>
      </c>
      <c r="Q206" s="3">
        <v>1.3</v>
      </c>
      <c r="R206" s="13">
        <v>36597</v>
      </c>
      <c r="S206" s="14">
        <v>289.11630000000002</v>
      </c>
      <c r="T206" s="15">
        <v>1.3</v>
      </c>
      <c r="U206" s="15">
        <v>1.3</v>
      </c>
    </row>
    <row r="207" spans="1:21" x14ac:dyDescent="0.25">
      <c r="A207" s="1">
        <v>45393</v>
      </c>
      <c r="B207" s="2">
        <v>0.71180555555555558</v>
      </c>
      <c r="C207" s="7">
        <v>1019</v>
      </c>
      <c r="D207" s="7">
        <v>1024</v>
      </c>
      <c r="E207" s="71">
        <v>18.899999999999999</v>
      </c>
      <c r="F207" s="9">
        <v>72</v>
      </c>
      <c r="G207" s="71">
        <v>18.899999999999999</v>
      </c>
      <c r="H207" s="71">
        <v>13.7</v>
      </c>
      <c r="I207" s="71">
        <v>26</v>
      </c>
      <c r="J207" s="71">
        <v>18.899999999999999</v>
      </c>
      <c r="K207" s="6">
        <f t="shared" si="9"/>
        <v>8.2799999999999994</v>
      </c>
      <c r="L207" s="6">
        <f t="shared" si="10"/>
        <v>8.2799999999999994</v>
      </c>
      <c r="M207" s="10">
        <v>154</v>
      </c>
      <c r="N207" s="3" t="str">
        <f t="shared" si="11"/>
        <v>SSE</v>
      </c>
      <c r="O207" s="11">
        <v>0</v>
      </c>
      <c r="P207" s="12">
        <v>0</v>
      </c>
      <c r="Q207" s="3">
        <v>1.3</v>
      </c>
      <c r="R207" s="13">
        <v>28796</v>
      </c>
      <c r="S207" s="14">
        <v>227.48840000000001</v>
      </c>
      <c r="T207" s="15">
        <v>2.2999999999999998</v>
      </c>
      <c r="U207" s="15">
        <v>2.2999999999999998</v>
      </c>
    </row>
    <row r="208" spans="1:21" x14ac:dyDescent="0.25">
      <c r="A208" s="1">
        <v>45393</v>
      </c>
      <c r="B208" s="2">
        <v>0.71527777777777779</v>
      </c>
      <c r="C208" s="7">
        <v>1018</v>
      </c>
      <c r="D208" s="7">
        <v>1023</v>
      </c>
      <c r="E208" s="71">
        <v>18.8</v>
      </c>
      <c r="F208" s="9">
        <v>72</v>
      </c>
      <c r="G208" s="71">
        <v>18.8</v>
      </c>
      <c r="H208" s="71">
        <v>13.6</v>
      </c>
      <c r="I208" s="71">
        <v>26</v>
      </c>
      <c r="J208" s="71">
        <v>18.8</v>
      </c>
      <c r="K208" s="6">
        <f t="shared" si="9"/>
        <v>8.64</v>
      </c>
      <c r="L208" s="6">
        <f t="shared" si="10"/>
        <v>10.08</v>
      </c>
      <c r="M208" s="10">
        <v>68</v>
      </c>
      <c r="N208" s="3" t="str">
        <f t="shared" si="11"/>
        <v>ENE</v>
      </c>
      <c r="O208" s="11">
        <v>0</v>
      </c>
      <c r="P208" s="12">
        <v>0</v>
      </c>
      <c r="Q208" s="3">
        <v>1</v>
      </c>
      <c r="R208" s="13">
        <v>23281</v>
      </c>
      <c r="S208" s="14">
        <v>183.91990000000001</v>
      </c>
      <c r="T208" s="15">
        <v>2.4</v>
      </c>
      <c r="U208" s="15">
        <v>2.8</v>
      </c>
    </row>
    <row r="209" spans="1:21" x14ac:dyDescent="0.25">
      <c r="A209" s="1">
        <v>45393</v>
      </c>
      <c r="B209" s="2">
        <v>0.71875</v>
      </c>
      <c r="C209" s="7">
        <v>1019</v>
      </c>
      <c r="D209" s="7">
        <v>1024</v>
      </c>
      <c r="E209" s="71">
        <v>19</v>
      </c>
      <c r="F209" s="9">
        <v>72</v>
      </c>
      <c r="G209" s="71">
        <v>19</v>
      </c>
      <c r="H209" s="71">
        <v>13.8</v>
      </c>
      <c r="I209" s="71">
        <v>26</v>
      </c>
      <c r="J209" s="71">
        <v>19</v>
      </c>
      <c r="K209" s="6">
        <f t="shared" si="9"/>
        <v>11.88</v>
      </c>
      <c r="L209" s="6">
        <f t="shared" si="10"/>
        <v>11.88</v>
      </c>
      <c r="M209" s="10">
        <v>54</v>
      </c>
      <c r="N209" s="3" t="str">
        <f t="shared" si="11"/>
        <v>NE</v>
      </c>
      <c r="O209" s="11">
        <v>0</v>
      </c>
      <c r="P209" s="12">
        <v>0</v>
      </c>
      <c r="Q209" s="3">
        <v>1</v>
      </c>
      <c r="R209" s="13">
        <v>19937</v>
      </c>
      <c r="S209" s="14">
        <v>157.50230000000002</v>
      </c>
      <c r="T209" s="15">
        <v>3.3</v>
      </c>
      <c r="U209" s="15">
        <v>3.3</v>
      </c>
    </row>
    <row r="210" spans="1:21" x14ac:dyDescent="0.25">
      <c r="A210" s="1">
        <v>45393</v>
      </c>
      <c r="B210" s="2">
        <v>0.72222222222222221</v>
      </c>
      <c r="C210" s="7">
        <v>1019</v>
      </c>
      <c r="D210" s="7">
        <v>1024</v>
      </c>
      <c r="E210" s="71">
        <v>18.5</v>
      </c>
      <c r="F210" s="9">
        <v>73</v>
      </c>
      <c r="G210" s="71">
        <v>18.5</v>
      </c>
      <c r="H210" s="71">
        <v>13.5</v>
      </c>
      <c r="I210" s="71">
        <v>26</v>
      </c>
      <c r="J210" s="71">
        <v>18.5</v>
      </c>
      <c r="K210" s="6">
        <f t="shared" si="9"/>
        <v>5.4</v>
      </c>
      <c r="L210" s="6">
        <f t="shared" si="10"/>
        <v>5.4</v>
      </c>
      <c r="M210" s="10">
        <v>96</v>
      </c>
      <c r="N210" s="3" t="str">
        <f t="shared" si="11"/>
        <v>E</v>
      </c>
      <c r="O210" s="11">
        <v>0</v>
      </c>
      <c r="P210" s="12">
        <v>0</v>
      </c>
      <c r="Q210" s="3">
        <v>1.1000000000000001</v>
      </c>
      <c r="R210" s="13">
        <v>27190</v>
      </c>
      <c r="S210" s="14">
        <v>214.80100000000002</v>
      </c>
      <c r="T210" s="15">
        <v>1.5</v>
      </c>
      <c r="U210" s="15">
        <v>1.5</v>
      </c>
    </row>
    <row r="211" spans="1:21" x14ac:dyDescent="0.25">
      <c r="A211" s="1">
        <v>45393</v>
      </c>
      <c r="B211" s="2">
        <v>0.72569444444444442</v>
      </c>
      <c r="C211" s="7">
        <v>1018</v>
      </c>
      <c r="D211" s="7">
        <v>1023</v>
      </c>
      <c r="E211" s="71">
        <v>18.7</v>
      </c>
      <c r="F211" s="9">
        <v>72</v>
      </c>
      <c r="G211" s="71">
        <v>18.7</v>
      </c>
      <c r="H211" s="71">
        <v>13.5</v>
      </c>
      <c r="I211" s="71">
        <v>26</v>
      </c>
      <c r="J211" s="71">
        <v>18.7</v>
      </c>
      <c r="K211" s="6">
        <f t="shared" si="9"/>
        <v>12.6</v>
      </c>
      <c r="L211" s="6">
        <f t="shared" si="10"/>
        <v>14.040000000000001</v>
      </c>
      <c r="M211" s="10">
        <v>41</v>
      </c>
      <c r="N211" s="3" t="str">
        <f t="shared" si="11"/>
        <v>NE</v>
      </c>
      <c r="O211" s="11">
        <v>0</v>
      </c>
      <c r="P211" s="12">
        <v>0</v>
      </c>
      <c r="Q211" s="3">
        <v>1</v>
      </c>
      <c r="R211" s="13">
        <v>26472</v>
      </c>
      <c r="S211" s="14">
        <v>209.12880000000001</v>
      </c>
      <c r="T211" s="15">
        <v>3.5</v>
      </c>
      <c r="U211" s="15">
        <v>3.9</v>
      </c>
    </row>
    <row r="212" spans="1:21" x14ac:dyDescent="0.25">
      <c r="A212" s="1">
        <v>45393</v>
      </c>
      <c r="B212" s="2">
        <v>0.72916666666666663</v>
      </c>
      <c r="C212" s="7">
        <v>1018</v>
      </c>
      <c r="D212" s="7">
        <v>1023</v>
      </c>
      <c r="E212" s="71">
        <v>18.899999999999999</v>
      </c>
      <c r="F212" s="9">
        <v>72</v>
      </c>
      <c r="G212" s="71">
        <v>18.899999999999999</v>
      </c>
      <c r="H212" s="71">
        <v>13.7</v>
      </c>
      <c r="I212" s="71">
        <v>26</v>
      </c>
      <c r="J212" s="71">
        <v>18.899999999999999</v>
      </c>
      <c r="K212" s="6">
        <f t="shared" si="9"/>
        <v>17.64</v>
      </c>
      <c r="L212" s="6">
        <f t="shared" si="10"/>
        <v>20.52</v>
      </c>
      <c r="M212" s="10">
        <v>281</v>
      </c>
      <c r="N212" s="3" t="str">
        <f t="shared" si="11"/>
        <v>W</v>
      </c>
      <c r="O212" s="11">
        <v>0</v>
      </c>
      <c r="P212" s="12">
        <v>0</v>
      </c>
      <c r="Q212" s="3">
        <v>1</v>
      </c>
      <c r="R212" s="13">
        <v>21911</v>
      </c>
      <c r="S212" s="14">
        <v>173.09690000000001</v>
      </c>
      <c r="T212" s="15">
        <v>4.9000000000000004</v>
      </c>
      <c r="U212" s="15">
        <v>5.7</v>
      </c>
    </row>
    <row r="213" spans="1:21" x14ac:dyDescent="0.25">
      <c r="A213" s="1">
        <v>45393</v>
      </c>
      <c r="B213" s="2">
        <v>0.73263888888888884</v>
      </c>
      <c r="C213" s="7">
        <v>1018</v>
      </c>
      <c r="D213" s="7">
        <v>1023</v>
      </c>
      <c r="E213" s="71">
        <v>18.600000000000001</v>
      </c>
      <c r="F213" s="9">
        <v>73</v>
      </c>
      <c r="G213" s="71">
        <v>18.600000000000001</v>
      </c>
      <c r="H213" s="71">
        <v>13.6</v>
      </c>
      <c r="I213" s="71">
        <v>26</v>
      </c>
      <c r="J213" s="71">
        <v>18.600000000000001</v>
      </c>
      <c r="K213" s="6">
        <f t="shared" si="9"/>
        <v>3.9600000000000004</v>
      </c>
      <c r="L213" s="6">
        <f t="shared" si="10"/>
        <v>3.9600000000000004</v>
      </c>
      <c r="M213" s="10">
        <v>126</v>
      </c>
      <c r="N213" s="3" t="str">
        <f t="shared" si="11"/>
        <v>ESE</v>
      </c>
      <c r="O213" s="11">
        <v>0</v>
      </c>
      <c r="P213" s="12">
        <v>0</v>
      </c>
      <c r="Q213" s="3">
        <v>0.9</v>
      </c>
      <c r="R213" s="13">
        <v>19261</v>
      </c>
      <c r="S213" s="14">
        <v>152.1619</v>
      </c>
      <c r="T213" s="15">
        <v>1.1000000000000001</v>
      </c>
      <c r="U213" s="15">
        <v>1.1000000000000001</v>
      </c>
    </row>
    <row r="214" spans="1:21" x14ac:dyDescent="0.25">
      <c r="A214" s="1">
        <v>45393</v>
      </c>
      <c r="B214" s="2">
        <v>0.73611111111111116</v>
      </c>
      <c r="C214" s="7">
        <v>1019</v>
      </c>
      <c r="D214" s="7">
        <v>1024</v>
      </c>
      <c r="E214" s="71">
        <v>18.7</v>
      </c>
      <c r="F214" s="9">
        <v>73</v>
      </c>
      <c r="G214" s="71">
        <v>18.7</v>
      </c>
      <c r="H214" s="71">
        <v>13.7</v>
      </c>
      <c r="I214" s="71">
        <v>26</v>
      </c>
      <c r="J214" s="71">
        <v>18.7</v>
      </c>
      <c r="K214" s="6">
        <f t="shared" si="9"/>
        <v>8.2799999999999994</v>
      </c>
      <c r="L214" s="6">
        <f t="shared" si="10"/>
        <v>9.36</v>
      </c>
      <c r="M214" s="10">
        <v>97</v>
      </c>
      <c r="N214" s="3" t="str">
        <f t="shared" si="11"/>
        <v>E</v>
      </c>
      <c r="O214" s="11">
        <v>0</v>
      </c>
      <c r="P214" s="12">
        <v>0</v>
      </c>
      <c r="Q214" s="3">
        <v>0.9</v>
      </c>
      <c r="R214" s="13">
        <v>18321</v>
      </c>
      <c r="S214" s="14">
        <v>144.73590000000002</v>
      </c>
      <c r="T214" s="15">
        <v>2.2999999999999998</v>
      </c>
      <c r="U214" s="15">
        <v>2.6</v>
      </c>
    </row>
    <row r="215" spans="1:21" x14ac:dyDescent="0.25">
      <c r="A215" s="1">
        <v>45393</v>
      </c>
      <c r="B215" s="2">
        <v>0.73958333333333337</v>
      </c>
      <c r="C215" s="7">
        <v>1018</v>
      </c>
      <c r="D215" s="7">
        <v>1023</v>
      </c>
      <c r="E215" s="71">
        <v>18.899999999999999</v>
      </c>
      <c r="F215" s="9">
        <v>72</v>
      </c>
      <c r="G215" s="71">
        <v>18.899999999999999</v>
      </c>
      <c r="H215" s="71">
        <v>13.7</v>
      </c>
      <c r="I215" s="71">
        <v>26</v>
      </c>
      <c r="J215" s="71">
        <v>18.899999999999999</v>
      </c>
      <c r="K215" s="6">
        <f t="shared" si="9"/>
        <v>6.84</v>
      </c>
      <c r="L215" s="6">
        <f t="shared" si="10"/>
        <v>7.2</v>
      </c>
      <c r="M215" s="10">
        <v>95</v>
      </c>
      <c r="N215" s="3" t="str">
        <f t="shared" si="11"/>
        <v>E</v>
      </c>
      <c r="O215" s="11">
        <v>0</v>
      </c>
      <c r="P215" s="12">
        <v>0</v>
      </c>
      <c r="Q215" s="3">
        <v>0.8</v>
      </c>
      <c r="R215" s="13">
        <v>17493</v>
      </c>
      <c r="S215" s="14">
        <v>138.19470000000001</v>
      </c>
      <c r="T215" s="15">
        <v>1.9</v>
      </c>
      <c r="U215" s="15">
        <v>2</v>
      </c>
    </row>
    <row r="216" spans="1:21" x14ac:dyDescent="0.25">
      <c r="A216" s="1">
        <v>45393</v>
      </c>
      <c r="B216" s="2">
        <v>0.74305555555555558</v>
      </c>
      <c r="C216" s="7">
        <v>1019</v>
      </c>
      <c r="D216" s="7">
        <v>1024</v>
      </c>
      <c r="E216" s="71">
        <v>18.899999999999999</v>
      </c>
      <c r="F216" s="9">
        <v>73</v>
      </c>
      <c r="G216" s="71">
        <v>18.899999999999999</v>
      </c>
      <c r="H216" s="71">
        <v>13.9</v>
      </c>
      <c r="I216" s="71">
        <v>26</v>
      </c>
      <c r="J216" s="71">
        <v>18.899999999999999</v>
      </c>
      <c r="K216" s="6">
        <f t="shared" si="9"/>
        <v>9.36</v>
      </c>
      <c r="L216" s="6">
        <f t="shared" si="10"/>
        <v>9.7200000000000006</v>
      </c>
      <c r="M216" s="10">
        <v>138</v>
      </c>
      <c r="N216" s="3" t="str">
        <f t="shared" si="11"/>
        <v>SE</v>
      </c>
      <c r="O216" s="11">
        <v>0</v>
      </c>
      <c r="P216" s="12">
        <v>0</v>
      </c>
      <c r="Q216" s="3">
        <v>0.8</v>
      </c>
      <c r="R216" s="13">
        <v>15627</v>
      </c>
      <c r="S216" s="14">
        <v>123.45330000000001</v>
      </c>
      <c r="T216" s="15">
        <v>2.6</v>
      </c>
      <c r="U216" s="15">
        <v>2.7</v>
      </c>
    </row>
    <row r="217" spans="1:21" x14ac:dyDescent="0.25">
      <c r="A217" s="1">
        <v>45393</v>
      </c>
      <c r="B217" s="2">
        <v>0.74652777777777779</v>
      </c>
      <c r="C217" s="7">
        <v>1018</v>
      </c>
      <c r="D217" s="7">
        <v>1023</v>
      </c>
      <c r="E217" s="71">
        <v>18.7</v>
      </c>
      <c r="F217" s="9">
        <v>73</v>
      </c>
      <c r="G217" s="71">
        <v>18.7</v>
      </c>
      <c r="H217" s="71">
        <v>13.7</v>
      </c>
      <c r="I217" s="71">
        <v>26</v>
      </c>
      <c r="J217" s="71">
        <v>18.7</v>
      </c>
      <c r="K217" s="6">
        <f t="shared" si="9"/>
        <v>10.44</v>
      </c>
      <c r="L217" s="6">
        <f t="shared" si="10"/>
        <v>11.52</v>
      </c>
      <c r="M217" s="10">
        <v>313</v>
      </c>
      <c r="N217" s="3" t="str">
        <f t="shared" si="11"/>
        <v>NW</v>
      </c>
      <c r="O217" s="11">
        <v>0</v>
      </c>
      <c r="P217" s="12">
        <v>0</v>
      </c>
      <c r="Q217" s="3">
        <v>0.8</v>
      </c>
      <c r="R217" s="13">
        <v>10780</v>
      </c>
      <c r="S217" s="14">
        <v>85.162000000000006</v>
      </c>
      <c r="T217" s="15">
        <v>2.9</v>
      </c>
      <c r="U217" s="15">
        <v>3.2</v>
      </c>
    </row>
    <row r="218" spans="1:21" x14ac:dyDescent="0.25">
      <c r="A218" s="1">
        <v>45393</v>
      </c>
      <c r="B218" s="2">
        <v>0.75</v>
      </c>
      <c r="C218" s="7">
        <v>1018</v>
      </c>
      <c r="D218" s="7">
        <v>1023</v>
      </c>
      <c r="E218" s="71">
        <v>18.100000000000001</v>
      </c>
      <c r="F218" s="9">
        <v>75</v>
      </c>
      <c r="G218" s="71">
        <v>18.100000000000001</v>
      </c>
      <c r="H218" s="71">
        <v>13.6</v>
      </c>
      <c r="I218" s="71">
        <v>26</v>
      </c>
      <c r="J218" s="71">
        <v>18.100000000000001</v>
      </c>
      <c r="K218" s="6">
        <f t="shared" si="9"/>
        <v>6.48</v>
      </c>
      <c r="L218" s="6">
        <f t="shared" si="10"/>
        <v>6.84</v>
      </c>
      <c r="M218" s="10">
        <v>282</v>
      </c>
      <c r="N218" s="3" t="str">
        <f t="shared" si="11"/>
        <v>W</v>
      </c>
      <c r="O218" s="11">
        <v>0</v>
      </c>
      <c r="P218" s="12">
        <v>0</v>
      </c>
      <c r="Q218" s="3">
        <v>0.8</v>
      </c>
      <c r="R218" s="13">
        <v>8462</v>
      </c>
      <c r="S218" s="14">
        <v>66.849800000000002</v>
      </c>
      <c r="T218" s="15">
        <v>1.8</v>
      </c>
      <c r="U218" s="15">
        <v>1.9</v>
      </c>
    </row>
    <row r="219" spans="1:21" x14ac:dyDescent="0.25">
      <c r="A219" s="1">
        <v>45393</v>
      </c>
      <c r="B219" s="2">
        <v>0.75347222222222221</v>
      </c>
      <c r="C219" s="7">
        <v>1019</v>
      </c>
      <c r="D219" s="7">
        <v>1024</v>
      </c>
      <c r="E219" s="71">
        <v>18</v>
      </c>
      <c r="F219" s="9">
        <v>76</v>
      </c>
      <c r="G219" s="71">
        <v>18.7</v>
      </c>
      <c r="H219" s="71">
        <v>13.7</v>
      </c>
      <c r="I219" s="71">
        <v>26</v>
      </c>
      <c r="J219" s="71">
        <v>18.7</v>
      </c>
      <c r="K219" s="6">
        <f t="shared" si="9"/>
        <v>5.4</v>
      </c>
      <c r="L219" s="6">
        <f t="shared" si="10"/>
        <v>5.4</v>
      </c>
      <c r="M219" s="10">
        <v>78</v>
      </c>
      <c r="N219" s="3" t="str">
        <f t="shared" si="11"/>
        <v>ENE</v>
      </c>
      <c r="O219" s="11">
        <v>0</v>
      </c>
      <c r="P219" s="12">
        <v>0</v>
      </c>
      <c r="Q219" s="3">
        <v>0</v>
      </c>
      <c r="R219" s="13">
        <v>7500</v>
      </c>
      <c r="S219" s="14">
        <v>59.250000000000007</v>
      </c>
      <c r="T219" s="15">
        <v>1.5</v>
      </c>
      <c r="U219" s="15">
        <v>1.5</v>
      </c>
    </row>
    <row r="220" spans="1:21" x14ac:dyDescent="0.25">
      <c r="A220" s="1">
        <v>45393</v>
      </c>
      <c r="B220" s="2">
        <v>0.75694444444444442</v>
      </c>
      <c r="C220" s="7">
        <v>1019</v>
      </c>
      <c r="D220" s="7">
        <v>1024</v>
      </c>
      <c r="E220" s="71">
        <v>18</v>
      </c>
      <c r="F220" s="9">
        <v>76</v>
      </c>
      <c r="G220" s="71">
        <v>18.7</v>
      </c>
      <c r="H220" s="71">
        <v>13.7</v>
      </c>
      <c r="I220" s="71">
        <v>26</v>
      </c>
      <c r="J220" s="71">
        <v>18.7</v>
      </c>
      <c r="K220" s="6">
        <f t="shared" si="9"/>
        <v>5.04</v>
      </c>
      <c r="L220" s="6">
        <f t="shared" si="10"/>
        <v>5.04</v>
      </c>
      <c r="M220" s="10">
        <v>354</v>
      </c>
      <c r="N220" s="3" t="str">
        <f t="shared" si="11"/>
        <v>N</v>
      </c>
      <c r="O220" s="11">
        <v>0</v>
      </c>
      <c r="P220" s="12">
        <v>0</v>
      </c>
      <c r="Q220" s="3">
        <v>0</v>
      </c>
      <c r="R220" s="13">
        <v>6675</v>
      </c>
      <c r="S220" s="14">
        <v>52.732500000000002</v>
      </c>
      <c r="T220" s="15">
        <v>1.4</v>
      </c>
      <c r="U220" s="15">
        <v>1.4</v>
      </c>
    </row>
    <row r="221" spans="1:21" x14ac:dyDescent="0.25">
      <c r="A221" s="1">
        <v>45393</v>
      </c>
      <c r="B221" s="2">
        <v>0.76041666666666663</v>
      </c>
      <c r="C221" s="7">
        <v>1019</v>
      </c>
      <c r="D221" s="7">
        <v>1024</v>
      </c>
      <c r="E221" s="71">
        <v>17.8</v>
      </c>
      <c r="F221" s="9">
        <v>78</v>
      </c>
      <c r="G221" s="71">
        <v>18.3</v>
      </c>
      <c r="H221" s="71">
        <v>13.9</v>
      </c>
      <c r="I221" s="71">
        <v>26</v>
      </c>
      <c r="J221" s="71">
        <v>18.3</v>
      </c>
      <c r="K221" s="6">
        <f t="shared" si="9"/>
        <v>6.48</v>
      </c>
      <c r="L221" s="6">
        <f t="shared" si="10"/>
        <v>6.84</v>
      </c>
      <c r="M221" s="10">
        <v>196</v>
      </c>
      <c r="N221" s="3" t="str">
        <f t="shared" si="11"/>
        <v>S</v>
      </c>
      <c r="O221" s="11">
        <v>0</v>
      </c>
      <c r="P221" s="12">
        <v>0</v>
      </c>
      <c r="Q221" s="3">
        <v>0</v>
      </c>
      <c r="R221" s="13">
        <v>5968</v>
      </c>
      <c r="S221" s="14">
        <v>47.147200000000005</v>
      </c>
      <c r="T221" s="15">
        <v>1.8</v>
      </c>
      <c r="U221" s="15">
        <v>1.9</v>
      </c>
    </row>
    <row r="222" spans="1:21" x14ac:dyDescent="0.25">
      <c r="A222" s="1">
        <v>45393</v>
      </c>
      <c r="B222" s="2">
        <v>0.76388888888888884</v>
      </c>
      <c r="C222" s="7">
        <v>1019</v>
      </c>
      <c r="D222" s="7">
        <v>1024</v>
      </c>
      <c r="E222" s="71">
        <v>17.8</v>
      </c>
      <c r="F222" s="9">
        <v>78</v>
      </c>
      <c r="G222" s="71">
        <v>17.8</v>
      </c>
      <c r="H222" s="71">
        <v>13.9</v>
      </c>
      <c r="I222" s="71">
        <v>26</v>
      </c>
      <c r="J222" s="71">
        <v>17.8</v>
      </c>
      <c r="K222" s="6">
        <f t="shared" si="9"/>
        <v>2.52</v>
      </c>
      <c r="L222" s="6">
        <f t="shared" si="10"/>
        <v>2.52</v>
      </c>
      <c r="M222" s="10">
        <v>266</v>
      </c>
      <c r="N222" s="3" t="str">
        <f t="shared" si="11"/>
        <v>W</v>
      </c>
      <c r="O222" s="11">
        <v>0</v>
      </c>
      <c r="P222" s="12">
        <v>0</v>
      </c>
      <c r="Q222" s="3">
        <v>0</v>
      </c>
      <c r="R222" s="13">
        <v>5346</v>
      </c>
      <c r="S222" s="14">
        <v>42.233400000000003</v>
      </c>
      <c r="T222" s="15">
        <v>0.7</v>
      </c>
      <c r="U222" s="15">
        <v>0.7</v>
      </c>
    </row>
    <row r="223" spans="1:21" x14ac:dyDescent="0.25">
      <c r="A223" s="1">
        <v>45393</v>
      </c>
      <c r="B223" s="2">
        <v>0.76736111111111116</v>
      </c>
      <c r="C223" s="7">
        <v>1019</v>
      </c>
      <c r="D223" s="7">
        <v>1024</v>
      </c>
      <c r="E223" s="71">
        <v>17.7</v>
      </c>
      <c r="F223" s="9">
        <v>78</v>
      </c>
      <c r="G223" s="71">
        <v>18.2</v>
      </c>
      <c r="H223" s="71">
        <v>13.8</v>
      </c>
      <c r="I223" s="71">
        <v>26</v>
      </c>
      <c r="J223" s="71">
        <v>18.2</v>
      </c>
      <c r="K223" s="6">
        <f t="shared" si="9"/>
        <v>6.48</v>
      </c>
      <c r="L223" s="6">
        <f t="shared" si="10"/>
        <v>6.84</v>
      </c>
      <c r="M223" s="10">
        <v>2</v>
      </c>
      <c r="N223" s="3" t="str">
        <f t="shared" si="11"/>
        <v>N</v>
      </c>
      <c r="O223" s="11">
        <v>0</v>
      </c>
      <c r="P223" s="12">
        <v>0</v>
      </c>
      <c r="Q223" s="3">
        <v>0</v>
      </c>
      <c r="R223" s="13">
        <v>4858</v>
      </c>
      <c r="S223" s="14">
        <v>38.378200000000007</v>
      </c>
      <c r="T223" s="15">
        <v>1.8</v>
      </c>
      <c r="U223" s="15">
        <v>1.9</v>
      </c>
    </row>
    <row r="224" spans="1:21" x14ac:dyDescent="0.25">
      <c r="A224" s="1">
        <v>45393</v>
      </c>
      <c r="B224" s="2">
        <v>0.77083333333333337</v>
      </c>
      <c r="C224" s="7">
        <v>1018</v>
      </c>
      <c r="D224" s="7">
        <v>1023</v>
      </c>
      <c r="E224" s="71">
        <v>17.600000000000001</v>
      </c>
      <c r="F224" s="9">
        <v>79</v>
      </c>
      <c r="G224" s="71">
        <v>18.2</v>
      </c>
      <c r="H224" s="71">
        <v>13.9</v>
      </c>
      <c r="I224" s="71">
        <v>26</v>
      </c>
      <c r="J224" s="71">
        <v>18.2</v>
      </c>
      <c r="K224" s="6">
        <f t="shared" si="9"/>
        <v>5.04</v>
      </c>
      <c r="L224" s="6">
        <f t="shared" si="10"/>
        <v>5.04</v>
      </c>
      <c r="M224" s="10">
        <v>294</v>
      </c>
      <c r="N224" s="3" t="str">
        <f t="shared" si="11"/>
        <v>WNW</v>
      </c>
      <c r="O224" s="11">
        <v>0</v>
      </c>
      <c r="P224" s="12">
        <v>0</v>
      </c>
      <c r="Q224" s="3">
        <v>0</v>
      </c>
      <c r="R224" s="13">
        <v>4326</v>
      </c>
      <c r="S224" s="14">
        <v>34.175400000000003</v>
      </c>
      <c r="T224" s="15">
        <v>1.4</v>
      </c>
      <c r="U224" s="15">
        <v>1.4</v>
      </c>
    </row>
    <row r="225" spans="1:21" x14ac:dyDescent="0.25">
      <c r="A225" s="1">
        <v>45393</v>
      </c>
      <c r="B225" s="2">
        <v>0.77430555555555558</v>
      </c>
      <c r="C225" s="7">
        <v>1019</v>
      </c>
      <c r="D225" s="7">
        <v>1024</v>
      </c>
      <c r="E225" s="71">
        <v>17.399999999999999</v>
      </c>
      <c r="F225" s="9">
        <v>80</v>
      </c>
      <c r="G225" s="71">
        <v>17.5</v>
      </c>
      <c r="H225" s="71">
        <v>13.9</v>
      </c>
      <c r="I225" s="71">
        <v>26</v>
      </c>
      <c r="J225" s="71">
        <v>17.5</v>
      </c>
      <c r="K225" s="6">
        <f t="shared" si="9"/>
        <v>8.2799999999999994</v>
      </c>
      <c r="L225" s="6">
        <f t="shared" si="10"/>
        <v>9.7200000000000006</v>
      </c>
      <c r="M225" s="10">
        <v>246</v>
      </c>
      <c r="N225" s="3" t="str">
        <f t="shared" si="11"/>
        <v>WSW</v>
      </c>
      <c r="O225" s="11">
        <v>0</v>
      </c>
      <c r="P225" s="12">
        <v>0</v>
      </c>
      <c r="Q225" s="3">
        <v>0</v>
      </c>
      <c r="R225" s="13">
        <v>3868</v>
      </c>
      <c r="S225" s="14">
        <v>30.557200000000002</v>
      </c>
      <c r="T225" s="15">
        <v>2.2999999999999998</v>
      </c>
      <c r="U225" s="15">
        <v>2.7</v>
      </c>
    </row>
    <row r="226" spans="1:21" x14ac:dyDescent="0.25">
      <c r="A226" s="1">
        <v>45393</v>
      </c>
      <c r="B226" s="2">
        <v>0.77777777777777779</v>
      </c>
      <c r="C226" s="7">
        <v>1019</v>
      </c>
      <c r="D226" s="7">
        <v>1024</v>
      </c>
      <c r="E226" s="71">
        <v>17.3</v>
      </c>
      <c r="F226" s="9">
        <v>81</v>
      </c>
      <c r="G226" s="71">
        <v>17.899999999999999</v>
      </c>
      <c r="H226" s="71">
        <v>14</v>
      </c>
      <c r="I226" s="71">
        <v>26</v>
      </c>
      <c r="J226" s="71">
        <v>17.899999999999999</v>
      </c>
      <c r="K226" s="6">
        <f t="shared" si="9"/>
        <v>5.4</v>
      </c>
      <c r="L226" s="6">
        <f t="shared" si="10"/>
        <v>5.4</v>
      </c>
      <c r="M226" s="10">
        <v>248</v>
      </c>
      <c r="N226" s="3" t="str">
        <f t="shared" si="11"/>
        <v>WSW</v>
      </c>
      <c r="O226" s="11">
        <v>0</v>
      </c>
      <c r="P226" s="12">
        <v>0</v>
      </c>
      <c r="Q226" s="3">
        <v>0</v>
      </c>
      <c r="R226" s="13">
        <v>3388</v>
      </c>
      <c r="S226" s="14">
        <v>26.765200000000004</v>
      </c>
      <c r="T226" s="15">
        <v>1.5</v>
      </c>
      <c r="U226" s="15">
        <v>1.5</v>
      </c>
    </row>
    <row r="227" spans="1:21" x14ac:dyDescent="0.25">
      <c r="A227" s="1">
        <v>45393</v>
      </c>
      <c r="B227" s="2">
        <v>0.78125</v>
      </c>
      <c r="C227" s="7">
        <v>1019</v>
      </c>
      <c r="D227" s="7">
        <v>1024</v>
      </c>
      <c r="E227" s="71">
        <v>17.2</v>
      </c>
      <c r="F227" s="9">
        <v>81</v>
      </c>
      <c r="G227" s="71">
        <v>17.600000000000001</v>
      </c>
      <c r="H227" s="71">
        <v>13.9</v>
      </c>
      <c r="I227" s="71">
        <v>26</v>
      </c>
      <c r="J227" s="71">
        <v>17.600000000000001</v>
      </c>
      <c r="K227" s="6">
        <f t="shared" si="9"/>
        <v>6.48</v>
      </c>
      <c r="L227" s="6">
        <f t="shared" si="10"/>
        <v>7.2</v>
      </c>
      <c r="M227" s="10">
        <v>324</v>
      </c>
      <c r="N227" s="3" t="str">
        <f t="shared" si="11"/>
        <v>NW</v>
      </c>
      <c r="O227" s="11">
        <v>0</v>
      </c>
      <c r="P227" s="12">
        <v>0</v>
      </c>
      <c r="Q227" s="3">
        <v>0</v>
      </c>
      <c r="R227" s="13">
        <v>2959</v>
      </c>
      <c r="S227" s="14">
        <v>23.376100000000001</v>
      </c>
      <c r="T227" s="15">
        <v>1.8</v>
      </c>
      <c r="U227" s="15">
        <v>2</v>
      </c>
    </row>
    <row r="228" spans="1:21" x14ac:dyDescent="0.25">
      <c r="A228" s="1">
        <v>45393</v>
      </c>
      <c r="B228" s="2">
        <v>0.78472222222222221</v>
      </c>
      <c r="C228" s="7">
        <v>1019</v>
      </c>
      <c r="D228" s="7">
        <v>1024</v>
      </c>
      <c r="E228" s="71">
        <v>17.2</v>
      </c>
      <c r="F228" s="9">
        <v>81</v>
      </c>
      <c r="G228" s="71">
        <v>17.2</v>
      </c>
      <c r="H228" s="71">
        <v>13.9</v>
      </c>
      <c r="I228" s="71">
        <v>26</v>
      </c>
      <c r="J228" s="71">
        <v>17.2</v>
      </c>
      <c r="K228" s="6">
        <f t="shared" si="9"/>
        <v>3.6</v>
      </c>
      <c r="L228" s="6">
        <f t="shared" si="10"/>
        <v>3.6</v>
      </c>
      <c r="M228" s="10">
        <v>68</v>
      </c>
      <c r="N228" s="3" t="str">
        <f t="shared" si="11"/>
        <v>ENE</v>
      </c>
      <c r="O228" s="11">
        <v>0</v>
      </c>
      <c r="P228" s="12">
        <v>0</v>
      </c>
      <c r="Q228" s="3">
        <v>0</v>
      </c>
      <c r="R228" s="13">
        <v>2538</v>
      </c>
      <c r="S228" s="14">
        <v>20.0502</v>
      </c>
      <c r="T228" s="15">
        <v>1</v>
      </c>
      <c r="U228" s="15">
        <v>1</v>
      </c>
    </row>
    <row r="229" spans="1:21" x14ac:dyDescent="0.25">
      <c r="A229" s="1">
        <v>45393</v>
      </c>
      <c r="B229" s="2">
        <v>0.78819444444444442</v>
      </c>
      <c r="C229" s="7">
        <v>1019</v>
      </c>
      <c r="D229" s="7">
        <v>1024</v>
      </c>
      <c r="E229" s="71">
        <v>17.100000000000001</v>
      </c>
      <c r="F229" s="9">
        <v>82</v>
      </c>
      <c r="G229" s="71">
        <v>17.100000000000001</v>
      </c>
      <c r="H229" s="71">
        <v>14</v>
      </c>
      <c r="I229" s="71">
        <v>26</v>
      </c>
      <c r="J229" s="71">
        <v>17.100000000000001</v>
      </c>
      <c r="K229" s="6">
        <f t="shared" si="9"/>
        <v>3.24</v>
      </c>
      <c r="L229" s="6">
        <f t="shared" si="10"/>
        <v>3.24</v>
      </c>
      <c r="M229" s="10">
        <v>203</v>
      </c>
      <c r="N229" s="3" t="str">
        <f t="shared" si="11"/>
        <v>SSW</v>
      </c>
      <c r="O229" s="11">
        <v>0</v>
      </c>
      <c r="P229" s="12">
        <v>0</v>
      </c>
      <c r="Q229" s="3">
        <v>0</v>
      </c>
      <c r="R229" s="13">
        <v>2129</v>
      </c>
      <c r="S229" s="14">
        <v>16.819100000000002</v>
      </c>
      <c r="T229" s="15">
        <v>0.9</v>
      </c>
      <c r="U229" s="15">
        <v>0.9</v>
      </c>
    </row>
    <row r="230" spans="1:21" x14ac:dyDescent="0.25">
      <c r="A230" s="1">
        <v>45393</v>
      </c>
      <c r="B230" s="2">
        <v>0.79166666666666663</v>
      </c>
      <c r="C230" s="7">
        <v>1019</v>
      </c>
      <c r="D230" s="7">
        <v>1024</v>
      </c>
      <c r="E230" s="71">
        <v>17</v>
      </c>
      <c r="F230" s="9">
        <v>83</v>
      </c>
      <c r="G230" s="71">
        <v>17</v>
      </c>
      <c r="H230" s="71">
        <v>14.1</v>
      </c>
      <c r="I230" s="71">
        <v>26</v>
      </c>
      <c r="J230" s="71">
        <v>17</v>
      </c>
      <c r="K230" s="6">
        <f t="shared" si="9"/>
        <v>4.68</v>
      </c>
      <c r="L230" s="6">
        <f t="shared" si="10"/>
        <v>4.68</v>
      </c>
      <c r="M230" s="10">
        <v>92</v>
      </c>
      <c r="N230" s="3" t="str">
        <f t="shared" si="11"/>
        <v>E</v>
      </c>
      <c r="O230" s="11">
        <v>0</v>
      </c>
      <c r="P230" s="12">
        <v>0</v>
      </c>
      <c r="Q230" s="3">
        <v>0</v>
      </c>
      <c r="R230" s="13">
        <v>1680</v>
      </c>
      <c r="S230" s="14">
        <v>13.272000000000002</v>
      </c>
      <c r="T230" s="15">
        <v>1.3</v>
      </c>
      <c r="U230" s="15">
        <v>1.3</v>
      </c>
    </row>
    <row r="231" spans="1:21" x14ac:dyDescent="0.25">
      <c r="A231" s="1">
        <v>45393</v>
      </c>
      <c r="B231" s="2">
        <v>0.79513888888888884</v>
      </c>
      <c r="C231" s="7">
        <v>1019</v>
      </c>
      <c r="D231" s="7">
        <v>1024</v>
      </c>
      <c r="E231" s="71">
        <v>17</v>
      </c>
      <c r="F231" s="9">
        <v>83</v>
      </c>
      <c r="G231" s="71">
        <v>17</v>
      </c>
      <c r="H231" s="71">
        <v>14.1</v>
      </c>
      <c r="I231" s="71">
        <v>26</v>
      </c>
      <c r="J231" s="71">
        <v>17</v>
      </c>
      <c r="K231" s="6">
        <f t="shared" si="9"/>
        <v>3.24</v>
      </c>
      <c r="L231" s="6">
        <f t="shared" si="10"/>
        <v>3.24</v>
      </c>
      <c r="M231" s="10">
        <v>174</v>
      </c>
      <c r="N231" s="3" t="str">
        <f t="shared" si="11"/>
        <v>S</v>
      </c>
      <c r="O231" s="11">
        <v>0</v>
      </c>
      <c r="P231" s="12">
        <v>0</v>
      </c>
      <c r="Q231" s="3">
        <v>0</v>
      </c>
      <c r="R231" s="13">
        <v>1260</v>
      </c>
      <c r="S231" s="14">
        <v>9.9540000000000006</v>
      </c>
      <c r="T231" s="15">
        <v>0.9</v>
      </c>
      <c r="U231" s="15">
        <v>0.9</v>
      </c>
    </row>
    <row r="232" spans="1:21" x14ac:dyDescent="0.25">
      <c r="A232" s="1">
        <v>45393</v>
      </c>
      <c r="B232" s="2">
        <v>0.79861111111111116</v>
      </c>
      <c r="C232" s="7">
        <v>1019</v>
      </c>
      <c r="D232" s="7">
        <v>1024</v>
      </c>
      <c r="E232" s="71">
        <v>17</v>
      </c>
      <c r="F232" s="9">
        <v>83</v>
      </c>
      <c r="G232" s="71">
        <v>17.600000000000001</v>
      </c>
      <c r="H232" s="71">
        <v>14.1</v>
      </c>
      <c r="I232" s="71">
        <v>26</v>
      </c>
      <c r="J232" s="71">
        <v>17.600000000000001</v>
      </c>
      <c r="K232" s="6">
        <f t="shared" si="9"/>
        <v>5.04</v>
      </c>
      <c r="L232" s="6">
        <f t="shared" si="10"/>
        <v>5.04</v>
      </c>
      <c r="M232" s="10">
        <v>54</v>
      </c>
      <c r="N232" s="3" t="str">
        <f t="shared" si="11"/>
        <v>NE</v>
      </c>
      <c r="O232" s="11">
        <v>0</v>
      </c>
      <c r="P232" s="12">
        <v>0</v>
      </c>
      <c r="Q232" s="3">
        <v>0</v>
      </c>
      <c r="R232" s="13">
        <v>0.83699999999999997</v>
      </c>
      <c r="S232" s="14">
        <v>6.6123000000000006E-3</v>
      </c>
      <c r="T232" s="15">
        <v>1.4</v>
      </c>
      <c r="U232" s="15">
        <v>1.4</v>
      </c>
    </row>
    <row r="233" spans="1:21" x14ac:dyDescent="0.25">
      <c r="A233" s="1">
        <v>45393</v>
      </c>
      <c r="B233" s="2">
        <v>0.80208333333333337</v>
      </c>
      <c r="C233" s="7">
        <v>1019</v>
      </c>
      <c r="D233" s="7">
        <v>1024</v>
      </c>
      <c r="E233" s="71">
        <v>16.899999999999999</v>
      </c>
      <c r="F233" s="9">
        <v>84</v>
      </c>
      <c r="G233" s="71">
        <v>16.899999999999999</v>
      </c>
      <c r="H233" s="71">
        <v>14.2</v>
      </c>
      <c r="I233" s="71">
        <v>26</v>
      </c>
      <c r="J233" s="71">
        <v>16.899999999999999</v>
      </c>
      <c r="K233" s="6">
        <f t="shared" si="9"/>
        <v>3.24</v>
      </c>
      <c r="L233" s="6">
        <f t="shared" si="10"/>
        <v>3.24</v>
      </c>
      <c r="M233" s="10">
        <v>48</v>
      </c>
      <c r="N233" s="3" t="str">
        <f t="shared" si="11"/>
        <v>NE</v>
      </c>
      <c r="O233" s="11">
        <v>0</v>
      </c>
      <c r="P233" s="12">
        <v>0</v>
      </c>
      <c r="Q233" s="3">
        <v>0</v>
      </c>
      <c r="R233" s="13">
        <v>0.57499999999999996</v>
      </c>
      <c r="S233" s="14">
        <v>4.5424999999999997E-3</v>
      </c>
      <c r="T233" s="15">
        <v>0.9</v>
      </c>
      <c r="U233" s="15">
        <v>0.9</v>
      </c>
    </row>
    <row r="234" spans="1:21" x14ac:dyDescent="0.25">
      <c r="A234" s="1">
        <v>45393</v>
      </c>
      <c r="B234" s="2">
        <v>0.80555555555555558</v>
      </c>
      <c r="C234" s="7">
        <v>1019</v>
      </c>
      <c r="D234" s="7">
        <v>1024</v>
      </c>
      <c r="E234" s="71">
        <v>16.8</v>
      </c>
      <c r="F234" s="9">
        <v>84</v>
      </c>
      <c r="G234" s="71">
        <v>17</v>
      </c>
      <c r="H234" s="71">
        <v>14.1</v>
      </c>
      <c r="I234" s="71">
        <v>26</v>
      </c>
      <c r="J234" s="71">
        <v>17</v>
      </c>
      <c r="K234" s="6">
        <f t="shared" si="9"/>
        <v>7.9200000000000008</v>
      </c>
      <c r="L234" s="6">
        <f t="shared" si="10"/>
        <v>8.2799999999999994</v>
      </c>
      <c r="M234" s="10">
        <v>288</v>
      </c>
      <c r="N234" s="3" t="str">
        <f t="shared" si="11"/>
        <v>W</v>
      </c>
      <c r="O234" s="11">
        <v>0</v>
      </c>
      <c r="P234" s="12">
        <v>0</v>
      </c>
      <c r="Q234" s="3">
        <v>0</v>
      </c>
      <c r="R234" s="13">
        <v>0.36799999999999999</v>
      </c>
      <c r="S234" s="14">
        <v>2.9072000000000004E-3</v>
      </c>
      <c r="T234" s="15">
        <v>2.2000000000000002</v>
      </c>
      <c r="U234" s="15">
        <v>2.2999999999999998</v>
      </c>
    </row>
    <row r="235" spans="1:21" x14ac:dyDescent="0.25">
      <c r="A235" s="1">
        <v>45393</v>
      </c>
      <c r="B235" s="2">
        <v>0.80902777777777779</v>
      </c>
      <c r="C235" s="7">
        <v>1019</v>
      </c>
      <c r="D235" s="7">
        <v>1024</v>
      </c>
      <c r="E235" s="71">
        <v>16.7</v>
      </c>
      <c r="F235" s="9">
        <v>85</v>
      </c>
      <c r="G235" s="71">
        <v>16.7</v>
      </c>
      <c r="H235" s="71">
        <v>14.1</v>
      </c>
      <c r="I235" s="71">
        <v>26</v>
      </c>
      <c r="J235" s="71">
        <v>16.7</v>
      </c>
      <c r="K235" s="6">
        <f t="shared" si="9"/>
        <v>3.24</v>
      </c>
      <c r="L235" s="6">
        <f t="shared" si="10"/>
        <v>3.24</v>
      </c>
      <c r="M235" s="10">
        <v>36</v>
      </c>
      <c r="N235" s="3" t="str">
        <f t="shared" si="11"/>
        <v>NNE</v>
      </c>
      <c r="O235" s="11">
        <v>0</v>
      </c>
      <c r="P235" s="12">
        <v>0</v>
      </c>
      <c r="Q235" s="3">
        <v>0</v>
      </c>
      <c r="R235" s="13">
        <v>0.23</v>
      </c>
      <c r="S235" s="14">
        <v>1.8170000000000003E-3</v>
      </c>
      <c r="T235" s="15">
        <v>0.9</v>
      </c>
      <c r="U235" s="15">
        <v>0.9</v>
      </c>
    </row>
    <row r="236" spans="1:21" x14ac:dyDescent="0.25">
      <c r="A236" s="1">
        <v>45393</v>
      </c>
      <c r="B236" s="2">
        <v>0.8125</v>
      </c>
      <c r="C236" s="7">
        <v>1019</v>
      </c>
      <c r="D236" s="7">
        <v>1024</v>
      </c>
      <c r="E236" s="71">
        <v>16.7</v>
      </c>
      <c r="F236" s="9">
        <v>86</v>
      </c>
      <c r="G236" s="71">
        <v>17</v>
      </c>
      <c r="H236" s="71">
        <v>14.3</v>
      </c>
      <c r="I236" s="71">
        <v>26</v>
      </c>
      <c r="J236" s="71">
        <v>17</v>
      </c>
      <c r="K236" s="6">
        <f t="shared" si="9"/>
        <v>6.84</v>
      </c>
      <c r="L236" s="6">
        <f t="shared" si="10"/>
        <v>7.2</v>
      </c>
      <c r="M236" s="10">
        <v>80</v>
      </c>
      <c r="N236" s="3" t="str">
        <f t="shared" si="11"/>
        <v>E</v>
      </c>
      <c r="O236" s="11">
        <v>0</v>
      </c>
      <c r="P236" s="12">
        <v>0</v>
      </c>
      <c r="Q236" s="3">
        <v>0</v>
      </c>
      <c r="R236" s="13">
        <v>0.14000000000000001</v>
      </c>
      <c r="S236" s="14">
        <v>1.1060000000000002E-3</v>
      </c>
      <c r="T236" s="15">
        <v>1.9</v>
      </c>
      <c r="U236" s="15">
        <v>2</v>
      </c>
    </row>
    <row r="237" spans="1:21" x14ac:dyDescent="0.25">
      <c r="A237" s="1">
        <v>45393</v>
      </c>
      <c r="B237" s="2">
        <v>0.81597222222222221</v>
      </c>
      <c r="C237" s="7">
        <v>1019</v>
      </c>
      <c r="D237" s="7">
        <v>1024</v>
      </c>
      <c r="E237" s="71">
        <v>16.600000000000001</v>
      </c>
      <c r="F237" s="9">
        <v>86</v>
      </c>
      <c r="G237" s="71">
        <v>16.600000000000001</v>
      </c>
      <c r="H237" s="71">
        <v>14.2</v>
      </c>
      <c r="I237" s="71">
        <v>26</v>
      </c>
      <c r="J237" s="71">
        <v>16.600000000000001</v>
      </c>
      <c r="K237" s="6">
        <f t="shared" si="9"/>
        <v>8.64</v>
      </c>
      <c r="L237" s="6">
        <f t="shared" si="10"/>
        <v>9.36</v>
      </c>
      <c r="M237" s="10">
        <v>276</v>
      </c>
      <c r="N237" s="3" t="str">
        <f t="shared" si="11"/>
        <v>W</v>
      </c>
      <c r="O237" s="11">
        <v>0</v>
      </c>
      <c r="P237" s="12">
        <v>0</v>
      </c>
      <c r="Q237" s="3">
        <v>0</v>
      </c>
      <c r="R237" s="13">
        <v>6.7000000000000004E-2</v>
      </c>
      <c r="S237" s="14">
        <v>5.2930000000000013E-4</v>
      </c>
      <c r="T237" s="15">
        <v>2.4</v>
      </c>
      <c r="U237" s="15">
        <v>2.6</v>
      </c>
    </row>
    <row r="238" spans="1:21" x14ac:dyDescent="0.25">
      <c r="A238" s="1">
        <v>45393</v>
      </c>
      <c r="B238" s="2">
        <v>0.81944444444444442</v>
      </c>
      <c r="C238" s="7">
        <v>1019</v>
      </c>
      <c r="D238" s="7">
        <v>1024</v>
      </c>
      <c r="E238" s="71">
        <v>16.600000000000001</v>
      </c>
      <c r="F238" s="9">
        <v>86</v>
      </c>
      <c r="G238" s="71">
        <v>16.600000000000001</v>
      </c>
      <c r="H238" s="71">
        <v>14.2</v>
      </c>
      <c r="I238" s="71">
        <v>26</v>
      </c>
      <c r="J238" s="71">
        <v>16.600000000000001</v>
      </c>
      <c r="K238" s="6">
        <f t="shared" si="9"/>
        <v>3.9600000000000004</v>
      </c>
      <c r="L238" s="6">
        <f t="shared" si="10"/>
        <v>3.9600000000000004</v>
      </c>
      <c r="M238" s="10">
        <v>42</v>
      </c>
      <c r="N238" s="3" t="str">
        <f t="shared" si="11"/>
        <v>NE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1.1000000000000001</v>
      </c>
      <c r="U238" s="15">
        <v>1.1000000000000001</v>
      </c>
    </row>
    <row r="239" spans="1:21" x14ac:dyDescent="0.25">
      <c r="A239" s="1">
        <v>45393</v>
      </c>
      <c r="B239" s="2">
        <v>0.82291666666666663</v>
      </c>
      <c r="C239" s="7">
        <v>1019</v>
      </c>
      <c r="D239" s="7">
        <v>1024</v>
      </c>
      <c r="E239" s="71">
        <v>16.600000000000001</v>
      </c>
      <c r="F239" s="9">
        <v>86</v>
      </c>
      <c r="G239" s="71">
        <v>16.600000000000001</v>
      </c>
      <c r="H239" s="71">
        <v>14.2</v>
      </c>
      <c r="I239" s="71">
        <v>26</v>
      </c>
      <c r="J239" s="71">
        <v>16.600000000000001</v>
      </c>
      <c r="K239" s="6">
        <f t="shared" si="9"/>
        <v>3.6</v>
      </c>
      <c r="L239" s="6">
        <f t="shared" si="10"/>
        <v>3.6</v>
      </c>
      <c r="M239" s="10">
        <v>150</v>
      </c>
      <c r="N239" s="3" t="str">
        <f t="shared" si="11"/>
        <v>SSE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</v>
      </c>
      <c r="U239" s="15">
        <v>1</v>
      </c>
    </row>
    <row r="240" spans="1:21" x14ac:dyDescent="0.25">
      <c r="A240" s="1">
        <v>45393</v>
      </c>
      <c r="B240" s="2">
        <v>0.82638888888888884</v>
      </c>
      <c r="C240" s="7">
        <v>1019</v>
      </c>
      <c r="D240" s="7">
        <v>1024</v>
      </c>
      <c r="E240" s="71">
        <v>16.600000000000001</v>
      </c>
      <c r="F240" s="9">
        <v>87</v>
      </c>
      <c r="G240" s="71">
        <v>16.399999999999999</v>
      </c>
      <c r="H240" s="71">
        <v>14.4</v>
      </c>
      <c r="I240" s="71">
        <v>26</v>
      </c>
      <c r="J240" s="71">
        <v>16.399999999999999</v>
      </c>
      <c r="K240" s="6">
        <f t="shared" si="9"/>
        <v>9.7200000000000006</v>
      </c>
      <c r="L240" s="6">
        <f t="shared" si="10"/>
        <v>10.08</v>
      </c>
      <c r="M240" s="10">
        <v>90</v>
      </c>
      <c r="N240" s="3" t="str">
        <f t="shared" si="11"/>
        <v>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2.7</v>
      </c>
      <c r="U240" s="15">
        <v>2.8</v>
      </c>
    </row>
    <row r="241" spans="1:21" x14ac:dyDescent="0.25">
      <c r="A241" s="1">
        <v>45393</v>
      </c>
      <c r="B241" s="2">
        <v>0.82986111111111116</v>
      </c>
      <c r="C241" s="7">
        <v>1019</v>
      </c>
      <c r="D241" s="7">
        <v>1024</v>
      </c>
      <c r="E241" s="71">
        <v>16.5</v>
      </c>
      <c r="F241" s="9">
        <v>87</v>
      </c>
      <c r="G241" s="71">
        <v>16.8</v>
      </c>
      <c r="H241" s="71">
        <v>14.3</v>
      </c>
      <c r="I241" s="71">
        <v>26</v>
      </c>
      <c r="J241" s="71">
        <v>16.8</v>
      </c>
      <c r="K241" s="6">
        <f t="shared" si="9"/>
        <v>6.48</v>
      </c>
      <c r="L241" s="6">
        <f t="shared" si="10"/>
        <v>6.84</v>
      </c>
      <c r="M241" s="10">
        <v>130</v>
      </c>
      <c r="N241" s="3" t="str">
        <f t="shared" si="11"/>
        <v>SE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1.8</v>
      </c>
      <c r="U241" s="15">
        <v>1.9</v>
      </c>
    </row>
    <row r="242" spans="1:21" x14ac:dyDescent="0.25">
      <c r="A242" s="1">
        <v>45393</v>
      </c>
      <c r="B242" s="2">
        <v>0.83333333333333337</v>
      </c>
      <c r="C242" s="7">
        <v>1019</v>
      </c>
      <c r="D242" s="7">
        <v>1024</v>
      </c>
      <c r="E242" s="71">
        <v>16.5</v>
      </c>
      <c r="F242" s="9">
        <v>87</v>
      </c>
      <c r="G242" s="71">
        <v>16.5</v>
      </c>
      <c r="H242" s="71">
        <v>14.3</v>
      </c>
      <c r="I242" s="71">
        <v>26</v>
      </c>
      <c r="J242" s="71">
        <v>16.5</v>
      </c>
      <c r="K242" s="6">
        <f t="shared" si="9"/>
        <v>0</v>
      </c>
      <c r="L242" s="6">
        <f t="shared" si="10"/>
        <v>0</v>
      </c>
      <c r="M242" s="10">
        <v>156</v>
      </c>
      <c r="N242" s="3" t="str">
        <f t="shared" si="11"/>
        <v>SSE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45393</v>
      </c>
      <c r="B243" s="2">
        <v>0.83680555555555558</v>
      </c>
      <c r="C243" s="7">
        <v>1019</v>
      </c>
      <c r="D243" s="7">
        <v>1024</v>
      </c>
      <c r="E243" s="71">
        <v>16.5</v>
      </c>
      <c r="F243" s="9">
        <v>87</v>
      </c>
      <c r="G243" s="71">
        <v>17</v>
      </c>
      <c r="H243" s="71">
        <v>14.3</v>
      </c>
      <c r="I243" s="71">
        <v>26</v>
      </c>
      <c r="J243" s="71">
        <v>17</v>
      </c>
      <c r="K243" s="6">
        <f t="shared" si="9"/>
        <v>5.04</v>
      </c>
      <c r="L243" s="6">
        <f t="shared" si="10"/>
        <v>5.04</v>
      </c>
      <c r="M243" s="10">
        <v>129</v>
      </c>
      <c r="N243" s="3" t="str">
        <f t="shared" si="11"/>
        <v>ESE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1.4</v>
      </c>
      <c r="U243" s="15">
        <v>1.4</v>
      </c>
    </row>
    <row r="244" spans="1:21" x14ac:dyDescent="0.25">
      <c r="A244" s="1">
        <v>45393</v>
      </c>
      <c r="B244" s="2">
        <v>0.84027777777777779</v>
      </c>
      <c r="C244" s="7">
        <v>1019</v>
      </c>
      <c r="D244" s="7">
        <v>1024</v>
      </c>
      <c r="E244" s="71">
        <v>16.399999999999999</v>
      </c>
      <c r="F244" s="9">
        <v>87</v>
      </c>
      <c r="G244" s="71">
        <v>16.7</v>
      </c>
      <c r="H244" s="71">
        <v>14.2</v>
      </c>
      <c r="I244" s="71">
        <v>26</v>
      </c>
      <c r="J244" s="71">
        <v>16.7</v>
      </c>
      <c r="K244" s="6">
        <f t="shared" si="9"/>
        <v>6.84</v>
      </c>
      <c r="L244" s="6">
        <f t="shared" si="10"/>
        <v>7.9200000000000008</v>
      </c>
      <c r="M244" s="10">
        <v>130</v>
      </c>
      <c r="N244" s="3" t="str">
        <f t="shared" si="11"/>
        <v>SE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1.9</v>
      </c>
      <c r="U244" s="15">
        <v>2.2000000000000002</v>
      </c>
    </row>
    <row r="245" spans="1:21" x14ac:dyDescent="0.25">
      <c r="A245" s="1">
        <v>45393</v>
      </c>
      <c r="B245" s="2">
        <v>0.84375</v>
      </c>
      <c r="C245" s="7">
        <v>1019</v>
      </c>
      <c r="D245" s="7">
        <v>1024</v>
      </c>
      <c r="E245" s="71">
        <v>16.399999999999999</v>
      </c>
      <c r="F245" s="9">
        <v>87</v>
      </c>
      <c r="G245" s="71">
        <v>16.3</v>
      </c>
      <c r="H245" s="71">
        <v>14.2</v>
      </c>
      <c r="I245" s="71">
        <v>26</v>
      </c>
      <c r="J245" s="71">
        <v>16.3</v>
      </c>
      <c r="K245" s="6">
        <f t="shared" si="9"/>
        <v>8.2799999999999994</v>
      </c>
      <c r="L245" s="6">
        <f t="shared" si="10"/>
        <v>8.64</v>
      </c>
      <c r="M245" s="10">
        <v>252</v>
      </c>
      <c r="N245" s="3" t="str">
        <f t="shared" si="11"/>
        <v>WSW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2.2999999999999998</v>
      </c>
      <c r="U245" s="15">
        <v>2.4</v>
      </c>
    </row>
    <row r="246" spans="1:21" x14ac:dyDescent="0.25">
      <c r="A246" s="1">
        <v>45393</v>
      </c>
      <c r="B246" s="2">
        <v>0.84722222222222221</v>
      </c>
      <c r="C246" s="7">
        <v>1019</v>
      </c>
      <c r="D246" s="7">
        <v>1024</v>
      </c>
      <c r="E246" s="71">
        <v>16.399999999999999</v>
      </c>
      <c r="F246" s="9">
        <v>87</v>
      </c>
      <c r="G246" s="71">
        <v>16.3</v>
      </c>
      <c r="H246" s="71">
        <v>14.2</v>
      </c>
      <c r="I246" s="71">
        <v>26</v>
      </c>
      <c r="J246" s="71">
        <v>16.3</v>
      </c>
      <c r="K246" s="6">
        <f t="shared" si="9"/>
        <v>8.2799999999999994</v>
      </c>
      <c r="L246" s="6">
        <f t="shared" si="10"/>
        <v>9.36</v>
      </c>
      <c r="M246" s="10">
        <v>234</v>
      </c>
      <c r="N246" s="3" t="str">
        <f t="shared" si="11"/>
        <v>SW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2.2999999999999998</v>
      </c>
      <c r="U246" s="15">
        <v>2.6</v>
      </c>
    </row>
    <row r="247" spans="1:21" x14ac:dyDescent="0.25">
      <c r="A247" s="1">
        <v>45393</v>
      </c>
      <c r="B247" s="2">
        <v>0.85069444444444442</v>
      </c>
      <c r="C247" s="7">
        <v>1019</v>
      </c>
      <c r="D247" s="7">
        <v>1024</v>
      </c>
      <c r="E247" s="71">
        <v>16.3</v>
      </c>
      <c r="F247" s="9">
        <v>87</v>
      </c>
      <c r="G247" s="71">
        <v>16.600000000000001</v>
      </c>
      <c r="H247" s="71">
        <v>14.1</v>
      </c>
      <c r="I247" s="71">
        <v>26</v>
      </c>
      <c r="J247" s="71">
        <v>16.600000000000001</v>
      </c>
      <c r="K247" s="6">
        <f t="shared" si="9"/>
        <v>6.84</v>
      </c>
      <c r="L247" s="6">
        <f t="shared" si="10"/>
        <v>7.2</v>
      </c>
      <c r="M247" s="10">
        <v>336</v>
      </c>
      <c r="N247" s="3" t="str">
        <f t="shared" si="11"/>
        <v>NNW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1.9</v>
      </c>
      <c r="U247" s="15">
        <v>2</v>
      </c>
    </row>
    <row r="248" spans="1:21" x14ac:dyDescent="0.25">
      <c r="A248" s="1">
        <v>45393</v>
      </c>
      <c r="B248" s="2">
        <v>0.85416666666666663</v>
      </c>
      <c r="C248" s="7">
        <v>1019</v>
      </c>
      <c r="D248" s="7">
        <v>1024</v>
      </c>
      <c r="E248" s="71">
        <v>16.3</v>
      </c>
      <c r="F248" s="9">
        <v>87</v>
      </c>
      <c r="G248" s="71">
        <v>16.8</v>
      </c>
      <c r="H248" s="71">
        <v>14.1</v>
      </c>
      <c r="I248" s="71">
        <v>26</v>
      </c>
      <c r="J248" s="71">
        <v>16.8</v>
      </c>
      <c r="K248" s="6">
        <f t="shared" si="9"/>
        <v>5.04</v>
      </c>
      <c r="L248" s="6">
        <f t="shared" si="10"/>
        <v>5.04</v>
      </c>
      <c r="M248" s="10">
        <v>221</v>
      </c>
      <c r="N248" s="3" t="str">
        <f t="shared" si="11"/>
        <v>SW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1.4</v>
      </c>
      <c r="U248" s="15">
        <v>1.4</v>
      </c>
    </row>
    <row r="249" spans="1:21" x14ac:dyDescent="0.25">
      <c r="A249" s="1">
        <v>45393</v>
      </c>
      <c r="B249" s="2">
        <v>0.85763888888888884</v>
      </c>
      <c r="C249" s="7">
        <v>1019</v>
      </c>
      <c r="D249" s="7">
        <v>1024</v>
      </c>
      <c r="E249" s="71">
        <v>16.399999999999999</v>
      </c>
      <c r="F249" s="9">
        <v>86</v>
      </c>
      <c r="G249" s="71">
        <v>16.899999999999999</v>
      </c>
      <c r="H249" s="71">
        <v>14</v>
      </c>
      <c r="I249" s="71">
        <v>26</v>
      </c>
      <c r="J249" s="71">
        <v>16.899999999999999</v>
      </c>
      <c r="K249" s="6">
        <f t="shared" si="9"/>
        <v>5.76</v>
      </c>
      <c r="L249" s="6">
        <f t="shared" si="10"/>
        <v>5.76</v>
      </c>
      <c r="M249" s="10">
        <v>23</v>
      </c>
      <c r="N249" s="3" t="str">
        <f t="shared" si="11"/>
        <v>NNE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1.6</v>
      </c>
      <c r="U249" s="15">
        <v>1.6</v>
      </c>
    </row>
    <row r="250" spans="1:21" x14ac:dyDescent="0.25">
      <c r="A250" s="1">
        <v>45393</v>
      </c>
      <c r="B250" s="2">
        <v>0.86111111111111116</v>
      </c>
      <c r="C250" s="7">
        <v>1020</v>
      </c>
      <c r="D250" s="7">
        <v>1025</v>
      </c>
      <c r="E250" s="71">
        <v>16.3</v>
      </c>
      <c r="F250" s="9">
        <v>86</v>
      </c>
      <c r="G250" s="71">
        <v>16.8</v>
      </c>
      <c r="H250" s="71">
        <v>13.9</v>
      </c>
      <c r="I250" s="71">
        <v>26</v>
      </c>
      <c r="J250" s="71">
        <v>16.8</v>
      </c>
      <c r="K250" s="6">
        <f t="shared" si="9"/>
        <v>5.76</v>
      </c>
      <c r="L250" s="6">
        <f t="shared" si="10"/>
        <v>5.76</v>
      </c>
      <c r="M250" s="10">
        <v>84</v>
      </c>
      <c r="N250" s="3" t="str">
        <f t="shared" si="11"/>
        <v>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1.6</v>
      </c>
      <c r="U250" s="15">
        <v>1.6</v>
      </c>
    </row>
    <row r="251" spans="1:21" x14ac:dyDescent="0.25">
      <c r="A251" s="1">
        <v>45393</v>
      </c>
      <c r="B251" s="2">
        <v>0.86458333333333337</v>
      </c>
      <c r="C251" s="7">
        <v>1020</v>
      </c>
      <c r="D251" s="7">
        <v>1025</v>
      </c>
      <c r="E251" s="71">
        <v>16.3</v>
      </c>
      <c r="F251" s="9">
        <v>86</v>
      </c>
      <c r="G251" s="71">
        <v>16.3</v>
      </c>
      <c r="H251" s="71">
        <v>13.9</v>
      </c>
      <c r="I251" s="71">
        <v>26</v>
      </c>
      <c r="J251" s="71">
        <v>16.3</v>
      </c>
      <c r="K251" s="6">
        <f t="shared" si="9"/>
        <v>3.24</v>
      </c>
      <c r="L251" s="6">
        <f t="shared" si="10"/>
        <v>3.24</v>
      </c>
      <c r="M251" s="10">
        <v>62</v>
      </c>
      <c r="N251" s="3" t="str">
        <f t="shared" si="11"/>
        <v>ENE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0.9</v>
      </c>
      <c r="U251" s="15">
        <v>0.9</v>
      </c>
    </row>
    <row r="252" spans="1:21" x14ac:dyDescent="0.25">
      <c r="A252" s="1">
        <v>45393</v>
      </c>
      <c r="B252" s="2">
        <v>0.86805555555555558</v>
      </c>
      <c r="C252" s="7">
        <v>1020</v>
      </c>
      <c r="D252" s="7">
        <v>1025</v>
      </c>
      <c r="E252" s="71">
        <v>16.399999999999999</v>
      </c>
      <c r="F252" s="9">
        <v>85</v>
      </c>
      <c r="G252" s="71">
        <v>16.7</v>
      </c>
      <c r="H252" s="71">
        <v>13.9</v>
      </c>
      <c r="I252" s="71">
        <v>26</v>
      </c>
      <c r="J252" s="71">
        <v>16.7</v>
      </c>
      <c r="K252" s="6">
        <f t="shared" si="9"/>
        <v>6.48</v>
      </c>
      <c r="L252" s="6">
        <f t="shared" si="10"/>
        <v>6.84</v>
      </c>
      <c r="M252" s="10">
        <v>86</v>
      </c>
      <c r="N252" s="3" t="str">
        <f t="shared" si="11"/>
        <v>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1.8</v>
      </c>
      <c r="U252" s="15">
        <v>1.9</v>
      </c>
    </row>
    <row r="253" spans="1:21" x14ac:dyDescent="0.25">
      <c r="A253" s="1">
        <v>45393</v>
      </c>
      <c r="B253" s="2">
        <v>0.87152777777777779</v>
      </c>
      <c r="C253" s="7">
        <v>1020</v>
      </c>
      <c r="D253" s="7">
        <v>1025</v>
      </c>
      <c r="E253" s="71">
        <v>16.3</v>
      </c>
      <c r="F253" s="9">
        <v>84</v>
      </c>
      <c r="G253" s="71">
        <v>16.3</v>
      </c>
      <c r="H253" s="71">
        <v>13.6</v>
      </c>
      <c r="I253" s="71">
        <v>26</v>
      </c>
      <c r="J253" s="71">
        <v>16.3</v>
      </c>
      <c r="K253" s="6">
        <f t="shared" si="9"/>
        <v>0</v>
      </c>
      <c r="L253" s="6">
        <f t="shared" si="10"/>
        <v>0</v>
      </c>
      <c r="M253" s="10">
        <v>330</v>
      </c>
      <c r="N253" s="3" t="str">
        <f t="shared" si="11"/>
        <v>NNW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45393</v>
      </c>
      <c r="B254" s="2">
        <v>0.875</v>
      </c>
      <c r="C254" s="7">
        <v>1020</v>
      </c>
      <c r="D254" s="7">
        <v>1025</v>
      </c>
      <c r="E254" s="71">
        <v>16.3</v>
      </c>
      <c r="F254" s="9">
        <v>84</v>
      </c>
      <c r="G254" s="71">
        <v>16.3</v>
      </c>
      <c r="H254" s="71">
        <v>13.6</v>
      </c>
      <c r="I254" s="71">
        <v>26</v>
      </c>
      <c r="J254" s="71">
        <v>16.3</v>
      </c>
      <c r="K254" s="6">
        <f t="shared" si="9"/>
        <v>3.6</v>
      </c>
      <c r="L254" s="6">
        <f t="shared" si="10"/>
        <v>3.6</v>
      </c>
      <c r="M254" s="10">
        <v>138</v>
      </c>
      <c r="N254" s="3" t="str">
        <f t="shared" si="11"/>
        <v>SE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1</v>
      </c>
      <c r="U254" s="15">
        <v>1</v>
      </c>
    </row>
    <row r="255" spans="1:21" x14ac:dyDescent="0.25">
      <c r="A255" s="1">
        <v>45393</v>
      </c>
      <c r="B255" s="2">
        <v>0.87847222222222221</v>
      </c>
      <c r="C255" s="7">
        <v>1020</v>
      </c>
      <c r="D255" s="7">
        <v>1025</v>
      </c>
      <c r="E255" s="71">
        <v>16.399999999999999</v>
      </c>
      <c r="F255" s="9">
        <v>84</v>
      </c>
      <c r="G255" s="71">
        <v>16.399999999999999</v>
      </c>
      <c r="H255" s="71">
        <v>13.7</v>
      </c>
      <c r="I255" s="71">
        <v>26</v>
      </c>
      <c r="J255" s="71">
        <v>16.399999999999999</v>
      </c>
      <c r="K255" s="6">
        <f t="shared" si="9"/>
        <v>3.24</v>
      </c>
      <c r="L255" s="6">
        <f t="shared" si="10"/>
        <v>3.24</v>
      </c>
      <c r="M255" s="10">
        <v>113</v>
      </c>
      <c r="N255" s="3" t="str">
        <f t="shared" si="11"/>
        <v>ESE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0.9</v>
      </c>
      <c r="U255" s="15">
        <v>0.9</v>
      </c>
    </row>
    <row r="256" spans="1:21" x14ac:dyDescent="0.25">
      <c r="A256" s="1">
        <v>45393</v>
      </c>
      <c r="B256" s="2">
        <v>0.88194444444444442</v>
      </c>
      <c r="C256" s="7">
        <v>1020</v>
      </c>
      <c r="D256" s="7">
        <v>1025</v>
      </c>
      <c r="E256" s="71">
        <v>16.3</v>
      </c>
      <c r="F256" s="9">
        <v>85</v>
      </c>
      <c r="G256" s="71">
        <v>16.2</v>
      </c>
      <c r="H256" s="71">
        <v>13.8</v>
      </c>
      <c r="I256" s="71">
        <v>26</v>
      </c>
      <c r="J256" s="71">
        <v>16.2</v>
      </c>
      <c r="K256" s="6">
        <f t="shared" si="9"/>
        <v>8.64</v>
      </c>
      <c r="L256" s="6">
        <f t="shared" si="10"/>
        <v>9.36</v>
      </c>
      <c r="M256" s="10">
        <v>50</v>
      </c>
      <c r="N256" s="3" t="str">
        <f t="shared" si="11"/>
        <v>NE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2.4</v>
      </c>
      <c r="U256" s="15">
        <v>2.6</v>
      </c>
    </row>
    <row r="257" spans="1:21" x14ac:dyDescent="0.25">
      <c r="A257" s="1">
        <v>45393</v>
      </c>
      <c r="B257" s="2">
        <v>0.88541666666666663</v>
      </c>
      <c r="C257" s="7">
        <v>1020</v>
      </c>
      <c r="D257" s="7">
        <v>1025</v>
      </c>
      <c r="E257" s="71">
        <v>16.3</v>
      </c>
      <c r="F257" s="9">
        <v>85</v>
      </c>
      <c r="G257" s="71">
        <v>16.2</v>
      </c>
      <c r="H257" s="71">
        <v>13.8</v>
      </c>
      <c r="I257" s="71">
        <v>26</v>
      </c>
      <c r="J257" s="71">
        <v>16.2</v>
      </c>
      <c r="K257" s="6">
        <f t="shared" si="9"/>
        <v>8.64</v>
      </c>
      <c r="L257" s="6">
        <f t="shared" si="10"/>
        <v>9.36</v>
      </c>
      <c r="M257" s="10">
        <v>265</v>
      </c>
      <c r="N257" s="3" t="str">
        <f t="shared" si="11"/>
        <v>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2.4</v>
      </c>
      <c r="U257" s="15">
        <v>2.6</v>
      </c>
    </row>
    <row r="258" spans="1:21" x14ac:dyDescent="0.25">
      <c r="A258" s="1">
        <v>45393</v>
      </c>
      <c r="B258" s="2">
        <v>0.88888888888888884</v>
      </c>
      <c r="C258" s="7">
        <v>1020</v>
      </c>
      <c r="D258" s="7">
        <v>1025</v>
      </c>
      <c r="E258" s="71">
        <v>16.3</v>
      </c>
      <c r="F258" s="9">
        <v>85</v>
      </c>
      <c r="G258" s="71">
        <v>16.8</v>
      </c>
      <c r="H258" s="71">
        <v>13.8</v>
      </c>
      <c r="I258" s="71">
        <v>26</v>
      </c>
      <c r="J258" s="71">
        <v>16.8</v>
      </c>
      <c r="K258" s="6">
        <f t="shared" si="9"/>
        <v>5.76</v>
      </c>
      <c r="L258" s="6">
        <f t="shared" si="10"/>
        <v>5.76</v>
      </c>
      <c r="M258" s="10">
        <v>132</v>
      </c>
      <c r="N258" s="3" t="str">
        <f t="shared" si="11"/>
        <v>SE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1.6</v>
      </c>
      <c r="U258" s="15">
        <v>1.6</v>
      </c>
    </row>
    <row r="259" spans="1:21" x14ac:dyDescent="0.25">
      <c r="A259" s="1">
        <v>45393</v>
      </c>
      <c r="B259" s="2">
        <v>0.89236111111111116</v>
      </c>
      <c r="C259" s="7">
        <v>1020</v>
      </c>
      <c r="D259" s="7">
        <v>1025</v>
      </c>
      <c r="E259" s="71">
        <v>16.3</v>
      </c>
      <c r="F259" s="9">
        <v>85</v>
      </c>
      <c r="G259" s="71">
        <v>16.3</v>
      </c>
      <c r="H259" s="71">
        <v>13.8</v>
      </c>
      <c r="I259" s="71">
        <v>26</v>
      </c>
      <c r="J259" s="71">
        <v>16.3</v>
      </c>
      <c r="K259" s="6">
        <f t="shared" ref="K259:K289" si="12">CONVERT(T259,"m/s","km/h")</f>
        <v>4.68</v>
      </c>
      <c r="L259" s="6">
        <f t="shared" ref="L259:L289" si="13">CONVERT(U259,"m/s","km/h")</f>
        <v>4.68</v>
      </c>
      <c r="M259" s="10">
        <v>143</v>
      </c>
      <c r="N259" s="3" t="str">
        <f t="shared" ref="N259:N289" si="14">LOOKUP(M259,$V$4:$V$40,$W$4:$W$40)</f>
        <v>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1.3</v>
      </c>
      <c r="U259" s="15">
        <v>1.3</v>
      </c>
    </row>
    <row r="260" spans="1:21" x14ac:dyDescent="0.25">
      <c r="A260" s="1">
        <v>45393</v>
      </c>
      <c r="B260" s="2">
        <v>0.89583333333333337</v>
      </c>
      <c r="C260" s="7">
        <v>1020</v>
      </c>
      <c r="D260" s="7">
        <v>1025</v>
      </c>
      <c r="E260" s="71">
        <v>16.2</v>
      </c>
      <c r="F260" s="9">
        <v>85</v>
      </c>
      <c r="G260" s="71">
        <v>16.399999999999999</v>
      </c>
      <c r="H260" s="71">
        <v>13.7</v>
      </c>
      <c r="I260" s="71">
        <v>26</v>
      </c>
      <c r="J260" s="71">
        <v>16.399999999999999</v>
      </c>
      <c r="K260" s="6">
        <f t="shared" si="12"/>
        <v>6.84</v>
      </c>
      <c r="L260" s="6">
        <f t="shared" si="13"/>
        <v>7.2</v>
      </c>
      <c r="M260" s="10">
        <v>132</v>
      </c>
      <c r="N260" s="3" t="str">
        <f t="shared" si="14"/>
        <v>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1.9</v>
      </c>
      <c r="U260" s="15">
        <v>2</v>
      </c>
    </row>
    <row r="261" spans="1:21" x14ac:dyDescent="0.25">
      <c r="A261" s="1">
        <v>45393</v>
      </c>
      <c r="B261" s="2">
        <v>0.89930555555555558</v>
      </c>
      <c r="C261" s="7">
        <v>1020</v>
      </c>
      <c r="D261" s="7">
        <v>1025</v>
      </c>
      <c r="E261" s="71">
        <v>16.3</v>
      </c>
      <c r="F261" s="9">
        <v>85</v>
      </c>
      <c r="G261" s="71">
        <v>16.3</v>
      </c>
      <c r="H261" s="71">
        <v>13.8</v>
      </c>
      <c r="I261" s="71">
        <v>26</v>
      </c>
      <c r="J261" s="71">
        <v>16.3</v>
      </c>
      <c r="K261" s="6">
        <f t="shared" si="12"/>
        <v>2.52</v>
      </c>
      <c r="L261" s="6">
        <f t="shared" si="13"/>
        <v>2.52</v>
      </c>
      <c r="M261" s="10">
        <v>229</v>
      </c>
      <c r="N261" s="3" t="str">
        <f t="shared" si="14"/>
        <v>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0.7</v>
      </c>
      <c r="U261" s="15">
        <v>0.7</v>
      </c>
    </row>
    <row r="262" spans="1:21" x14ac:dyDescent="0.25">
      <c r="A262" s="1">
        <v>45393</v>
      </c>
      <c r="B262" s="2">
        <v>0.90277777777777779</v>
      </c>
      <c r="C262" s="7">
        <v>1020</v>
      </c>
      <c r="D262" s="7">
        <v>1025</v>
      </c>
      <c r="E262" s="71">
        <v>16.2</v>
      </c>
      <c r="F262" s="9">
        <v>85</v>
      </c>
      <c r="G262" s="71">
        <v>16.2</v>
      </c>
      <c r="H262" s="71">
        <v>13.7</v>
      </c>
      <c r="I262" s="71">
        <v>26</v>
      </c>
      <c r="J262" s="71">
        <v>16.2</v>
      </c>
      <c r="K262" s="6">
        <f t="shared" si="12"/>
        <v>0</v>
      </c>
      <c r="L262" s="6">
        <f t="shared" si="13"/>
        <v>0</v>
      </c>
      <c r="M262" s="10">
        <v>90</v>
      </c>
      <c r="N262" s="3" t="str">
        <f t="shared" si="14"/>
        <v>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</v>
      </c>
      <c r="U262" s="15">
        <v>0</v>
      </c>
    </row>
    <row r="263" spans="1:21" x14ac:dyDescent="0.25">
      <c r="A263" s="1">
        <v>45393</v>
      </c>
      <c r="B263" s="2">
        <v>0.90625</v>
      </c>
      <c r="C263" s="7">
        <v>1020</v>
      </c>
      <c r="D263" s="7">
        <v>1025</v>
      </c>
      <c r="E263" s="71">
        <v>16.2</v>
      </c>
      <c r="F263" s="9">
        <v>85</v>
      </c>
      <c r="G263" s="71">
        <v>16.2</v>
      </c>
      <c r="H263" s="71">
        <v>13.7</v>
      </c>
      <c r="I263" s="71">
        <v>26</v>
      </c>
      <c r="J263" s="71">
        <v>16.2</v>
      </c>
      <c r="K263" s="6">
        <f t="shared" si="12"/>
        <v>3.6</v>
      </c>
      <c r="L263" s="6">
        <f t="shared" si="13"/>
        <v>3.6</v>
      </c>
      <c r="M263" s="10">
        <v>298</v>
      </c>
      <c r="N263" s="3" t="str">
        <f t="shared" si="14"/>
        <v>WNW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</v>
      </c>
      <c r="U263" s="15">
        <v>1</v>
      </c>
    </row>
    <row r="264" spans="1:21" x14ac:dyDescent="0.25">
      <c r="A264" s="1">
        <v>45393</v>
      </c>
      <c r="B264" s="2">
        <v>0.90972222222222221</v>
      </c>
      <c r="C264" s="7">
        <v>1020</v>
      </c>
      <c r="D264" s="7">
        <v>1025</v>
      </c>
      <c r="E264" s="71">
        <v>16.2</v>
      </c>
      <c r="F264" s="9">
        <v>85</v>
      </c>
      <c r="G264" s="71">
        <v>16.2</v>
      </c>
      <c r="H264" s="71">
        <v>13.7</v>
      </c>
      <c r="I264" s="71">
        <v>26</v>
      </c>
      <c r="J264" s="71">
        <v>16.2</v>
      </c>
      <c r="K264" s="6">
        <f t="shared" si="12"/>
        <v>4.68</v>
      </c>
      <c r="L264" s="6">
        <f t="shared" si="13"/>
        <v>4.68</v>
      </c>
      <c r="M264" s="10">
        <v>84</v>
      </c>
      <c r="N264" s="3" t="str">
        <f t="shared" si="14"/>
        <v>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1.3</v>
      </c>
      <c r="U264" s="15">
        <v>1.3</v>
      </c>
    </row>
    <row r="265" spans="1:21" x14ac:dyDescent="0.25">
      <c r="A265" s="1">
        <v>45393</v>
      </c>
      <c r="B265" s="2">
        <v>0.91319444444444442</v>
      </c>
      <c r="C265" s="7">
        <v>1020</v>
      </c>
      <c r="D265" s="7">
        <v>1025</v>
      </c>
      <c r="E265" s="71">
        <v>16.2</v>
      </c>
      <c r="F265" s="9">
        <v>85</v>
      </c>
      <c r="G265" s="71">
        <v>16.3</v>
      </c>
      <c r="H265" s="71">
        <v>13.7</v>
      </c>
      <c r="I265" s="71">
        <v>26</v>
      </c>
      <c r="J265" s="71">
        <v>16.3</v>
      </c>
      <c r="K265" s="6">
        <f t="shared" si="12"/>
        <v>7.2</v>
      </c>
      <c r="L265" s="6">
        <f t="shared" si="13"/>
        <v>7.2</v>
      </c>
      <c r="M265" s="10">
        <v>48</v>
      </c>
      <c r="N265" s="3" t="str">
        <f t="shared" si="14"/>
        <v>NE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2</v>
      </c>
      <c r="U265" s="15">
        <v>2</v>
      </c>
    </row>
    <row r="266" spans="1:21" x14ac:dyDescent="0.25">
      <c r="A266" s="1">
        <v>45393</v>
      </c>
      <c r="B266" s="2">
        <v>0.91666666666666663</v>
      </c>
      <c r="C266" s="7">
        <v>1020</v>
      </c>
      <c r="D266" s="7">
        <v>1025</v>
      </c>
      <c r="E266" s="71">
        <v>16.2</v>
      </c>
      <c r="F266" s="9">
        <v>85</v>
      </c>
      <c r="G266" s="71">
        <v>16.399999999999999</v>
      </c>
      <c r="H266" s="71">
        <v>13.7</v>
      </c>
      <c r="I266" s="71">
        <v>26</v>
      </c>
      <c r="J266" s="71">
        <v>16.399999999999999</v>
      </c>
      <c r="K266" s="6">
        <f t="shared" si="12"/>
        <v>6.84</v>
      </c>
      <c r="L266" s="6">
        <f t="shared" si="13"/>
        <v>7.2</v>
      </c>
      <c r="M266" s="10">
        <v>74</v>
      </c>
      <c r="N266" s="3" t="str">
        <f t="shared" si="14"/>
        <v>ENE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1.9</v>
      </c>
      <c r="U266" s="15">
        <v>2</v>
      </c>
    </row>
    <row r="267" spans="1:21" x14ac:dyDescent="0.25">
      <c r="A267" s="1">
        <v>45393</v>
      </c>
      <c r="B267" s="2">
        <v>0.92013888888888884</v>
      </c>
      <c r="C267" s="7">
        <v>1020</v>
      </c>
      <c r="D267" s="7">
        <v>1025</v>
      </c>
      <c r="E267" s="71">
        <v>16.2</v>
      </c>
      <c r="F267" s="9">
        <v>85</v>
      </c>
      <c r="G267" s="71">
        <v>16.2</v>
      </c>
      <c r="H267" s="71">
        <v>13.7</v>
      </c>
      <c r="I267" s="71">
        <v>26</v>
      </c>
      <c r="J267" s="71">
        <v>16.2</v>
      </c>
      <c r="K267" s="6">
        <f t="shared" si="12"/>
        <v>3.9600000000000004</v>
      </c>
      <c r="L267" s="6">
        <f t="shared" si="13"/>
        <v>3.9600000000000004</v>
      </c>
      <c r="M267" s="10">
        <v>245</v>
      </c>
      <c r="N267" s="3" t="str">
        <f t="shared" si="14"/>
        <v>WSW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1.1000000000000001</v>
      </c>
      <c r="U267" s="15">
        <v>1.1000000000000001</v>
      </c>
    </row>
    <row r="268" spans="1:21" x14ac:dyDescent="0.25">
      <c r="A268" s="1">
        <v>45393</v>
      </c>
      <c r="B268" s="2">
        <v>0.92361111111111116</v>
      </c>
      <c r="C268" s="7">
        <v>1020</v>
      </c>
      <c r="D268" s="7">
        <v>1025</v>
      </c>
      <c r="E268" s="71">
        <v>16.2</v>
      </c>
      <c r="F268" s="9">
        <v>85</v>
      </c>
      <c r="G268" s="71">
        <v>16.2</v>
      </c>
      <c r="H268" s="71">
        <v>13.7</v>
      </c>
      <c r="I268" s="71">
        <v>26</v>
      </c>
      <c r="J268" s="71">
        <v>16.2</v>
      </c>
      <c r="K268" s="6">
        <f t="shared" si="12"/>
        <v>0</v>
      </c>
      <c r="L268" s="6">
        <f t="shared" si="13"/>
        <v>0</v>
      </c>
      <c r="M268" s="10">
        <v>113</v>
      </c>
      <c r="N268" s="3" t="str">
        <f t="shared" si="14"/>
        <v>ESE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45393</v>
      </c>
      <c r="B269" s="2">
        <v>0.92708333333333337</v>
      </c>
      <c r="C269" s="7">
        <v>1020</v>
      </c>
      <c r="D269" s="7">
        <v>1025</v>
      </c>
      <c r="E269" s="71">
        <v>16.2</v>
      </c>
      <c r="F269" s="9">
        <v>84</v>
      </c>
      <c r="G269" s="71">
        <v>16.2</v>
      </c>
      <c r="H269" s="71">
        <v>13.5</v>
      </c>
      <c r="I269" s="71">
        <v>26</v>
      </c>
      <c r="J269" s="71">
        <v>16.2</v>
      </c>
      <c r="K269" s="6">
        <f t="shared" si="12"/>
        <v>2.52</v>
      </c>
      <c r="L269" s="6">
        <f t="shared" si="13"/>
        <v>2.52</v>
      </c>
      <c r="M269" s="10">
        <v>162</v>
      </c>
      <c r="N269" s="3" t="str">
        <f t="shared" si="14"/>
        <v>SSE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0.7</v>
      </c>
      <c r="U269" s="15">
        <v>0.7</v>
      </c>
    </row>
    <row r="270" spans="1:21" x14ac:dyDescent="0.25">
      <c r="A270" s="1">
        <v>45393</v>
      </c>
      <c r="B270" s="2">
        <v>0.93055555555555558</v>
      </c>
      <c r="C270" s="7">
        <v>1020</v>
      </c>
      <c r="D270" s="7">
        <v>1025</v>
      </c>
      <c r="E270" s="71">
        <v>16.3</v>
      </c>
      <c r="F270" s="9">
        <v>83</v>
      </c>
      <c r="G270" s="71">
        <v>16.3</v>
      </c>
      <c r="H270" s="71">
        <v>13.4</v>
      </c>
      <c r="I270" s="71">
        <v>26</v>
      </c>
      <c r="J270" s="71">
        <v>16.3</v>
      </c>
      <c r="K270" s="6">
        <f t="shared" si="12"/>
        <v>4.68</v>
      </c>
      <c r="L270" s="6">
        <f t="shared" si="13"/>
        <v>4.68</v>
      </c>
      <c r="M270" s="10">
        <v>182</v>
      </c>
      <c r="N270" s="3" t="str">
        <f t="shared" si="14"/>
        <v>S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1.3</v>
      </c>
      <c r="U270" s="15">
        <v>1.3</v>
      </c>
    </row>
    <row r="271" spans="1:21" x14ac:dyDescent="0.25">
      <c r="A271" s="1">
        <v>45393</v>
      </c>
      <c r="B271" s="2">
        <v>0.93402777777777779</v>
      </c>
      <c r="C271" s="7">
        <v>1020</v>
      </c>
      <c r="D271" s="7">
        <v>1025</v>
      </c>
      <c r="E271" s="71">
        <v>16.3</v>
      </c>
      <c r="F271" s="9">
        <v>82</v>
      </c>
      <c r="G271" s="71">
        <v>16.3</v>
      </c>
      <c r="H271" s="71">
        <v>13.2</v>
      </c>
      <c r="I271" s="71">
        <v>26</v>
      </c>
      <c r="J271" s="71">
        <v>16.3</v>
      </c>
      <c r="K271" s="6">
        <f t="shared" si="12"/>
        <v>4.68</v>
      </c>
      <c r="L271" s="6">
        <f t="shared" si="13"/>
        <v>4.68</v>
      </c>
      <c r="M271" s="10">
        <v>117</v>
      </c>
      <c r="N271" s="3" t="str">
        <f t="shared" si="14"/>
        <v>ESE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1.3</v>
      </c>
      <c r="U271" s="15">
        <v>1.3</v>
      </c>
    </row>
    <row r="272" spans="1:21" x14ac:dyDescent="0.25">
      <c r="A272" s="1">
        <v>45393</v>
      </c>
      <c r="B272" s="2">
        <v>0.9375</v>
      </c>
      <c r="C272" s="7">
        <v>1020</v>
      </c>
      <c r="D272" s="7">
        <v>1025</v>
      </c>
      <c r="E272" s="71">
        <v>16.399999999999999</v>
      </c>
      <c r="F272" s="9">
        <v>80</v>
      </c>
      <c r="G272" s="71">
        <v>16.899999999999999</v>
      </c>
      <c r="H272" s="71">
        <v>12.9</v>
      </c>
      <c r="I272" s="71">
        <v>26</v>
      </c>
      <c r="J272" s="71">
        <v>16.899999999999999</v>
      </c>
      <c r="K272" s="6">
        <f t="shared" si="12"/>
        <v>5.4</v>
      </c>
      <c r="L272" s="6">
        <f t="shared" si="13"/>
        <v>5.4</v>
      </c>
      <c r="M272" s="10">
        <v>120</v>
      </c>
      <c r="N272" s="3" t="str">
        <f t="shared" si="14"/>
        <v>ESE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1.5</v>
      </c>
      <c r="U272" s="15">
        <v>1.5</v>
      </c>
    </row>
    <row r="273" spans="1:21" x14ac:dyDescent="0.25">
      <c r="A273" s="1">
        <v>45393</v>
      </c>
      <c r="B273" s="2">
        <v>0.94097222222222221</v>
      </c>
      <c r="C273" s="7">
        <v>1020</v>
      </c>
      <c r="D273" s="7">
        <v>1025</v>
      </c>
      <c r="E273" s="71">
        <v>16.5</v>
      </c>
      <c r="F273" s="9">
        <v>80</v>
      </c>
      <c r="G273" s="71">
        <v>16.5</v>
      </c>
      <c r="H273" s="71">
        <v>13</v>
      </c>
      <c r="I273" s="71">
        <v>26</v>
      </c>
      <c r="J273" s="71">
        <v>16.5</v>
      </c>
      <c r="K273" s="6">
        <f t="shared" si="12"/>
        <v>8.2799999999999994</v>
      </c>
      <c r="L273" s="6">
        <f t="shared" si="13"/>
        <v>8.2799999999999994</v>
      </c>
      <c r="M273" s="10">
        <v>328</v>
      </c>
      <c r="N273" s="3" t="str">
        <f t="shared" si="14"/>
        <v>NW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2.2999999999999998</v>
      </c>
      <c r="U273" s="15">
        <v>2.2999999999999998</v>
      </c>
    </row>
    <row r="274" spans="1:21" x14ac:dyDescent="0.25">
      <c r="A274" s="1">
        <v>45393</v>
      </c>
      <c r="B274" s="2">
        <v>0.94444444444444442</v>
      </c>
      <c r="C274" s="7">
        <v>1020</v>
      </c>
      <c r="D274" s="7">
        <v>1025</v>
      </c>
      <c r="E274" s="71">
        <v>16.600000000000001</v>
      </c>
      <c r="F274" s="9">
        <v>80</v>
      </c>
      <c r="G274" s="71">
        <v>16.3</v>
      </c>
      <c r="H274" s="71">
        <v>13.1</v>
      </c>
      <c r="I274" s="71">
        <v>26</v>
      </c>
      <c r="J274" s="71">
        <v>16.3</v>
      </c>
      <c r="K274" s="6">
        <f t="shared" si="12"/>
        <v>10.08</v>
      </c>
      <c r="L274" s="6">
        <f t="shared" si="13"/>
        <v>10.44</v>
      </c>
      <c r="M274" s="10">
        <v>246</v>
      </c>
      <c r="N274" s="3" t="str">
        <f t="shared" si="14"/>
        <v>WSW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2.8</v>
      </c>
      <c r="U274" s="15">
        <v>2.9</v>
      </c>
    </row>
    <row r="275" spans="1:21" x14ac:dyDescent="0.25">
      <c r="A275" s="1">
        <v>45393</v>
      </c>
      <c r="B275" s="2">
        <v>0.94791666666666663</v>
      </c>
      <c r="C275" s="7">
        <v>1020</v>
      </c>
      <c r="D275" s="7">
        <v>1025</v>
      </c>
      <c r="E275" s="71">
        <v>16.600000000000001</v>
      </c>
      <c r="F275" s="9">
        <v>80</v>
      </c>
      <c r="G275" s="71">
        <v>16.600000000000001</v>
      </c>
      <c r="H275" s="71">
        <v>13.1</v>
      </c>
      <c r="I275" s="71">
        <v>26</v>
      </c>
      <c r="J275" s="71">
        <v>16.600000000000001</v>
      </c>
      <c r="K275" s="6">
        <f t="shared" si="12"/>
        <v>3.9600000000000004</v>
      </c>
      <c r="L275" s="6">
        <f t="shared" si="13"/>
        <v>3.9600000000000004</v>
      </c>
      <c r="M275" s="10">
        <v>254</v>
      </c>
      <c r="N275" s="3" t="str">
        <f t="shared" si="14"/>
        <v>WSW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1.1000000000000001</v>
      </c>
      <c r="U275" s="15">
        <v>1.1000000000000001</v>
      </c>
    </row>
    <row r="276" spans="1:21" x14ac:dyDescent="0.25">
      <c r="A276" s="1">
        <v>45393</v>
      </c>
      <c r="B276" s="2">
        <v>0.95138888888888884</v>
      </c>
      <c r="C276" s="7">
        <v>1021</v>
      </c>
      <c r="D276" s="7">
        <v>1026</v>
      </c>
      <c r="E276" s="71">
        <v>16.5</v>
      </c>
      <c r="F276" s="9">
        <v>80</v>
      </c>
      <c r="G276" s="71">
        <v>16.2</v>
      </c>
      <c r="H276" s="71">
        <v>13</v>
      </c>
      <c r="I276" s="71">
        <v>26</v>
      </c>
      <c r="J276" s="71">
        <v>16.2</v>
      </c>
      <c r="K276" s="6">
        <f t="shared" si="12"/>
        <v>10.44</v>
      </c>
      <c r="L276" s="6">
        <f t="shared" si="13"/>
        <v>11.16</v>
      </c>
      <c r="M276" s="10">
        <v>266</v>
      </c>
      <c r="N276" s="3" t="str">
        <f t="shared" si="14"/>
        <v>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2.9</v>
      </c>
      <c r="U276" s="15">
        <v>3.1</v>
      </c>
    </row>
    <row r="277" spans="1:21" x14ac:dyDescent="0.25">
      <c r="A277" s="1">
        <v>45393</v>
      </c>
      <c r="B277" s="2">
        <v>0.95486111111111116</v>
      </c>
      <c r="C277" s="7">
        <v>1020</v>
      </c>
      <c r="D277" s="7">
        <v>1025</v>
      </c>
      <c r="E277" s="71">
        <v>16.5</v>
      </c>
      <c r="F277" s="9">
        <v>80</v>
      </c>
      <c r="G277" s="71">
        <v>16.5</v>
      </c>
      <c r="H277" s="71">
        <v>13</v>
      </c>
      <c r="I277" s="71">
        <v>26</v>
      </c>
      <c r="J277" s="71">
        <v>16.5</v>
      </c>
      <c r="K277" s="6">
        <f t="shared" si="12"/>
        <v>3.9600000000000004</v>
      </c>
      <c r="L277" s="6">
        <f t="shared" si="13"/>
        <v>3.9600000000000004</v>
      </c>
      <c r="M277" s="10">
        <v>248</v>
      </c>
      <c r="N277" s="3" t="str">
        <f t="shared" si="14"/>
        <v>WSW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1.1000000000000001</v>
      </c>
      <c r="U277" s="15">
        <v>1.1000000000000001</v>
      </c>
    </row>
    <row r="278" spans="1:21" x14ac:dyDescent="0.25">
      <c r="A278" s="1">
        <v>45393</v>
      </c>
      <c r="B278" s="2">
        <v>0.95833333333333337</v>
      </c>
      <c r="C278" s="7">
        <v>1020</v>
      </c>
      <c r="D278" s="7">
        <v>1025</v>
      </c>
      <c r="E278" s="71">
        <v>16.5</v>
      </c>
      <c r="F278" s="9">
        <v>81</v>
      </c>
      <c r="G278" s="71">
        <v>16.600000000000001</v>
      </c>
      <c r="H278" s="71">
        <v>13.2</v>
      </c>
      <c r="I278" s="71">
        <v>26</v>
      </c>
      <c r="J278" s="71">
        <v>16.600000000000001</v>
      </c>
      <c r="K278" s="6">
        <f t="shared" si="12"/>
        <v>7.9200000000000008</v>
      </c>
      <c r="L278" s="6">
        <f t="shared" si="13"/>
        <v>8.2799999999999994</v>
      </c>
      <c r="M278" s="10">
        <v>178</v>
      </c>
      <c r="N278" s="3" t="str">
        <f t="shared" si="14"/>
        <v>S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2.2000000000000002</v>
      </c>
      <c r="U278" s="15">
        <v>2.2999999999999998</v>
      </c>
    </row>
    <row r="279" spans="1:21" x14ac:dyDescent="0.25">
      <c r="A279" s="1">
        <v>45393</v>
      </c>
      <c r="B279" s="2">
        <v>0.96180555555555558</v>
      </c>
      <c r="C279" s="7">
        <v>1020</v>
      </c>
      <c r="D279" s="7">
        <v>1025</v>
      </c>
      <c r="E279" s="71">
        <v>16.5</v>
      </c>
      <c r="F279" s="9">
        <v>82</v>
      </c>
      <c r="G279" s="71">
        <v>16.5</v>
      </c>
      <c r="H279" s="71">
        <v>13.4</v>
      </c>
      <c r="I279" s="71">
        <v>26</v>
      </c>
      <c r="J279" s="71">
        <v>16.5</v>
      </c>
      <c r="K279" s="6">
        <f t="shared" si="12"/>
        <v>8.2799999999999994</v>
      </c>
      <c r="L279" s="6">
        <f t="shared" si="13"/>
        <v>8.2799999999999994</v>
      </c>
      <c r="M279" s="10">
        <v>81</v>
      </c>
      <c r="N279" s="3" t="str">
        <f t="shared" si="14"/>
        <v>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2.2999999999999998</v>
      </c>
      <c r="U279" s="15">
        <v>2.2999999999999998</v>
      </c>
    </row>
    <row r="280" spans="1:21" x14ac:dyDescent="0.25">
      <c r="A280" s="1">
        <v>45393</v>
      </c>
      <c r="B280" s="2">
        <v>0.96527777777777779</v>
      </c>
      <c r="C280" s="7">
        <v>1020</v>
      </c>
      <c r="D280" s="7">
        <v>1025</v>
      </c>
      <c r="E280" s="71">
        <v>16.399999999999999</v>
      </c>
      <c r="F280" s="9">
        <v>83</v>
      </c>
      <c r="G280" s="71">
        <v>15.8</v>
      </c>
      <c r="H280" s="71">
        <v>13.5</v>
      </c>
      <c r="I280" s="71">
        <v>26</v>
      </c>
      <c r="J280" s="71">
        <v>15.8</v>
      </c>
      <c r="K280" s="6">
        <f t="shared" si="12"/>
        <v>12.96</v>
      </c>
      <c r="L280" s="6">
        <f t="shared" si="13"/>
        <v>14.040000000000001</v>
      </c>
      <c r="M280" s="10">
        <v>327</v>
      </c>
      <c r="N280" s="3" t="str">
        <f t="shared" si="14"/>
        <v>NW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3.6</v>
      </c>
      <c r="U280" s="15">
        <v>3.9</v>
      </c>
    </row>
    <row r="281" spans="1:21" x14ac:dyDescent="0.25">
      <c r="A281" s="1">
        <v>45393</v>
      </c>
      <c r="B281" s="2">
        <v>0.96875</v>
      </c>
      <c r="C281" s="7">
        <v>1021</v>
      </c>
      <c r="D281" s="7">
        <v>1026</v>
      </c>
      <c r="E281" s="71">
        <v>16.399999999999999</v>
      </c>
      <c r="F281" s="9">
        <v>83</v>
      </c>
      <c r="G281" s="71">
        <v>16.399999999999999</v>
      </c>
      <c r="H281" s="71">
        <v>13.5</v>
      </c>
      <c r="I281" s="71">
        <v>26</v>
      </c>
      <c r="J281" s="71">
        <v>16.399999999999999</v>
      </c>
      <c r="K281" s="6">
        <f t="shared" si="12"/>
        <v>3.24</v>
      </c>
      <c r="L281" s="6">
        <f t="shared" si="13"/>
        <v>3.24</v>
      </c>
      <c r="M281" s="10">
        <v>151</v>
      </c>
      <c r="N281" s="3" t="str">
        <f t="shared" si="14"/>
        <v>SSE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0.9</v>
      </c>
      <c r="U281" s="15">
        <v>0.9</v>
      </c>
    </row>
    <row r="282" spans="1:21" x14ac:dyDescent="0.25">
      <c r="A282" s="1">
        <v>45393</v>
      </c>
      <c r="B282" s="2">
        <v>0.97222222222222221</v>
      </c>
      <c r="C282" s="7">
        <v>1021</v>
      </c>
      <c r="D282" s="7">
        <v>1026</v>
      </c>
      <c r="E282" s="71">
        <v>16.399999999999999</v>
      </c>
      <c r="F282" s="9">
        <v>83</v>
      </c>
      <c r="G282" s="71">
        <v>16.7</v>
      </c>
      <c r="H282" s="71">
        <v>13.5</v>
      </c>
      <c r="I282" s="71">
        <v>26</v>
      </c>
      <c r="J282" s="71">
        <v>16.7</v>
      </c>
      <c r="K282" s="6">
        <f t="shared" si="12"/>
        <v>6.48</v>
      </c>
      <c r="L282" s="6">
        <f t="shared" si="13"/>
        <v>6.84</v>
      </c>
      <c r="M282" s="10">
        <v>271</v>
      </c>
      <c r="N282" s="3" t="str">
        <f t="shared" si="14"/>
        <v>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1.8</v>
      </c>
      <c r="U282" s="15">
        <v>1.9</v>
      </c>
    </row>
    <row r="283" spans="1:21" x14ac:dyDescent="0.25">
      <c r="A283" s="1">
        <v>45393</v>
      </c>
      <c r="B283" s="2">
        <v>0.97569444444444442</v>
      </c>
      <c r="C283" s="7">
        <v>1021</v>
      </c>
      <c r="D283" s="7">
        <v>1026</v>
      </c>
      <c r="E283" s="71">
        <v>16.399999999999999</v>
      </c>
      <c r="F283" s="9">
        <v>83</v>
      </c>
      <c r="G283" s="71">
        <v>16.5</v>
      </c>
      <c r="H283" s="71">
        <v>13.5</v>
      </c>
      <c r="I283" s="71">
        <v>26</v>
      </c>
      <c r="J283" s="71">
        <v>16.5</v>
      </c>
      <c r="K283" s="6">
        <f t="shared" si="12"/>
        <v>7.9200000000000008</v>
      </c>
      <c r="L283" s="6">
        <f t="shared" si="13"/>
        <v>8.2799999999999994</v>
      </c>
      <c r="M283" s="10">
        <v>28</v>
      </c>
      <c r="N283" s="3" t="str">
        <f t="shared" si="14"/>
        <v>NNE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2.2000000000000002</v>
      </c>
      <c r="U283" s="15">
        <v>2.2999999999999998</v>
      </c>
    </row>
    <row r="284" spans="1:21" x14ac:dyDescent="0.25">
      <c r="A284" s="1">
        <v>45393</v>
      </c>
      <c r="B284" s="2">
        <v>0.97916666666666663</v>
      </c>
      <c r="C284" s="7">
        <v>1020</v>
      </c>
      <c r="D284" s="7">
        <v>1025</v>
      </c>
      <c r="E284" s="71">
        <v>16.399999999999999</v>
      </c>
      <c r="F284" s="9">
        <v>83</v>
      </c>
      <c r="G284" s="71">
        <v>16.399999999999999</v>
      </c>
      <c r="H284" s="71">
        <v>13.5</v>
      </c>
      <c r="I284" s="71">
        <v>26</v>
      </c>
      <c r="J284" s="71">
        <v>16.399999999999999</v>
      </c>
      <c r="K284" s="6">
        <f t="shared" si="12"/>
        <v>4.68</v>
      </c>
      <c r="L284" s="6">
        <f t="shared" si="13"/>
        <v>4.68</v>
      </c>
      <c r="M284" s="10">
        <v>106</v>
      </c>
      <c r="N284" s="3" t="str">
        <f t="shared" si="14"/>
        <v>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1.3</v>
      </c>
      <c r="U284" s="15">
        <v>1.3</v>
      </c>
    </row>
    <row r="285" spans="1:21" x14ac:dyDescent="0.25">
      <c r="A285" s="1">
        <v>45393</v>
      </c>
      <c r="B285" s="2">
        <v>0.98263888888888884</v>
      </c>
      <c r="C285" s="7">
        <v>1021</v>
      </c>
      <c r="D285" s="7">
        <v>1026</v>
      </c>
      <c r="E285" s="71">
        <v>16.399999999999999</v>
      </c>
      <c r="F285" s="9">
        <v>84</v>
      </c>
      <c r="G285" s="71">
        <v>16.399999999999999</v>
      </c>
      <c r="H285" s="71">
        <v>13.7</v>
      </c>
      <c r="I285" s="71">
        <v>26</v>
      </c>
      <c r="J285" s="71">
        <v>16.399999999999999</v>
      </c>
      <c r="K285" s="6">
        <f t="shared" si="12"/>
        <v>4.68</v>
      </c>
      <c r="L285" s="6">
        <f t="shared" si="13"/>
        <v>4.68</v>
      </c>
      <c r="M285" s="10">
        <v>182</v>
      </c>
      <c r="N285" s="3" t="str">
        <f t="shared" si="14"/>
        <v>S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1.3</v>
      </c>
      <c r="U285" s="15">
        <v>1.3</v>
      </c>
    </row>
    <row r="286" spans="1:21" x14ac:dyDescent="0.25">
      <c r="A286" s="1">
        <v>45393</v>
      </c>
      <c r="B286" s="2">
        <v>0.98611111111111116</v>
      </c>
      <c r="C286" s="7">
        <v>1021</v>
      </c>
      <c r="D286" s="7">
        <v>1026</v>
      </c>
      <c r="E286" s="71">
        <v>16.3</v>
      </c>
      <c r="F286" s="9">
        <v>84</v>
      </c>
      <c r="G286" s="71">
        <v>16.3</v>
      </c>
      <c r="H286" s="71">
        <v>13.6</v>
      </c>
      <c r="I286" s="71">
        <v>26</v>
      </c>
      <c r="J286" s="71">
        <v>16.3</v>
      </c>
      <c r="K286" s="6">
        <f t="shared" si="12"/>
        <v>3.9600000000000004</v>
      </c>
      <c r="L286" s="6">
        <f t="shared" si="13"/>
        <v>3.9600000000000004</v>
      </c>
      <c r="M286" s="10">
        <v>72</v>
      </c>
      <c r="N286" s="3" t="str">
        <f t="shared" si="14"/>
        <v>ENE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1.1000000000000001</v>
      </c>
      <c r="U286" s="15">
        <v>1.1000000000000001</v>
      </c>
    </row>
    <row r="287" spans="1:21" x14ac:dyDescent="0.25">
      <c r="A287" s="1">
        <v>45393</v>
      </c>
      <c r="B287" s="2">
        <v>0.98958333333333337</v>
      </c>
      <c r="C287" s="7">
        <v>1021</v>
      </c>
      <c r="D287" s="7">
        <v>1026</v>
      </c>
      <c r="E287" s="71">
        <v>16.399999999999999</v>
      </c>
      <c r="F287" s="9">
        <v>83</v>
      </c>
      <c r="G287" s="71">
        <v>16.399999999999999</v>
      </c>
      <c r="H287" s="71">
        <v>13.5</v>
      </c>
      <c r="I287" s="71">
        <v>26</v>
      </c>
      <c r="J287" s="71">
        <v>16.399999999999999</v>
      </c>
      <c r="K287" s="6">
        <f t="shared" si="12"/>
        <v>0</v>
      </c>
      <c r="L287" s="6">
        <f t="shared" si="13"/>
        <v>0</v>
      </c>
      <c r="M287" s="10">
        <v>66</v>
      </c>
      <c r="N287" s="3" t="str">
        <f t="shared" si="14"/>
        <v>ENE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</v>
      </c>
      <c r="U287" s="15">
        <v>0</v>
      </c>
    </row>
    <row r="288" spans="1:21" x14ac:dyDescent="0.25">
      <c r="A288" s="1">
        <v>45393</v>
      </c>
      <c r="B288" s="2">
        <v>0.99305555555555558</v>
      </c>
      <c r="C288" s="7">
        <v>1021</v>
      </c>
      <c r="D288" s="7">
        <v>1026</v>
      </c>
      <c r="E288" s="71">
        <v>16.399999999999999</v>
      </c>
      <c r="F288" s="9">
        <v>83</v>
      </c>
      <c r="G288" s="71">
        <v>16.7</v>
      </c>
      <c r="H288" s="71">
        <v>13.5</v>
      </c>
      <c r="I288" s="71">
        <v>26</v>
      </c>
      <c r="J288" s="71">
        <v>16.7</v>
      </c>
      <c r="K288" s="6">
        <f t="shared" si="12"/>
        <v>6.84</v>
      </c>
      <c r="L288" s="6">
        <f t="shared" si="13"/>
        <v>7.2</v>
      </c>
      <c r="M288" s="10">
        <v>277</v>
      </c>
      <c r="N288" s="3" t="str">
        <f t="shared" si="14"/>
        <v>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1.9</v>
      </c>
      <c r="U288" s="15">
        <v>2</v>
      </c>
    </row>
    <row r="289" spans="1:21" x14ac:dyDescent="0.25">
      <c r="A289" s="1">
        <v>45393</v>
      </c>
      <c r="B289" s="75">
        <v>0.99652777777777779</v>
      </c>
      <c r="C289" s="7">
        <v>1021</v>
      </c>
      <c r="D289" s="7">
        <v>1026</v>
      </c>
      <c r="E289" s="71">
        <v>16.3</v>
      </c>
      <c r="F289" s="9">
        <v>84</v>
      </c>
      <c r="G289" s="71">
        <v>16.8</v>
      </c>
      <c r="H289" s="71">
        <v>13.6</v>
      </c>
      <c r="I289" s="71">
        <v>26</v>
      </c>
      <c r="J289" s="71">
        <v>16.8</v>
      </c>
      <c r="K289" s="6">
        <f t="shared" si="12"/>
        <v>5.04</v>
      </c>
      <c r="L289" s="6">
        <f t="shared" si="13"/>
        <v>5.04</v>
      </c>
      <c r="M289" s="10">
        <v>102</v>
      </c>
      <c r="N289" s="3" t="str">
        <f t="shared" si="14"/>
        <v>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1.4</v>
      </c>
      <c r="U289" s="15">
        <v>1.4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1" spans="1:21" x14ac:dyDescent="0.25">
      <c r="C291" s="16"/>
      <c r="D291" s="16"/>
      <c r="E291" s="26"/>
      <c r="F291" s="17"/>
      <c r="G291" s="26"/>
      <c r="H291" s="26"/>
      <c r="I291" s="26"/>
      <c r="J291" s="26"/>
      <c r="K291" s="39"/>
      <c r="L291" s="39"/>
      <c r="M291" s="4"/>
      <c r="O291" s="18"/>
      <c r="P291" s="19"/>
      <c r="R291" s="20"/>
      <c r="S291" s="21"/>
      <c r="T291" s="22"/>
      <c r="U291" s="22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  <c r="J292" s="26"/>
      <c r="K292" s="39"/>
      <c r="L292" s="39"/>
      <c r="M292" s="4"/>
      <c r="O292" s="18"/>
      <c r="P292" s="19"/>
      <c r="R292" s="20"/>
      <c r="S292" s="21"/>
      <c r="T292" s="22"/>
      <c r="U292" s="22"/>
    </row>
    <row r="293" spans="1:21" x14ac:dyDescent="0.25">
      <c r="A293" s="31">
        <f>AVERAGE(E2:E289)</f>
        <v>16.945833333333326</v>
      </c>
      <c r="B293" s="27">
        <f>AVERAGE(F2:F289)</f>
        <v>76.861111111111114</v>
      </c>
      <c r="C293" s="28">
        <f>AVERAGE(C2:C289)</f>
        <v>1018.0694444444445</v>
      </c>
      <c r="D293" s="29">
        <f>AVERAGE(S75:S254)</f>
        <v>220.5380502222223</v>
      </c>
      <c r="E293" s="30">
        <f>AVERAGE(K2:K288)</f>
        <v>6.605435540069692</v>
      </c>
      <c r="F293" s="74">
        <f>AVERAGE(H2:H289)</f>
        <v>12.803124999999987</v>
      </c>
      <c r="G293" s="45" t="str" cm="1">
        <f t="array" ref="G293">INDEX(N2:N289,MIN(IF(MAX(COUNTIF(N2:N288,N2:N288))=COUNTIF(N2:N288,N2:N288),ROW(N2:N288),"")))</f>
        <v>WSW</v>
      </c>
      <c r="H293" s="47"/>
      <c r="I293" s="71"/>
      <c r="J293" s="26"/>
      <c r="K293" s="39"/>
      <c r="L293" s="39"/>
      <c r="M293" s="4"/>
      <c r="O293" s="18"/>
      <c r="P293" s="19"/>
      <c r="R293" s="20"/>
      <c r="S293" s="21"/>
      <c r="T293" s="22"/>
      <c r="U293" s="22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  <c r="J294" s="26"/>
      <c r="K294" s="39"/>
      <c r="L294" s="39"/>
      <c r="M294" s="4"/>
      <c r="O294" s="18"/>
      <c r="P294" s="19"/>
      <c r="R294" s="20"/>
      <c r="S294" s="21"/>
      <c r="T294" s="22"/>
      <c r="U294" s="22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  <c r="J295" s="26"/>
      <c r="K295" s="39"/>
      <c r="L295" s="39"/>
      <c r="M295" s="4"/>
      <c r="O295" s="18"/>
      <c r="P295" s="19"/>
      <c r="R295" s="20"/>
      <c r="S295" s="21"/>
      <c r="T295" s="22"/>
      <c r="U295" s="22"/>
    </row>
    <row r="296" spans="1:21" x14ac:dyDescent="0.25">
      <c r="A296" s="38">
        <f>MIN(E2:E289)</f>
        <v>14.9</v>
      </c>
      <c r="B296" s="33">
        <f>MAX(E2:E289)</f>
        <v>19.3</v>
      </c>
      <c r="C296" s="34">
        <f>MIN(F2:F289)</f>
        <v>67</v>
      </c>
      <c r="D296" s="35">
        <f>MAX(F2:F289)</f>
        <v>87</v>
      </c>
      <c r="E296" s="36">
        <f>MAX(S2:S289)</f>
        <v>686.49420000000009</v>
      </c>
      <c r="F296" s="37">
        <f>MAX(L2:L288)</f>
        <v>20.88</v>
      </c>
      <c r="G296" s="38">
        <f>MIN(H2:H289)</f>
        <v>9.4</v>
      </c>
      <c r="H296" s="33">
        <f>MAX(H2:H289)</f>
        <v>14.6</v>
      </c>
      <c r="I296" s="40">
        <v>0</v>
      </c>
      <c r="J296" s="26"/>
      <c r="K296" s="39"/>
      <c r="L296" s="39"/>
      <c r="M296" s="4"/>
      <c r="O296" s="18"/>
      <c r="P296" s="19"/>
      <c r="R296" s="20"/>
      <c r="S296" s="21"/>
      <c r="T296" s="22"/>
      <c r="U296" s="22"/>
    </row>
    <row r="297" spans="1:21" x14ac:dyDescent="0.25">
      <c r="C297" s="16"/>
      <c r="D297" s="16"/>
      <c r="E297" s="26"/>
      <c r="F297" s="17"/>
      <c r="G297" s="26"/>
      <c r="H297" s="26"/>
      <c r="I297" s="26"/>
      <c r="J297" s="26"/>
      <c r="K297" s="39"/>
      <c r="L297" s="39"/>
      <c r="M297" s="4"/>
      <c r="O297" s="18"/>
      <c r="P297" s="19"/>
      <c r="R297" s="20"/>
      <c r="S297" s="21"/>
      <c r="T297" s="22"/>
      <c r="U297" s="22"/>
    </row>
    <row r="298" spans="1:21" x14ac:dyDescent="0.25">
      <c r="C298" s="16"/>
      <c r="D298" s="16"/>
      <c r="E298" s="26"/>
      <c r="F298" s="17"/>
      <c r="G298" s="26"/>
      <c r="H298" s="26"/>
      <c r="I298" s="26"/>
      <c r="J298" s="26"/>
      <c r="K298" s="39"/>
      <c r="L298" s="39"/>
      <c r="M298" s="4"/>
      <c r="O298" s="18"/>
      <c r="P298" s="19"/>
      <c r="R298" s="20"/>
      <c r="S298" s="21"/>
      <c r="T298" s="22"/>
      <c r="U298" s="22"/>
    </row>
    <row r="299" spans="1:21" x14ac:dyDescent="0.25">
      <c r="C299" s="16"/>
      <c r="D299" s="16"/>
      <c r="E299" s="26"/>
      <c r="F299" s="17"/>
      <c r="G299" s="26"/>
      <c r="H299" s="26"/>
      <c r="I299" s="26"/>
      <c r="J299" s="26"/>
      <c r="K299" s="39"/>
      <c r="L299" s="39"/>
      <c r="M299" s="4"/>
      <c r="O299" s="18"/>
      <c r="P299" s="19"/>
      <c r="R299" s="20"/>
      <c r="S299" s="21"/>
      <c r="T299" s="22"/>
      <c r="U299" s="22"/>
    </row>
    <row r="300" spans="1:21" x14ac:dyDescent="0.25">
      <c r="C300" s="16"/>
      <c r="D300" s="16"/>
      <c r="E300" s="26"/>
      <c r="F300" s="17"/>
      <c r="G300" s="26"/>
      <c r="H300" s="26"/>
      <c r="I300" s="26"/>
      <c r="J300" s="26"/>
      <c r="K300" s="39"/>
      <c r="L300" s="39"/>
      <c r="M300" s="4"/>
      <c r="O300" s="18"/>
      <c r="P300" s="19"/>
      <c r="R300" s="20"/>
      <c r="S300" s="21"/>
      <c r="T300" s="22"/>
      <c r="U300" s="22"/>
    </row>
    <row r="301" spans="1:21" x14ac:dyDescent="0.25">
      <c r="C301" s="16"/>
      <c r="D301" s="16"/>
      <c r="E301" s="26"/>
      <c r="F301" s="17"/>
      <c r="G301" s="26"/>
      <c r="H301" s="26"/>
      <c r="I301" s="26"/>
      <c r="J301" s="26"/>
      <c r="K301" s="39"/>
      <c r="L301" s="39"/>
      <c r="M301" s="4"/>
      <c r="O301" s="18"/>
      <c r="P301" s="19"/>
      <c r="R301" s="20"/>
      <c r="S301" s="21"/>
      <c r="T301" s="22"/>
      <c r="U301" s="22"/>
    </row>
    <row r="302" spans="1:21" x14ac:dyDescent="0.25">
      <c r="C302" s="16"/>
      <c r="D302" s="16"/>
      <c r="E302" s="26"/>
      <c r="F302" s="17"/>
      <c r="G302" s="26"/>
      <c r="H302" s="26"/>
      <c r="I302" s="26"/>
      <c r="J302" s="26"/>
      <c r="K302" s="39"/>
      <c r="L302" s="39"/>
      <c r="M302" s="4"/>
      <c r="O302" s="18"/>
      <c r="P302" s="19"/>
      <c r="R302" s="20"/>
      <c r="S302" s="21"/>
      <c r="T302" s="22"/>
      <c r="U302" s="22"/>
    </row>
    <row r="303" spans="1:21" x14ac:dyDescent="0.25">
      <c r="C303" s="16"/>
      <c r="D303" s="16"/>
      <c r="E303" s="26"/>
      <c r="F303" s="17"/>
      <c r="G303" s="26"/>
      <c r="H303" s="26"/>
      <c r="I303" s="26"/>
      <c r="J303" s="26"/>
      <c r="K303" s="39"/>
      <c r="L303" s="39"/>
      <c r="M303" s="4"/>
      <c r="O303" s="18"/>
      <c r="P303" s="19"/>
      <c r="R303" s="20"/>
      <c r="S303" s="21"/>
      <c r="T303" s="22"/>
      <c r="U303" s="2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8EAE3-0F44-494C-BA8B-48B7F18F1EC3}">
  <dimension ref="A1:W296"/>
  <sheetViews>
    <sheetView workbookViewId="0">
      <selection activeCell="N2" sqref="N2:N289"/>
    </sheetView>
  </sheetViews>
  <sheetFormatPr defaultRowHeight="15" x14ac:dyDescent="0.25"/>
  <cols>
    <col min="1" max="2" width="16.7109375" style="3" customWidth="1"/>
    <col min="3" max="4" width="16.7109375" style="7" customWidth="1"/>
    <col min="5" max="5" width="16.7109375" style="8" customWidth="1"/>
    <col min="6" max="6" width="16.7109375" style="9" customWidth="1"/>
    <col min="7" max="8" width="16.7109375" style="8" customWidth="1"/>
    <col min="9" max="9" width="18.85546875" style="8" customWidth="1"/>
    <col min="10" max="10" width="16.7109375" style="8" customWidth="1"/>
    <col min="11" max="11" width="16.28515625" style="39" customWidth="1"/>
    <col min="12" max="12" width="15.28515625" style="39" customWidth="1"/>
    <col min="13" max="13" width="16.7109375" style="10" customWidth="1"/>
    <col min="14" max="14" width="18.140625" customWidth="1"/>
    <col min="15" max="15" width="16.7109375" style="11" customWidth="1"/>
    <col min="16" max="16" width="16.7109375" style="12" customWidth="1"/>
    <col min="17" max="17" width="16.7109375" style="3" customWidth="1"/>
    <col min="18" max="18" width="16.7109375" style="13" customWidth="1"/>
    <col min="19" max="19" width="18.85546875" style="21" customWidth="1"/>
    <col min="20" max="21" width="16.7109375" style="15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45402</v>
      </c>
      <c r="B2" s="2">
        <v>0</v>
      </c>
      <c r="C2" s="7">
        <v>1006</v>
      </c>
      <c r="D2" s="7">
        <v>1011</v>
      </c>
      <c r="E2" s="8">
        <v>13.1</v>
      </c>
      <c r="F2" s="9">
        <v>66</v>
      </c>
      <c r="G2" s="8">
        <v>12.7</v>
      </c>
      <c r="H2" s="8">
        <v>6.8</v>
      </c>
      <c r="I2" s="8">
        <v>26</v>
      </c>
      <c r="J2" s="8">
        <v>12.7</v>
      </c>
      <c r="K2" s="6">
        <f>CONVERT(T2,"m/s","km/h")</f>
        <v>7.9200000000000008</v>
      </c>
      <c r="L2" s="6">
        <f>CONVERT(U2,"m/s","km/h")</f>
        <v>7.9200000000000008</v>
      </c>
      <c r="M2" s="10">
        <v>182</v>
      </c>
      <c r="N2" s="3" t="str">
        <f>LOOKUP(M2,$V$4:$V$40,$W$4:$W$40)</f>
        <v>S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2.2000000000000002</v>
      </c>
      <c r="U2" s="15">
        <v>2.2000000000000002</v>
      </c>
    </row>
    <row r="3" spans="1:23" x14ac:dyDescent="0.25">
      <c r="A3" s="1">
        <v>45402</v>
      </c>
      <c r="B3" s="2">
        <v>3.472222222222222E-3</v>
      </c>
      <c r="C3" s="7">
        <v>1006</v>
      </c>
      <c r="D3" s="7">
        <v>1011</v>
      </c>
      <c r="E3" s="8">
        <v>13.1</v>
      </c>
      <c r="F3" s="9">
        <v>65</v>
      </c>
      <c r="G3" s="8">
        <v>13.1</v>
      </c>
      <c r="H3" s="8">
        <v>6.6</v>
      </c>
      <c r="I3" s="8">
        <v>26</v>
      </c>
      <c r="J3" s="8">
        <v>13.1</v>
      </c>
      <c r="K3" s="6">
        <f t="shared" ref="K3:K66" si="0">CONVERT(T3,"m/s","km/h")</f>
        <v>3.6</v>
      </c>
      <c r="L3" s="6">
        <f t="shared" ref="L3:L66" si="1">CONVERT(U3,"m/s","km/h")</f>
        <v>3.6</v>
      </c>
      <c r="M3" s="10">
        <v>74</v>
      </c>
      <c r="N3" s="3" t="str">
        <f t="shared" ref="N3:N66" si="2">LOOKUP(M3,$V$4:$V$40,$W$4:$W$40)</f>
        <v>ENE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</v>
      </c>
      <c r="U3" s="15">
        <v>1</v>
      </c>
    </row>
    <row r="4" spans="1:23" x14ac:dyDescent="0.25">
      <c r="A4" s="1">
        <v>45402</v>
      </c>
      <c r="B4" s="2">
        <v>6.9444444444444441E-3</v>
      </c>
      <c r="C4" s="7">
        <v>1006</v>
      </c>
      <c r="D4" s="7">
        <v>1011</v>
      </c>
      <c r="E4" s="8">
        <v>13.2</v>
      </c>
      <c r="F4" s="9">
        <v>65</v>
      </c>
      <c r="G4" s="8">
        <v>13</v>
      </c>
      <c r="H4" s="8">
        <v>6.7</v>
      </c>
      <c r="I4" s="8">
        <v>26</v>
      </c>
      <c r="J4" s="8">
        <v>13</v>
      </c>
      <c r="K4" s="6">
        <f t="shared" si="0"/>
        <v>6.48</v>
      </c>
      <c r="L4" s="6">
        <f t="shared" si="1"/>
        <v>7.2</v>
      </c>
      <c r="M4" s="10">
        <v>119</v>
      </c>
      <c r="N4" s="3" t="str">
        <f t="shared" si="2"/>
        <v>ESE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1.8</v>
      </c>
      <c r="U4" s="15">
        <v>2</v>
      </c>
      <c r="V4" s="43">
        <v>0</v>
      </c>
      <c r="W4" s="5" t="s">
        <v>0</v>
      </c>
    </row>
    <row r="5" spans="1:23" x14ac:dyDescent="0.25">
      <c r="A5" s="1">
        <v>45402</v>
      </c>
      <c r="B5" s="2">
        <v>1.0416666666666666E-2</v>
      </c>
      <c r="C5" s="7">
        <v>1006</v>
      </c>
      <c r="D5" s="7">
        <v>1011</v>
      </c>
      <c r="E5" s="8">
        <v>13.2</v>
      </c>
      <c r="F5" s="9">
        <v>65</v>
      </c>
      <c r="G5" s="8">
        <v>12.3</v>
      </c>
      <c r="H5" s="8">
        <v>6.7</v>
      </c>
      <c r="I5" s="8">
        <v>26</v>
      </c>
      <c r="J5" s="8">
        <v>12.3</v>
      </c>
      <c r="K5" s="6">
        <f t="shared" si="0"/>
        <v>10.44</v>
      </c>
      <c r="L5" s="6">
        <f t="shared" si="1"/>
        <v>11.52</v>
      </c>
      <c r="M5" s="10">
        <v>74</v>
      </c>
      <c r="N5" s="3" t="str">
        <f t="shared" si="2"/>
        <v>ENE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2.9</v>
      </c>
      <c r="U5" s="15">
        <v>3.2</v>
      </c>
      <c r="V5" s="43">
        <v>10</v>
      </c>
      <c r="W5" s="5" t="s">
        <v>0</v>
      </c>
    </row>
    <row r="6" spans="1:23" x14ac:dyDescent="0.25">
      <c r="A6" s="1">
        <v>45402</v>
      </c>
      <c r="B6" s="2">
        <v>1.3888888888888888E-2</v>
      </c>
      <c r="C6" s="7">
        <v>1007</v>
      </c>
      <c r="D6" s="7">
        <v>1012</v>
      </c>
      <c r="E6" s="8">
        <v>13.1</v>
      </c>
      <c r="F6" s="9">
        <v>64</v>
      </c>
      <c r="G6" s="8">
        <v>13.1</v>
      </c>
      <c r="H6" s="8">
        <v>6.4</v>
      </c>
      <c r="I6" s="8">
        <v>26</v>
      </c>
      <c r="J6" s="8">
        <v>13.1</v>
      </c>
      <c r="K6" s="6">
        <f t="shared" si="0"/>
        <v>3.9600000000000004</v>
      </c>
      <c r="L6" s="6">
        <f t="shared" si="1"/>
        <v>3.9600000000000004</v>
      </c>
      <c r="M6" s="10">
        <v>203</v>
      </c>
      <c r="N6" s="3" t="str">
        <f t="shared" si="2"/>
        <v>SSW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1.1000000000000001</v>
      </c>
      <c r="U6" s="15">
        <v>1.1000000000000001</v>
      </c>
      <c r="V6" s="43">
        <v>20</v>
      </c>
      <c r="W6" s="5" t="s">
        <v>1</v>
      </c>
    </row>
    <row r="7" spans="1:23" x14ac:dyDescent="0.25">
      <c r="A7" s="1">
        <v>45402</v>
      </c>
      <c r="B7" s="2">
        <v>1.7361111111111112E-2</v>
      </c>
      <c r="C7" s="7">
        <v>1007</v>
      </c>
      <c r="D7" s="7">
        <v>1012</v>
      </c>
      <c r="E7" s="8">
        <v>13.2</v>
      </c>
      <c r="F7" s="9">
        <v>64</v>
      </c>
      <c r="G7" s="8">
        <v>11.9</v>
      </c>
      <c r="H7" s="8">
        <v>6.5</v>
      </c>
      <c r="I7" s="8">
        <v>26</v>
      </c>
      <c r="J7" s="8">
        <v>11.9</v>
      </c>
      <c r="K7" s="6">
        <f t="shared" si="0"/>
        <v>13.32</v>
      </c>
      <c r="L7" s="6">
        <f t="shared" si="1"/>
        <v>14.759999999999998</v>
      </c>
      <c r="M7" s="10">
        <v>261</v>
      </c>
      <c r="N7" s="3" t="str">
        <f t="shared" si="2"/>
        <v>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3.7</v>
      </c>
      <c r="U7" s="15">
        <v>4.0999999999999996</v>
      </c>
      <c r="V7" s="43">
        <v>30</v>
      </c>
      <c r="W7" s="5" t="s">
        <v>1</v>
      </c>
    </row>
    <row r="8" spans="1:23" x14ac:dyDescent="0.25">
      <c r="A8" s="1">
        <v>45402</v>
      </c>
      <c r="B8" s="2">
        <v>2.0833333333333332E-2</v>
      </c>
      <c r="C8" s="7">
        <v>1006</v>
      </c>
      <c r="D8" s="7">
        <v>1011</v>
      </c>
      <c r="E8" s="8">
        <v>13.2</v>
      </c>
      <c r="F8" s="9">
        <v>66</v>
      </c>
      <c r="G8" s="8">
        <v>13.2</v>
      </c>
      <c r="H8" s="8">
        <v>6.9</v>
      </c>
      <c r="I8" s="8">
        <v>26</v>
      </c>
      <c r="J8" s="8">
        <v>13.2</v>
      </c>
      <c r="K8" s="6">
        <f t="shared" si="0"/>
        <v>0</v>
      </c>
      <c r="L8" s="6">
        <f t="shared" si="1"/>
        <v>0</v>
      </c>
      <c r="M8" s="10">
        <v>175</v>
      </c>
      <c r="N8" s="3" t="str">
        <f t="shared" si="2"/>
        <v>S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0</v>
      </c>
      <c r="U8" s="15">
        <v>0</v>
      </c>
      <c r="V8" s="43">
        <v>40</v>
      </c>
      <c r="W8" s="5" t="s">
        <v>2</v>
      </c>
    </row>
    <row r="9" spans="1:23" x14ac:dyDescent="0.25">
      <c r="A9" s="1">
        <v>45402</v>
      </c>
      <c r="B9" s="2">
        <v>2.4305555555555556E-2</v>
      </c>
      <c r="C9" s="7">
        <v>1007</v>
      </c>
      <c r="D9" s="7">
        <v>1012</v>
      </c>
      <c r="E9" s="8">
        <v>13</v>
      </c>
      <c r="F9" s="9">
        <v>67</v>
      </c>
      <c r="G9" s="8">
        <v>12.4</v>
      </c>
      <c r="H9" s="8">
        <v>7</v>
      </c>
      <c r="I9" s="8">
        <v>26</v>
      </c>
      <c r="J9" s="8">
        <v>12.4</v>
      </c>
      <c r="K9" s="6">
        <f t="shared" si="0"/>
        <v>8.2799999999999994</v>
      </c>
      <c r="L9" s="6">
        <f t="shared" si="1"/>
        <v>9.7200000000000006</v>
      </c>
      <c r="M9" s="10">
        <v>114</v>
      </c>
      <c r="N9" s="3" t="str">
        <f t="shared" si="2"/>
        <v>ESE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2.2999999999999998</v>
      </c>
      <c r="U9" s="15">
        <v>2.7</v>
      </c>
      <c r="V9" s="43">
        <v>50</v>
      </c>
      <c r="W9" s="5" t="s">
        <v>2</v>
      </c>
    </row>
    <row r="10" spans="1:23" x14ac:dyDescent="0.25">
      <c r="A10" s="1">
        <v>45402</v>
      </c>
      <c r="B10" s="2">
        <v>2.7777777777777776E-2</v>
      </c>
      <c r="C10" s="7">
        <v>1007</v>
      </c>
      <c r="D10" s="7">
        <v>1012</v>
      </c>
      <c r="E10" s="8">
        <v>13.1</v>
      </c>
      <c r="F10" s="9">
        <v>65</v>
      </c>
      <c r="G10" s="8">
        <v>13.1</v>
      </c>
      <c r="H10" s="8">
        <v>6.6</v>
      </c>
      <c r="I10" s="8">
        <v>26</v>
      </c>
      <c r="J10" s="8">
        <v>13.1</v>
      </c>
      <c r="K10" s="6">
        <f t="shared" si="0"/>
        <v>3.6</v>
      </c>
      <c r="L10" s="6">
        <f t="shared" si="1"/>
        <v>3.6</v>
      </c>
      <c r="M10" s="10">
        <v>138</v>
      </c>
      <c r="N10" s="3" t="str">
        <f t="shared" si="2"/>
        <v>SE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</v>
      </c>
      <c r="U10" s="15">
        <v>1</v>
      </c>
      <c r="V10" s="43">
        <v>60</v>
      </c>
      <c r="W10" s="5" t="s">
        <v>3</v>
      </c>
    </row>
    <row r="11" spans="1:23" x14ac:dyDescent="0.25">
      <c r="A11" s="1">
        <v>45402</v>
      </c>
      <c r="B11" s="2">
        <v>3.125E-2</v>
      </c>
      <c r="C11" s="7">
        <v>1007</v>
      </c>
      <c r="D11" s="7">
        <v>1012</v>
      </c>
      <c r="E11" s="8">
        <v>13.1</v>
      </c>
      <c r="F11" s="9">
        <v>65</v>
      </c>
      <c r="G11" s="8">
        <v>12</v>
      </c>
      <c r="H11" s="8">
        <v>6.6</v>
      </c>
      <c r="I11" s="8">
        <v>26</v>
      </c>
      <c r="J11" s="8">
        <v>12</v>
      </c>
      <c r="K11" s="6">
        <f t="shared" si="0"/>
        <v>11.16</v>
      </c>
      <c r="L11" s="6">
        <f t="shared" si="1"/>
        <v>11.52</v>
      </c>
      <c r="M11" s="10">
        <v>264</v>
      </c>
      <c r="N11" s="3" t="str">
        <f t="shared" si="2"/>
        <v>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3.1</v>
      </c>
      <c r="U11" s="15">
        <v>3.2</v>
      </c>
      <c r="V11" s="43">
        <v>70</v>
      </c>
      <c r="W11" s="5" t="s">
        <v>3</v>
      </c>
    </row>
    <row r="12" spans="1:23" x14ac:dyDescent="0.25">
      <c r="A12" s="1">
        <v>45402</v>
      </c>
      <c r="B12" s="2">
        <v>3.4722222222222224E-2</v>
      </c>
      <c r="C12" s="7">
        <v>1007</v>
      </c>
      <c r="D12" s="7">
        <v>1012</v>
      </c>
      <c r="E12" s="8">
        <v>13.1</v>
      </c>
      <c r="F12" s="9">
        <v>64</v>
      </c>
      <c r="G12" s="8">
        <v>12.9</v>
      </c>
      <c r="H12" s="8">
        <v>6.4</v>
      </c>
      <c r="I12" s="8">
        <v>26</v>
      </c>
      <c r="J12" s="8">
        <v>12.9</v>
      </c>
      <c r="K12" s="6">
        <f t="shared" si="0"/>
        <v>6.48</v>
      </c>
      <c r="L12" s="6">
        <f t="shared" si="1"/>
        <v>6.84</v>
      </c>
      <c r="M12" s="10">
        <v>258</v>
      </c>
      <c r="N12" s="3" t="str">
        <f t="shared" si="2"/>
        <v>WSW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1.8</v>
      </c>
      <c r="U12" s="15">
        <v>1.9</v>
      </c>
      <c r="V12" s="43">
        <v>80</v>
      </c>
      <c r="W12" s="5" t="s">
        <v>4</v>
      </c>
    </row>
    <row r="13" spans="1:23" x14ac:dyDescent="0.25">
      <c r="A13" s="1">
        <v>45402</v>
      </c>
      <c r="B13" s="2">
        <v>3.8194444444444448E-2</v>
      </c>
      <c r="C13" s="7">
        <v>1007</v>
      </c>
      <c r="D13" s="7">
        <v>1012</v>
      </c>
      <c r="E13" s="8">
        <v>13.2</v>
      </c>
      <c r="F13" s="9">
        <v>63</v>
      </c>
      <c r="G13" s="8">
        <v>13.3</v>
      </c>
      <c r="H13" s="8">
        <v>6.2</v>
      </c>
      <c r="I13" s="8">
        <v>26</v>
      </c>
      <c r="J13" s="8">
        <v>13.3</v>
      </c>
      <c r="K13" s="6">
        <f t="shared" si="0"/>
        <v>5.04</v>
      </c>
      <c r="L13" s="6">
        <f t="shared" si="1"/>
        <v>5.04</v>
      </c>
      <c r="M13" s="10">
        <v>114</v>
      </c>
      <c r="N13" s="3" t="str">
        <f t="shared" si="2"/>
        <v>ESE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1.4</v>
      </c>
      <c r="U13" s="15">
        <v>1.4</v>
      </c>
      <c r="V13" s="43">
        <v>90</v>
      </c>
      <c r="W13" s="5" t="s">
        <v>4</v>
      </c>
    </row>
    <row r="14" spans="1:23" x14ac:dyDescent="0.25">
      <c r="A14" s="1">
        <v>45402</v>
      </c>
      <c r="B14" s="2">
        <v>4.1666666666666664E-2</v>
      </c>
      <c r="C14" s="7">
        <v>1007</v>
      </c>
      <c r="D14" s="7">
        <v>1012</v>
      </c>
      <c r="E14" s="8">
        <v>13.1</v>
      </c>
      <c r="F14" s="9">
        <v>63</v>
      </c>
      <c r="G14" s="8">
        <v>13.2</v>
      </c>
      <c r="H14" s="8">
        <v>6.2</v>
      </c>
      <c r="I14" s="8">
        <v>26</v>
      </c>
      <c r="J14" s="8">
        <v>13.2</v>
      </c>
      <c r="K14" s="6">
        <f t="shared" si="0"/>
        <v>5.04</v>
      </c>
      <c r="L14" s="6">
        <f t="shared" si="1"/>
        <v>5.04</v>
      </c>
      <c r="M14" s="10">
        <v>138</v>
      </c>
      <c r="N14" s="3" t="str">
        <f t="shared" si="2"/>
        <v>SE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1.4</v>
      </c>
      <c r="U14" s="15">
        <v>1.4</v>
      </c>
      <c r="V14" s="43">
        <v>100</v>
      </c>
      <c r="W14" s="5" t="s">
        <v>4</v>
      </c>
    </row>
    <row r="15" spans="1:23" x14ac:dyDescent="0.25">
      <c r="A15" s="1">
        <v>45402</v>
      </c>
      <c r="B15" s="2">
        <v>4.5138888888888888E-2</v>
      </c>
      <c r="C15" s="7">
        <v>1007</v>
      </c>
      <c r="D15" s="7">
        <v>1012</v>
      </c>
      <c r="E15" s="8">
        <v>12.8</v>
      </c>
      <c r="F15" s="9">
        <v>65</v>
      </c>
      <c r="G15" s="8">
        <v>12</v>
      </c>
      <c r="H15" s="8">
        <v>6.3</v>
      </c>
      <c r="I15" s="8">
        <v>26</v>
      </c>
      <c r="J15" s="8">
        <v>12</v>
      </c>
      <c r="K15" s="6">
        <f t="shared" si="0"/>
        <v>9.7200000000000006</v>
      </c>
      <c r="L15" s="6">
        <f t="shared" si="1"/>
        <v>10.08</v>
      </c>
      <c r="M15" s="10">
        <v>336</v>
      </c>
      <c r="N15" s="3" t="str">
        <f t="shared" si="2"/>
        <v>NNW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2.7</v>
      </c>
      <c r="U15" s="15">
        <v>2.8</v>
      </c>
      <c r="V15" s="43">
        <v>110</v>
      </c>
      <c r="W15" s="5" t="s">
        <v>5</v>
      </c>
    </row>
    <row r="16" spans="1:23" x14ac:dyDescent="0.25">
      <c r="A16" s="1">
        <v>45402</v>
      </c>
      <c r="B16" s="2">
        <v>4.8611111111111112E-2</v>
      </c>
      <c r="C16" s="7">
        <v>1007</v>
      </c>
      <c r="D16" s="7">
        <v>1012</v>
      </c>
      <c r="E16" s="8">
        <v>12.4</v>
      </c>
      <c r="F16" s="9">
        <v>66</v>
      </c>
      <c r="G16" s="8">
        <v>11.2</v>
      </c>
      <c r="H16" s="8">
        <v>6.2</v>
      </c>
      <c r="I16" s="8">
        <v>26</v>
      </c>
      <c r="J16" s="8">
        <v>11.2</v>
      </c>
      <c r="K16" s="6">
        <f t="shared" si="0"/>
        <v>11.52</v>
      </c>
      <c r="L16" s="6">
        <f t="shared" si="1"/>
        <v>11.88</v>
      </c>
      <c r="M16" s="10">
        <v>264</v>
      </c>
      <c r="N16" s="3" t="str">
        <f t="shared" si="2"/>
        <v>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3.2</v>
      </c>
      <c r="U16" s="15">
        <v>3.3</v>
      </c>
      <c r="V16" s="43">
        <v>120</v>
      </c>
      <c r="W16" s="5" t="s">
        <v>5</v>
      </c>
    </row>
    <row r="17" spans="1:23" x14ac:dyDescent="0.25">
      <c r="A17" s="1">
        <v>45402</v>
      </c>
      <c r="B17" s="2">
        <v>5.2083333333333336E-2</v>
      </c>
      <c r="C17" s="7">
        <v>1007</v>
      </c>
      <c r="D17" s="7">
        <v>1012</v>
      </c>
      <c r="E17" s="8">
        <v>11.9</v>
      </c>
      <c r="F17" s="9">
        <v>68</v>
      </c>
      <c r="G17" s="8">
        <v>11.3</v>
      </c>
      <c r="H17" s="8">
        <v>6.1</v>
      </c>
      <c r="I17" s="8">
        <v>26</v>
      </c>
      <c r="J17" s="8">
        <v>11.3</v>
      </c>
      <c r="K17" s="6">
        <f t="shared" si="0"/>
        <v>7.2</v>
      </c>
      <c r="L17" s="6">
        <f t="shared" si="1"/>
        <v>8.2799999999999994</v>
      </c>
      <c r="M17" s="10">
        <v>277</v>
      </c>
      <c r="N17" s="3" t="str">
        <f t="shared" si="2"/>
        <v>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2</v>
      </c>
      <c r="U17" s="15">
        <v>2.2999999999999998</v>
      </c>
      <c r="V17" s="43">
        <v>130</v>
      </c>
      <c r="W17" s="5" t="s">
        <v>6</v>
      </c>
    </row>
    <row r="18" spans="1:23" x14ac:dyDescent="0.25">
      <c r="A18" s="1">
        <v>45402</v>
      </c>
      <c r="B18" s="2">
        <v>5.5555555555555552E-2</v>
      </c>
      <c r="C18" s="7">
        <v>1007</v>
      </c>
      <c r="D18" s="7">
        <v>1012</v>
      </c>
      <c r="E18" s="8">
        <v>11.6</v>
      </c>
      <c r="F18" s="9">
        <v>69</v>
      </c>
      <c r="G18" s="8">
        <v>11</v>
      </c>
      <c r="H18" s="8">
        <v>6.1</v>
      </c>
      <c r="I18" s="8">
        <v>26</v>
      </c>
      <c r="J18" s="8">
        <v>11</v>
      </c>
      <c r="K18" s="6">
        <f t="shared" si="0"/>
        <v>7.2</v>
      </c>
      <c r="L18" s="6">
        <f t="shared" si="1"/>
        <v>8.2799999999999994</v>
      </c>
      <c r="M18" s="10">
        <v>294</v>
      </c>
      <c r="N18" s="3" t="str">
        <f t="shared" si="2"/>
        <v>WNW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2</v>
      </c>
      <c r="U18" s="15">
        <v>2.2999999999999998</v>
      </c>
      <c r="V18" s="43">
        <v>140</v>
      </c>
      <c r="W18" s="5" t="s">
        <v>6</v>
      </c>
    </row>
    <row r="19" spans="1:23" x14ac:dyDescent="0.25">
      <c r="A19" s="1">
        <v>45402</v>
      </c>
      <c r="B19" s="2">
        <v>5.9027777777777776E-2</v>
      </c>
      <c r="C19" s="7">
        <v>1007</v>
      </c>
      <c r="D19" s="7">
        <v>1012</v>
      </c>
      <c r="E19" s="8">
        <v>11.3</v>
      </c>
      <c r="F19" s="9">
        <v>70</v>
      </c>
      <c r="G19" s="8">
        <v>10.199999999999999</v>
      </c>
      <c r="H19" s="8">
        <v>6</v>
      </c>
      <c r="I19" s="8">
        <v>26</v>
      </c>
      <c r="J19" s="8">
        <v>10.199999999999999</v>
      </c>
      <c r="K19" s="6">
        <f t="shared" si="0"/>
        <v>9.7200000000000006</v>
      </c>
      <c r="L19" s="6">
        <f t="shared" si="1"/>
        <v>10.08</v>
      </c>
      <c r="M19" s="10">
        <v>312</v>
      </c>
      <c r="N19" s="3" t="str">
        <f t="shared" si="2"/>
        <v>NW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2.7</v>
      </c>
      <c r="U19" s="15">
        <v>2.8</v>
      </c>
      <c r="V19" s="43">
        <v>150</v>
      </c>
      <c r="W19" s="5" t="s">
        <v>7</v>
      </c>
    </row>
    <row r="20" spans="1:23" x14ac:dyDescent="0.25">
      <c r="A20" s="1">
        <v>45402</v>
      </c>
      <c r="B20" s="2">
        <v>6.25E-2</v>
      </c>
      <c r="C20" s="7">
        <v>1007</v>
      </c>
      <c r="D20" s="7">
        <v>1012</v>
      </c>
      <c r="E20" s="8">
        <v>11.1</v>
      </c>
      <c r="F20" s="9">
        <v>70</v>
      </c>
      <c r="G20" s="8">
        <v>9.5</v>
      </c>
      <c r="H20" s="8">
        <v>5.8</v>
      </c>
      <c r="I20" s="8">
        <v>26</v>
      </c>
      <c r="J20" s="8">
        <v>9.5</v>
      </c>
      <c r="K20" s="6">
        <f t="shared" si="0"/>
        <v>12.6</v>
      </c>
      <c r="L20" s="6">
        <f t="shared" si="1"/>
        <v>13.32</v>
      </c>
      <c r="M20" s="10">
        <v>286</v>
      </c>
      <c r="N20" s="3" t="str">
        <f t="shared" si="2"/>
        <v>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3.5</v>
      </c>
      <c r="U20" s="15">
        <v>3.7</v>
      </c>
      <c r="V20" s="43">
        <v>160</v>
      </c>
      <c r="W20" s="5" t="s">
        <v>7</v>
      </c>
    </row>
    <row r="21" spans="1:23" x14ac:dyDescent="0.25">
      <c r="A21" s="1">
        <v>45402</v>
      </c>
      <c r="B21" s="2">
        <v>6.5972222222222224E-2</v>
      </c>
      <c r="C21" s="7">
        <v>1007</v>
      </c>
      <c r="D21" s="7">
        <v>1012</v>
      </c>
      <c r="E21" s="8">
        <v>11</v>
      </c>
      <c r="F21" s="9">
        <v>70</v>
      </c>
      <c r="G21" s="8">
        <v>9.4</v>
      </c>
      <c r="H21" s="8">
        <v>5.7</v>
      </c>
      <c r="I21" s="8">
        <v>26</v>
      </c>
      <c r="J21" s="8">
        <v>9.4</v>
      </c>
      <c r="K21" s="6">
        <f t="shared" si="0"/>
        <v>12.96</v>
      </c>
      <c r="L21" s="6">
        <f t="shared" si="1"/>
        <v>13.32</v>
      </c>
      <c r="M21" s="10">
        <v>294</v>
      </c>
      <c r="N21" s="3" t="str">
        <f t="shared" si="2"/>
        <v>WNW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3.6</v>
      </c>
      <c r="U21" s="15">
        <v>3.7</v>
      </c>
      <c r="V21" s="43">
        <v>170</v>
      </c>
      <c r="W21" s="5" t="s">
        <v>8</v>
      </c>
    </row>
    <row r="22" spans="1:23" x14ac:dyDescent="0.25">
      <c r="A22" s="1">
        <v>45402</v>
      </c>
      <c r="B22" s="2">
        <v>6.9444444444444448E-2</v>
      </c>
      <c r="C22" s="7">
        <v>1006</v>
      </c>
      <c r="D22" s="7">
        <v>1011</v>
      </c>
      <c r="E22" s="8">
        <v>11.1</v>
      </c>
      <c r="F22" s="9">
        <v>70</v>
      </c>
      <c r="G22" s="8">
        <v>9.5</v>
      </c>
      <c r="H22" s="8">
        <v>5.8</v>
      </c>
      <c r="I22" s="8">
        <v>26</v>
      </c>
      <c r="J22" s="8">
        <v>9.5</v>
      </c>
      <c r="K22" s="6">
        <f t="shared" si="0"/>
        <v>12.96</v>
      </c>
      <c r="L22" s="6">
        <f t="shared" si="1"/>
        <v>14.4</v>
      </c>
      <c r="M22" s="10">
        <v>210</v>
      </c>
      <c r="N22" s="3" t="str">
        <f t="shared" si="2"/>
        <v>SSW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3.6</v>
      </c>
      <c r="U22" s="15">
        <v>4</v>
      </c>
      <c r="V22" s="43">
        <v>180</v>
      </c>
      <c r="W22" s="5" t="s">
        <v>8</v>
      </c>
    </row>
    <row r="23" spans="1:23" x14ac:dyDescent="0.25">
      <c r="A23" s="1">
        <v>45402</v>
      </c>
      <c r="B23" s="2">
        <v>7.2916666666666671E-2</v>
      </c>
      <c r="C23" s="7">
        <v>1007</v>
      </c>
      <c r="D23" s="7">
        <v>1012</v>
      </c>
      <c r="E23" s="8">
        <v>11.1</v>
      </c>
      <c r="F23" s="9">
        <v>69</v>
      </c>
      <c r="G23" s="8">
        <v>9.1999999999999993</v>
      </c>
      <c r="H23" s="8">
        <v>5.6</v>
      </c>
      <c r="I23" s="8">
        <v>26</v>
      </c>
      <c r="J23" s="8">
        <v>9.1999999999999993</v>
      </c>
      <c r="K23" s="6">
        <f t="shared" si="0"/>
        <v>14.040000000000001</v>
      </c>
      <c r="L23" s="6">
        <f t="shared" si="1"/>
        <v>15.120000000000001</v>
      </c>
      <c r="M23" s="10">
        <v>354</v>
      </c>
      <c r="N23" s="3" t="str">
        <f t="shared" si="2"/>
        <v>N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3.9</v>
      </c>
      <c r="U23" s="15">
        <v>4.2</v>
      </c>
      <c r="V23" s="43">
        <v>190</v>
      </c>
      <c r="W23" s="5" t="s">
        <v>8</v>
      </c>
    </row>
    <row r="24" spans="1:23" x14ac:dyDescent="0.25">
      <c r="A24" s="1">
        <v>45402</v>
      </c>
      <c r="B24" s="2">
        <v>7.6388888888888895E-2</v>
      </c>
      <c r="C24" s="7">
        <v>1007</v>
      </c>
      <c r="D24" s="7">
        <v>1012</v>
      </c>
      <c r="E24" s="8">
        <v>11</v>
      </c>
      <c r="F24" s="9">
        <v>70</v>
      </c>
      <c r="G24" s="8">
        <v>9.4</v>
      </c>
      <c r="H24" s="8">
        <v>5.7</v>
      </c>
      <c r="I24" s="8">
        <v>26</v>
      </c>
      <c r="J24" s="8">
        <v>9.4</v>
      </c>
      <c r="K24" s="6">
        <f t="shared" si="0"/>
        <v>12.96</v>
      </c>
      <c r="L24" s="6">
        <f t="shared" si="1"/>
        <v>14.040000000000001</v>
      </c>
      <c r="M24" s="10">
        <v>278</v>
      </c>
      <c r="N24" s="3" t="str">
        <f t="shared" si="2"/>
        <v>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3.6</v>
      </c>
      <c r="U24" s="15">
        <v>3.9</v>
      </c>
      <c r="V24" s="43">
        <v>200</v>
      </c>
      <c r="W24" s="5" t="s">
        <v>9</v>
      </c>
    </row>
    <row r="25" spans="1:23" x14ac:dyDescent="0.25">
      <c r="A25" s="1">
        <v>45402</v>
      </c>
      <c r="B25" s="2">
        <v>7.9861111111111105E-2</v>
      </c>
      <c r="C25" s="7">
        <v>1006</v>
      </c>
      <c r="D25" s="7">
        <v>1011</v>
      </c>
      <c r="E25" s="8">
        <v>10.9</v>
      </c>
      <c r="F25" s="9">
        <v>69</v>
      </c>
      <c r="G25" s="8">
        <v>8.4</v>
      </c>
      <c r="H25" s="8">
        <v>5.4</v>
      </c>
      <c r="I25" s="8">
        <v>26</v>
      </c>
      <c r="J25" s="8">
        <v>8.4</v>
      </c>
      <c r="K25" s="6">
        <f t="shared" si="0"/>
        <v>19.440000000000001</v>
      </c>
      <c r="L25" s="6">
        <f t="shared" si="1"/>
        <v>21.240000000000002</v>
      </c>
      <c r="M25" s="10">
        <v>287</v>
      </c>
      <c r="N25" s="3" t="str">
        <f t="shared" si="2"/>
        <v>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5.4</v>
      </c>
      <c r="U25" s="15">
        <v>5.9</v>
      </c>
      <c r="V25" s="43">
        <v>210</v>
      </c>
      <c r="W25" s="5" t="s">
        <v>9</v>
      </c>
    </row>
    <row r="26" spans="1:23" x14ac:dyDescent="0.25">
      <c r="A26" s="1">
        <v>45402</v>
      </c>
      <c r="B26" s="2">
        <v>8.3333333333333329E-2</v>
      </c>
      <c r="C26" s="7">
        <v>1007</v>
      </c>
      <c r="D26" s="7">
        <v>1012</v>
      </c>
      <c r="E26" s="8">
        <v>10.9</v>
      </c>
      <c r="F26" s="9">
        <v>69</v>
      </c>
      <c r="G26" s="8">
        <v>9.6999999999999993</v>
      </c>
      <c r="H26" s="8">
        <v>5.4</v>
      </c>
      <c r="I26" s="8">
        <v>26</v>
      </c>
      <c r="J26" s="8">
        <v>9.6999999999999993</v>
      </c>
      <c r="K26" s="6">
        <f t="shared" si="0"/>
        <v>9.7200000000000006</v>
      </c>
      <c r="L26" s="6">
        <f t="shared" si="1"/>
        <v>10.08</v>
      </c>
      <c r="M26" s="10">
        <v>14</v>
      </c>
      <c r="N26" s="3" t="str">
        <f t="shared" si="2"/>
        <v>N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2.7</v>
      </c>
      <c r="U26" s="15">
        <v>2.8</v>
      </c>
      <c r="V26" s="43">
        <v>220</v>
      </c>
      <c r="W26" s="5" t="s">
        <v>10</v>
      </c>
    </row>
    <row r="27" spans="1:23" x14ac:dyDescent="0.25">
      <c r="A27" s="1">
        <v>45402</v>
      </c>
      <c r="B27" s="2">
        <v>8.6805555555555552E-2</v>
      </c>
      <c r="C27" s="7">
        <v>1007</v>
      </c>
      <c r="D27" s="7">
        <v>1012</v>
      </c>
      <c r="E27" s="8">
        <v>10.9</v>
      </c>
      <c r="F27" s="9">
        <v>69</v>
      </c>
      <c r="G27" s="8">
        <v>9.4</v>
      </c>
      <c r="H27" s="8">
        <v>5.4</v>
      </c>
      <c r="I27" s="8">
        <v>26</v>
      </c>
      <c r="J27" s="8">
        <v>9.4</v>
      </c>
      <c r="K27" s="6">
        <f t="shared" si="0"/>
        <v>11.16</v>
      </c>
      <c r="L27" s="6">
        <f t="shared" si="1"/>
        <v>11.88</v>
      </c>
      <c r="M27" s="10">
        <v>230</v>
      </c>
      <c r="N27" s="3" t="str">
        <f t="shared" si="2"/>
        <v>SW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3.1</v>
      </c>
      <c r="U27" s="15">
        <v>3.3</v>
      </c>
      <c r="V27" s="43">
        <v>230</v>
      </c>
      <c r="W27" s="5" t="s">
        <v>10</v>
      </c>
    </row>
    <row r="28" spans="1:23" x14ac:dyDescent="0.25">
      <c r="A28" s="1">
        <v>45402</v>
      </c>
      <c r="B28" s="2">
        <v>9.0277777777777776E-2</v>
      </c>
      <c r="C28" s="7">
        <v>1006</v>
      </c>
      <c r="D28" s="7">
        <v>1011</v>
      </c>
      <c r="E28" s="8">
        <v>10.8</v>
      </c>
      <c r="F28" s="9">
        <v>69</v>
      </c>
      <c r="G28" s="8">
        <v>9.4</v>
      </c>
      <c r="H28" s="8">
        <v>5.3</v>
      </c>
      <c r="I28" s="8">
        <v>26</v>
      </c>
      <c r="J28" s="8">
        <v>9.4</v>
      </c>
      <c r="K28" s="6">
        <f t="shared" si="0"/>
        <v>10.08</v>
      </c>
      <c r="L28" s="6">
        <f t="shared" si="1"/>
        <v>10.08</v>
      </c>
      <c r="M28" s="10">
        <v>288</v>
      </c>
      <c r="N28" s="3" t="str">
        <f t="shared" si="2"/>
        <v>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2.8</v>
      </c>
      <c r="U28" s="15">
        <v>2.8</v>
      </c>
      <c r="V28" s="43">
        <v>240</v>
      </c>
      <c r="W28" s="5" t="s">
        <v>11</v>
      </c>
    </row>
    <row r="29" spans="1:23" x14ac:dyDescent="0.25">
      <c r="A29" s="1">
        <v>45402</v>
      </c>
      <c r="B29" s="2">
        <v>9.375E-2</v>
      </c>
      <c r="C29" s="7">
        <v>1006</v>
      </c>
      <c r="D29" s="7">
        <v>1011</v>
      </c>
      <c r="E29" s="8">
        <v>10.7</v>
      </c>
      <c r="F29" s="9">
        <v>69</v>
      </c>
      <c r="G29" s="8">
        <v>9.1999999999999993</v>
      </c>
      <c r="H29" s="8">
        <v>5.2</v>
      </c>
      <c r="I29" s="8">
        <v>26</v>
      </c>
      <c r="J29" s="8">
        <v>9.1999999999999993</v>
      </c>
      <c r="K29" s="6">
        <f t="shared" si="0"/>
        <v>11.16</v>
      </c>
      <c r="L29" s="6">
        <f t="shared" si="1"/>
        <v>11.52</v>
      </c>
      <c r="M29" s="10">
        <v>259</v>
      </c>
      <c r="N29" s="3" t="str">
        <f t="shared" si="2"/>
        <v>WSW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3.1</v>
      </c>
      <c r="U29" s="15">
        <v>3.2</v>
      </c>
      <c r="V29" s="43">
        <v>250</v>
      </c>
      <c r="W29" s="5" t="s">
        <v>11</v>
      </c>
    </row>
    <row r="30" spans="1:23" x14ac:dyDescent="0.25">
      <c r="A30" s="1">
        <v>45402</v>
      </c>
      <c r="B30" s="2">
        <v>9.7222222222222224E-2</v>
      </c>
      <c r="C30" s="7">
        <v>1006</v>
      </c>
      <c r="D30" s="7">
        <v>1011</v>
      </c>
      <c r="E30" s="8">
        <v>10.6</v>
      </c>
      <c r="F30" s="9">
        <v>69</v>
      </c>
      <c r="G30" s="8">
        <v>8.6</v>
      </c>
      <c r="H30" s="8">
        <v>5.0999999999999996</v>
      </c>
      <c r="I30" s="8">
        <v>26</v>
      </c>
      <c r="J30" s="8">
        <v>8.6</v>
      </c>
      <c r="K30" s="6">
        <f t="shared" si="0"/>
        <v>14.759999999999998</v>
      </c>
      <c r="L30" s="6">
        <f t="shared" si="1"/>
        <v>20.52</v>
      </c>
      <c r="M30" s="10">
        <v>293</v>
      </c>
      <c r="N30" s="3" t="str">
        <f t="shared" si="2"/>
        <v>WNW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4.0999999999999996</v>
      </c>
      <c r="U30" s="15">
        <v>5.7</v>
      </c>
      <c r="V30" s="43">
        <v>260</v>
      </c>
      <c r="W30" s="5" t="s">
        <v>12</v>
      </c>
    </row>
    <row r="31" spans="1:23" x14ac:dyDescent="0.25">
      <c r="A31" s="1">
        <v>45402</v>
      </c>
      <c r="B31" s="2">
        <v>0.10069444444444445</v>
      </c>
      <c r="C31" s="7">
        <v>1006</v>
      </c>
      <c r="D31" s="7">
        <v>1011</v>
      </c>
      <c r="E31" s="8">
        <v>10.6</v>
      </c>
      <c r="F31" s="9">
        <v>68</v>
      </c>
      <c r="G31" s="8">
        <v>9.6</v>
      </c>
      <c r="H31" s="8">
        <v>4.9000000000000004</v>
      </c>
      <c r="I31" s="8">
        <v>26</v>
      </c>
      <c r="J31" s="8">
        <v>9.6</v>
      </c>
      <c r="K31" s="6">
        <f t="shared" si="0"/>
        <v>8.64</v>
      </c>
      <c r="L31" s="6">
        <f t="shared" si="1"/>
        <v>9.36</v>
      </c>
      <c r="M31" s="10">
        <v>12</v>
      </c>
      <c r="N31" s="3" t="str">
        <f t="shared" si="2"/>
        <v>N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2.4</v>
      </c>
      <c r="U31" s="15">
        <v>2.6</v>
      </c>
      <c r="V31" s="43">
        <v>270</v>
      </c>
      <c r="W31" s="5" t="s">
        <v>12</v>
      </c>
    </row>
    <row r="32" spans="1:23" x14ac:dyDescent="0.25">
      <c r="A32" s="1">
        <v>45402</v>
      </c>
      <c r="B32" s="2">
        <v>0.10416666666666667</v>
      </c>
      <c r="C32" s="7">
        <v>1006</v>
      </c>
      <c r="D32" s="7">
        <v>1011</v>
      </c>
      <c r="E32" s="8">
        <v>10.7</v>
      </c>
      <c r="F32" s="9">
        <v>68</v>
      </c>
      <c r="G32" s="8">
        <v>9.5</v>
      </c>
      <c r="H32" s="8">
        <v>5</v>
      </c>
      <c r="I32" s="8">
        <v>26</v>
      </c>
      <c r="J32" s="8">
        <v>9.5</v>
      </c>
      <c r="K32" s="6">
        <f t="shared" si="0"/>
        <v>9.36</v>
      </c>
      <c r="L32" s="6">
        <f t="shared" si="1"/>
        <v>9.7200000000000006</v>
      </c>
      <c r="M32" s="10">
        <v>264</v>
      </c>
      <c r="N32" s="3" t="str">
        <f t="shared" si="2"/>
        <v>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2.6</v>
      </c>
      <c r="U32" s="15">
        <v>2.7</v>
      </c>
      <c r="V32" s="43">
        <v>280</v>
      </c>
      <c r="W32" s="5" t="s">
        <v>12</v>
      </c>
    </row>
    <row r="33" spans="1:23" x14ac:dyDescent="0.25">
      <c r="A33" s="1">
        <v>45402</v>
      </c>
      <c r="B33" s="2">
        <v>0.1076388888888889</v>
      </c>
      <c r="C33" s="7">
        <v>1006</v>
      </c>
      <c r="D33" s="7">
        <v>1011</v>
      </c>
      <c r="E33" s="8">
        <v>10.9</v>
      </c>
      <c r="F33" s="9">
        <v>67</v>
      </c>
      <c r="G33" s="8">
        <v>8.4</v>
      </c>
      <c r="H33" s="8">
        <v>5</v>
      </c>
      <c r="I33" s="8">
        <v>26</v>
      </c>
      <c r="J33" s="8">
        <v>8.4</v>
      </c>
      <c r="K33" s="6">
        <f t="shared" si="0"/>
        <v>19.080000000000002</v>
      </c>
      <c r="L33" s="6">
        <f t="shared" si="1"/>
        <v>19.440000000000001</v>
      </c>
      <c r="M33" s="10">
        <v>276</v>
      </c>
      <c r="N33" s="3" t="str">
        <f t="shared" si="2"/>
        <v>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5.3</v>
      </c>
      <c r="U33" s="15">
        <v>5.4</v>
      </c>
      <c r="V33" s="43">
        <v>290</v>
      </c>
      <c r="W33" s="5" t="s">
        <v>13</v>
      </c>
    </row>
    <row r="34" spans="1:23" x14ac:dyDescent="0.25">
      <c r="A34" s="1">
        <v>45402</v>
      </c>
      <c r="B34" s="2">
        <v>0.1111111111111111</v>
      </c>
      <c r="C34" s="7">
        <v>1006</v>
      </c>
      <c r="D34" s="7">
        <v>1011</v>
      </c>
      <c r="E34" s="8">
        <v>10.8</v>
      </c>
      <c r="F34" s="9">
        <v>67</v>
      </c>
      <c r="G34" s="8">
        <v>9.1</v>
      </c>
      <c r="H34" s="8">
        <v>4.9000000000000004</v>
      </c>
      <c r="I34" s="8">
        <v>26</v>
      </c>
      <c r="J34" s="8">
        <v>9.1</v>
      </c>
      <c r="K34" s="6">
        <f t="shared" si="0"/>
        <v>12.96</v>
      </c>
      <c r="L34" s="6">
        <f t="shared" si="1"/>
        <v>12.96</v>
      </c>
      <c r="M34" s="10">
        <v>311</v>
      </c>
      <c r="N34" s="3" t="str">
        <f t="shared" si="2"/>
        <v>NW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3.6</v>
      </c>
      <c r="U34" s="15">
        <v>3.6</v>
      </c>
      <c r="V34" s="43">
        <v>300</v>
      </c>
      <c r="W34" s="5" t="s">
        <v>13</v>
      </c>
    </row>
    <row r="35" spans="1:23" x14ac:dyDescent="0.25">
      <c r="A35" s="1">
        <v>45402</v>
      </c>
      <c r="B35" s="2">
        <v>0.11458333333333333</v>
      </c>
      <c r="C35" s="7">
        <v>1006</v>
      </c>
      <c r="D35" s="7">
        <v>1011</v>
      </c>
      <c r="E35" s="8">
        <v>10.7</v>
      </c>
      <c r="F35" s="9">
        <v>67</v>
      </c>
      <c r="G35" s="8">
        <v>9.9</v>
      </c>
      <c r="H35" s="8">
        <v>4.8</v>
      </c>
      <c r="I35" s="8">
        <v>26</v>
      </c>
      <c r="J35" s="8">
        <v>9.9</v>
      </c>
      <c r="K35" s="6">
        <f t="shared" si="0"/>
        <v>7.2</v>
      </c>
      <c r="L35" s="6">
        <f t="shared" si="1"/>
        <v>8.2799999999999994</v>
      </c>
      <c r="M35" s="10">
        <v>324</v>
      </c>
      <c r="N35" s="3" t="str">
        <f t="shared" si="2"/>
        <v>NW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2</v>
      </c>
      <c r="U35" s="15">
        <v>2.2999999999999998</v>
      </c>
      <c r="V35" s="43">
        <v>310</v>
      </c>
      <c r="W35" s="5" t="s">
        <v>14</v>
      </c>
    </row>
    <row r="36" spans="1:23" x14ac:dyDescent="0.25">
      <c r="A36" s="1">
        <v>45402</v>
      </c>
      <c r="B36" s="2">
        <v>0.11805555555555555</v>
      </c>
      <c r="C36" s="7">
        <v>1006</v>
      </c>
      <c r="D36" s="7">
        <v>1011</v>
      </c>
      <c r="E36" s="8">
        <v>10.6</v>
      </c>
      <c r="F36" s="9">
        <v>67</v>
      </c>
      <c r="G36" s="8">
        <v>9</v>
      </c>
      <c r="H36" s="8">
        <v>4.7</v>
      </c>
      <c r="I36" s="8">
        <v>26</v>
      </c>
      <c r="J36" s="8">
        <v>9</v>
      </c>
      <c r="K36" s="6">
        <f t="shared" si="0"/>
        <v>11.88</v>
      </c>
      <c r="L36" s="6">
        <f t="shared" si="1"/>
        <v>14.040000000000001</v>
      </c>
      <c r="M36" s="10">
        <v>266</v>
      </c>
      <c r="N36" s="3" t="str">
        <f t="shared" si="2"/>
        <v>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3.3</v>
      </c>
      <c r="U36" s="15">
        <v>3.9</v>
      </c>
      <c r="V36" s="43">
        <v>320</v>
      </c>
      <c r="W36" s="5" t="s">
        <v>14</v>
      </c>
    </row>
    <row r="37" spans="1:23" x14ac:dyDescent="0.25">
      <c r="A37" s="1">
        <v>45402</v>
      </c>
      <c r="B37" s="2">
        <v>0.12152777777777778</v>
      </c>
      <c r="C37" s="7">
        <v>1006</v>
      </c>
      <c r="D37" s="7">
        <v>1011</v>
      </c>
      <c r="E37" s="8">
        <v>10.6</v>
      </c>
      <c r="F37" s="9">
        <v>67</v>
      </c>
      <c r="G37" s="8">
        <v>9.8000000000000007</v>
      </c>
      <c r="H37" s="8">
        <v>4.7</v>
      </c>
      <c r="I37" s="8">
        <v>26</v>
      </c>
      <c r="J37" s="8">
        <v>9.8000000000000007</v>
      </c>
      <c r="K37" s="6">
        <f t="shared" si="0"/>
        <v>7.9200000000000008</v>
      </c>
      <c r="L37" s="6">
        <f t="shared" si="1"/>
        <v>8.64</v>
      </c>
      <c r="M37" s="10">
        <v>300</v>
      </c>
      <c r="N37" s="3" t="str">
        <f t="shared" si="2"/>
        <v>WNW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2.2000000000000002</v>
      </c>
      <c r="U37" s="15">
        <v>2.4</v>
      </c>
      <c r="V37" s="43">
        <v>330</v>
      </c>
      <c r="W37" s="5" t="s">
        <v>15</v>
      </c>
    </row>
    <row r="38" spans="1:23" x14ac:dyDescent="0.25">
      <c r="A38" s="1">
        <v>45402</v>
      </c>
      <c r="B38" s="2">
        <v>0.125</v>
      </c>
      <c r="C38" s="7">
        <v>1006</v>
      </c>
      <c r="D38" s="7">
        <v>1011</v>
      </c>
      <c r="E38" s="8">
        <v>10.6</v>
      </c>
      <c r="F38" s="9">
        <v>67</v>
      </c>
      <c r="G38" s="8">
        <v>8.5</v>
      </c>
      <c r="H38" s="8">
        <v>4.7</v>
      </c>
      <c r="I38" s="8">
        <v>26</v>
      </c>
      <c r="J38" s="8">
        <v>8.5</v>
      </c>
      <c r="K38" s="6">
        <f t="shared" si="0"/>
        <v>15.840000000000002</v>
      </c>
      <c r="L38" s="6">
        <f t="shared" si="1"/>
        <v>20.88</v>
      </c>
      <c r="M38" s="10">
        <v>270</v>
      </c>
      <c r="N38" s="3" t="str">
        <f t="shared" si="2"/>
        <v>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4.4000000000000004</v>
      </c>
      <c r="U38" s="15">
        <v>5.8</v>
      </c>
      <c r="V38" s="43">
        <v>340</v>
      </c>
      <c r="W38" s="5" t="s">
        <v>15</v>
      </c>
    </row>
    <row r="39" spans="1:23" x14ac:dyDescent="0.25">
      <c r="A39" s="1">
        <v>45402</v>
      </c>
      <c r="B39" s="2">
        <v>0.12847222222222221</v>
      </c>
      <c r="C39" s="7">
        <v>1006</v>
      </c>
      <c r="D39" s="7">
        <v>1011</v>
      </c>
      <c r="E39" s="8">
        <v>10.6</v>
      </c>
      <c r="F39" s="9">
        <v>67</v>
      </c>
      <c r="G39" s="8">
        <v>9</v>
      </c>
      <c r="H39" s="8">
        <v>4.7</v>
      </c>
      <c r="I39" s="8">
        <v>26</v>
      </c>
      <c r="J39" s="8">
        <v>9</v>
      </c>
      <c r="K39" s="6">
        <f t="shared" si="0"/>
        <v>11.52</v>
      </c>
      <c r="L39" s="6">
        <f t="shared" si="1"/>
        <v>12.6</v>
      </c>
      <c r="M39" s="10">
        <v>306</v>
      </c>
      <c r="N39" s="3" t="str">
        <f t="shared" si="2"/>
        <v>WNW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3.2</v>
      </c>
      <c r="U39" s="15">
        <v>3.5</v>
      </c>
      <c r="V39" s="43">
        <v>350</v>
      </c>
      <c r="W39" s="5" t="s">
        <v>0</v>
      </c>
    </row>
    <row r="40" spans="1:23" x14ac:dyDescent="0.25">
      <c r="A40" s="1">
        <v>45402</v>
      </c>
      <c r="B40" s="2">
        <v>0.13194444444444445</v>
      </c>
      <c r="C40" s="7">
        <v>1006</v>
      </c>
      <c r="D40" s="7">
        <v>1011</v>
      </c>
      <c r="E40" s="8">
        <v>10.5</v>
      </c>
      <c r="F40" s="9">
        <v>67</v>
      </c>
      <c r="G40" s="8">
        <v>9.1</v>
      </c>
      <c r="H40" s="8">
        <v>4.5999999999999996</v>
      </c>
      <c r="I40" s="8">
        <v>26</v>
      </c>
      <c r="J40" s="8">
        <v>9.1</v>
      </c>
      <c r="K40" s="6">
        <f t="shared" si="0"/>
        <v>10.44</v>
      </c>
      <c r="L40" s="6">
        <f t="shared" si="1"/>
        <v>11.16</v>
      </c>
      <c r="M40" s="10">
        <v>282</v>
      </c>
      <c r="N40" s="3" t="str">
        <f t="shared" si="2"/>
        <v>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2.9</v>
      </c>
      <c r="U40" s="15">
        <v>3.1</v>
      </c>
      <c r="V40" s="43">
        <v>360</v>
      </c>
      <c r="W40" s="5" t="s">
        <v>0</v>
      </c>
    </row>
    <row r="41" spans="1:23" x14ac:dyDescent="0.25">
      <c r="A41" s="1">
        <v>45402</v>
      </c>
      <c r="B41" s="2">
        <v>0.13541666666666666</v>
      </c>
      <c r="C41" s="7">
        <v>1006</v>
      </c>
      <c r="D41" s="7">
        <v>1011</v>
      </c>
      <c r="E41" s="8">
        <v>10.5</v>
      </c>
      <c r="F41" s="9">
        <v>67</v>
      </c>
      <c r="G41" s="8">
        <v>9.9</v>
      </c>
      <c r="H41" s="8">
        <v>4.5999999999999996</v>
      </c>
      <c r="I41" s="8">
        <v>26</v>
      </c>
      <c r="J41" s="8">
        <v>9.9</v>
      </c>
      <c r="K41" s="6">
        <f t="shared" si="0"/>
        <v>6.84</v>
      </c>
      <c r="L41" s="6">
        <f t="shared" si="1"/>
        <v>7.2</v>
      </c>
      <c r="M41" s="10">
        <v>6</v>
      </c>
      <c r="N41" s="3" t="str">
        <f t="shared" si="2"/>
        <v>N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1.9</v>
      </c>
      <c r="U41" s="15">
        <v>2</v>
      </c>
    </row>
    <row r="42" spans="1:23" x14ac:dyDescent="0.25">
      <c r="A42" s="1">
        <v>45402</v>
      </c>
      <c r="B42" s="2">
        <v>0.1388888888888889</v>
      </c>
      <c r="C42" s="7">
        <v>1006</v>
      </c>
      <c r="D42" s="7">
        <v>1011</v>
      </c>
      <c r="E42" s="8">
        <v>10.3</v>
      </c>
      <c r="F42" s="9">
        <v>67</v>
      </c>
      <c r="G42" s="8">
        <v>8.4</v>
      </c>
      <c r="H42" s="8">
        <v>4.4000000000000004</v>
      </c>
      <c r="I42" s="8">
        <v>26</v>
      </c>
      <c r="J42" s="8">
        <v>8.4</v>
      </c>
      <c r="K42" s="6">
        <f t="shared" si="0"/>
        <v>13.32</v>
      </c>
      <c r="L42" s="6">
        <f t="shared" si="1"/>
        <v>16.2</v>
      </c>
      <c r="M42" s="10">
        <v>254</v>
      </c>
      <c r="N42" s="3" t="str">
        <f t="shared" si="2"/>
        <v>WSW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3.7</v>
      </c>
      <c r="U42" s="15">
        <v>4.5</v>
      </c>
    </row>
    <row r="43" spans="1:23" x14ac:dyDescent="0.25">
      <c r="A43" s="1">
        <v>45402</v>
      </c>
      <c r="B43" s="2">
        <v>0.1423611111111111</v>
      </c>
      <c r="C43" s="7">
        <v>1006</v>
      </c>
      <c r="D43" s="7">
        <v>1011</v>
      </c>
      <c r="E43" s="8">
        <v>10.4</v>
      </c>
      <c r="F43" s="9">
        <v>67</v>
      </c>
      <c r="G43" s="8">
        <v>8.5</v>
      </c>
      <c r="H43" s="8">
        <v>4.5</v>
      </c>
      <c r="I43" s="8">
        <v>26</v>
      </c>
      <c r="J43" s="8">
        <v>8.5</v>
      </c>
      <c r="K43" s="6">
        <f t="shared" si="0"/>
        <v>13.32</v>
      </c>
      <c r="L43" s="6">
        <f t="shared" si="1"/>
        <v>14.4</v>
      </c>
      <c r="M43" s="10">
        <v>276</v>
      </c>
      <c r="N43" s="3" t="str">
        <f t="shared" si="2"/>
        <v>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3.7</v>
      </c>
      <c r="U43" s="15">
        <v>4</v>
      </c>
    </row>
    <row r="44" spans="1:23" x14ac:dyDescent="0.25">
      <c r="A44" s="1">
        <v>45402</v>
      </c>
      <c r="B44" s="2">
        <v>0.14583333333333334</v>
      </c>
      <c r="C44" s="7">
        <v>1006</v>
      </c>
      <c r="D44" s="7">
        <v>1011</v>
      </c>
      <c r="E44" s="8">
        <v>10.4</v>
      </c>
      <c r="F44" s="9">
        <v>67</v>
      </c>
      <c r="G44" s="8">
        <v>8.1999999999999993</v>
      </c>
      <c r="H44" s="8">
        <v>4.5</v>
      </c>
      <c r="I44" s="8">
        <v>26</v>
      </c>
      <c r="J44" s="8">
        <v>8.1999999999999993</v>
      </c>
      <c r="K44" s="6">
        <f t="shared" si="0"/>
        <v>15.120000000000001</v>
      </c>
      <c r="L44" s="6">
        <f t="shared" si="1"/>
        <v>17.28</v>
      </c>
      <c r="M44" s="10">
        <v>271</v>
      </c>
      <c r="N44" s="3" t="str">
        <f t="shared" si="2"/>
        <v>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4.2</v>
      </c>
      <c r="U44" s="15">
        <v>4.8</v>
      </c>
    </row>
    <row r="45" spans="1:23" x14ac:dyDescent="0.25">
      <c r="A45" s="1">
        <v>45402</v>
      </c>
      <c r="B45" s="2">
        <v>0.14930555555555555</v>
      </c>
      <c r="C45" s="7">
        <v>1006</v>
      </c>
      <c r="D45" s="7">
        <v>1011</v>
      </c>
      <c r="E45" s="8">
        <v>10.199999999999999</v>
      </c>
      <c r="F45" s="9">
        <v>68</v>
      </c>
      <c r="G45" s="8">
        <v>8.6999999999999993</v>
      </c>
      <c r="H45" s="8">
        <v>4.5</v>
      </c>
      <c r="I45" s="8">
        <v>26</v>
      </c>
      <c r="J45" s="8">
        <v>8.6999999999999993</v>
      </c>
      <c r="K45" s="6">
        <f t="shared" si="0"/>
        <v>10.08</v>
      </c>
      <c r="L45" s="6">
        <f t="shared" si="1"/>
        <v>10.44</v>
      </c>
      <c r="M45" s="10">
        <v>255</v>
      </c>
      <c r="N45" s="3" t="str">
        <f t="shared" si="2"/>
        <v>WSW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2.8</v>
      </c>
      <c r="U45" s="15">
        <v>2.9</v>
      </c>
    </row>
    <row r="46" spans="1:23" x14ac:dyDescent="0.25">
      <c r="A46" s="1">
        <v>45402</v>
      </c>
      <c r="B46" s="2">
        <v>0.15277777777777779</v>
      </c>
      <c r="C46" s="7">
        <v>1006</v>
      </c>
      <c r="D46" s="7">
        <v>1011</v>
      </c>
      <c r="E46" s="8">
        <v>10.1</v>
      </c>
      <c r="F46" s="9">
        <v>69</v>
      </c>
      <c r="G46" s="8">
        <v>9.8000000000000007</v>
      </c>
      <c r="H46" s="8">
        <v>4.5999999999999996</v>
      </c>
      <c r="I46" s="8">
        <v>26</v>
      </c>
      <c r="J46" s="8">
        <v>9.8000000000000007</v>
      </c>
      <c r="K46" s="6">
        <f t="shared" si="0"/>
        <v>5.76</v>
      </c>
      <c r="L46" s="6">
        <f t="shared" si="1"/>
        <v>5.76</v>
      </c>
      <c r="M46" s="10">
        <v>224</v>
      </c>
      <c r="N46" s="3" t="str">
        <f t="shared" si="2"/>
        <v>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1.6</v>
      </c>
      <c r="U46" s="15">
        <v>1.6</v>
      </c>
    </row>
    <row r="47" spans="1:23" x14ac:dyDescent="0.25">
      <c r="A47" s="1">
        <v>45402</v>
      </c>
      <c r="B47" s="2">
        <v>0.15625</v>
      </c>
      <c r="C47" s="7">
        <v>1006</v>
      </c>
      <c r="D47" s="7">
        <v>1011</v>
      </c>
      <c r="E47" s="8">
        <v>10</v>
      </c>
      <c r="F47" s="9">
        <v>69</v>
      </c>
      <c r="G47" s="8">
        <v>9.6999999999999993</v>
      </c>
      <c r="H47" s="8">
        <v>4.5</v>
      </c>
      <c r="I47" s="8">
        <v>26</v>
      </c>
      <c r="J47" s="8">
        <v>9.6999999999999993</v>
      </c>
      <c r="K47" s="6">
        <f t="shared" si="0"/>
        <v>5.76</v>
      </c>
      <c r="L47" s="6">
        <f t="shared" si="1"/>
        <v>5.76</v>
      </c>
      <c r="M47" s="10">
        <v>270</v>
      </c>
      <c r="N47" s="3" t="str">
        <f t="shared" si="2"/>
        <v>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1.6</v>
      </c>
      <c r="U47" s="15">
        <v>1.6</v>
      </c>
    </row>
    <row r="48" spans="1:23" x14ac:dyDescent="0.25">
      <c r="A48" s="1">
        <v>45402</v>
      </c>
      <c r="B48" s="2">
        <v>0.15972222222222221</v>
      </c>
      <c r="C48" s="7">
        <v>1006</v>
      </c>
      <c r="D48" s="7">
        <v>1011</v>
      </c>
      <c r="E48" s="8">
        <v>9.8000000000000007</v>
      </c>
      <c r="F48" s="9">
        <v>70</v>
      </c>
      <c r="G48" s="8">
        <v>8.6999999999999993</v>
      </c>
      <c r="H48" s="8">
        <v>4.5</v>
      </c>
      <c r="I48" s="8">
        <v>26</v>
      </c>
      <c r="J48" s="8">
        <v>8.6999999999999993</v>
      </c>
      <c r="K48" s="6">
        <f t="shared" si="0"/>
        <v>8.64</v>
      </c>
      <c r="L48" s="6">
        <f t="shared" si="1"/>
        <v>9.36</v>
      </c>
      <c r="M48" s="10">
        <v>306</v>
      </c>
      <c r="N48" s="3" t="str">
        <f t="shared" si="2"/>
        <v>WNW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2.4</v>
      </c>
      <c r="U48" s="15">
        <v>2.6</v>
      </c>
    </row>
    <row r="49" spans="1:21" x14ac:dyDescent="0.25">
      <c r="A49" s="1">
        <v>45402</v>
      </c>
      <c r="B49" s="2">
        <v>0.16319444444444445</v>
      </c>
      <c r="C49" s="7">
        <v>1006</v>
      </c>
      <c r="D49" s="7">
        <v>1011</v>
      </c>
      <c r="E49" s="8">
        <v>9.8000000000000007</v>
      </c>
      <c r="F49" s="9">
        <v>70</v>
      </c>
      <c r="G49" s="8">
        <v>8.6999999999999993</v>
      </c>
      <c r="H49" s="8">
        <v>4.5</v>
      </c>
      <c r="I49" s="8">
        <v>26</v>
      </c>
      <c r="J49" s="8">
        <v>8.6999999999999993</v>
      </c>
      <c r="K49" s="6">
        <f t="shared" si="0"/>
        <v>8.64</v>
      </c>
      <c r="L49" s="6">
        <f t="shared" si="1"/>
        <v>9.36</v>
      </c>
      <c r="M49" s="10">
        <v>304</v>
      </c>
      <c r="N49" s="3" t="str">
        <f t="shared" si="2"/>
        <v>WNW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2.4</v>
      </c>
      <c r="U49" s="15">
        <v>2.6</v>
      </c>
    </row>
    <row r="50" spans="1:21" x14ac:dyDescent="0.25">
      <c r="A50" s="1">
        <v>45402</v>
      </c>
      <c r="B50" s="2">
        <v>0.16666666666666666</v>
      </c>
      <c r="C50" s="7">
        <v>1006</v>
      </c>
      <c r="D50" s="7">
        <v>1011</v>
      </c>
      <c r="E50" s="8">
        <v>10</v>
      </c>
      <c r="F50" s="9">
        <v>70</v>
      </c>
      <c r="G50" s="8">
        <v>9.1</v>
      </c>
      <c r="H50" s="8">
        <v>4.7</v>
      </c>
      <c r="I50" s="8">
        <v>26</v>
      </c>
      <c r="J50" s="8">
        <v>9.1</v>
      </c>
      <c r="K50" s="6">
        <f t="shared" si="0"/>
        <v>7.9200000000000008</v>
      </c>
      <c r="L50" s="6">
        <f t="shared" si="1"/>
        <v>7.9200000000000008</v>
      </c>
      <c r="M50" s="10">
        <v>277</v>
      </c>
      <c r="N50" s="3" t="str">
        <f t="shared" si="2"/>
        <v>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2.2000000000000002</v>
      </c>
      <c r="U50" s="15">
        <v>2.2000000000000002</v>
      </c>
    </row>
    <row r="51" spans="1:21" x14ac:dyDescent="0.25">
      <c r="A51" s="1">
        <v>45402</v>
      </c>
      <c r="B51" s="2">
        <v>0.1701388888888889</v>
      </c>
      <c r="C51" s="7">
        <v>1006</v>
      </c>
      <c r="D51" s="7">
        <v>1011</v>
      </c>
      <c r="E51" s="8">
        <v>10</v>
      </c>
      <c r="F51" s="9">
        <v>70</v>
      </c>
      <c r="G51" s="8">
        <v>8.3000000000000007</v>
      </c>
      <c r="H51" s="8">
        <v>4.7</v>
      </c>
      <c r="I51" s="8">
        <v>26</v>
      </c>
      <c r="J51" s="8">
        <v>8.3000000000000007</v>
      </c>
      <c r="K51" s="6">
        <f t="shared" si="0"/>
        <v>11.88</v>
      </c>
      <c r="L51" s="6">
        <f t="shared" si="1"/>
        <v>13.32</v>
      </c>
      <c r="M51" s="10">
        <v>318</v>
      </c>
      <c r="N51" s="3" t="str">
        <f t="shared" si="2"/>
        <v>NW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3.3</v>
      </c>
      <c r="U51" s="15">
        <v>3.7</v>
      </c>
    </row>
    <row r="52" spans="1:21" x14ac:dyDescent="0.25">
      <c r="A52" s="1">
        <v>45402</v>
      </c>
      <c r="B52" s="2">
        <v>0.1736111111111111</v>
      </c>
      <c r="C52" s="7">
        <v>1006</v>
      </c>
      <c r="D52" s="7">
        <v>1011</v>
      </c>
      <c r="E52" s="8">
        <v>9.9</v>
      </c>
      <c r="F52" s="9">
        <v>70</v>
      </c>
      <c r="G52" s="8">
        <v>9</v>
      </c>
      <c r="H52" s="8">
        <v>4.5999999999999996</v>
      </c>
      <c r="I52" s="8">
        <v>26</v>
      </c>
      <c r="J52" s="8">
        <v>9</v>
      </c>
      <c r="K52" s="6">
        <f t="shared" si="0"/>
        <v>7.9200000000000008</v>
      </c>
      <c r="L52" s="6">
        <f t="shared" si="1"/>
        <v>8.2799999999999994</v>
      </c>
      <c r="M52" s="10">
        <v>222</v>
      </c>
      <c r="N52" s="3" t="str">
        <f t="shared" si="2"/>
        <v>SW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2.2000000000000002</v>
      </c>
      <c r="U52" s="15">
        <v>2.2999999999999998</v>
      </c>
    </row>
    <row r="53" spans="1:21" x14ac:dyDescent="0.25">
      <c r="A53" s="1">
        <v>45402</v>
      </c>
      <c r="B53" s="2">
        <v>0.17708333333333334</v>
      </c>
      <c r="C53" s="7">
        <v>1006</v>
      </c>
      <c r="D53" s="7">
        <v>1011</v>
      </c>
      <c r="E53" s="8">
        <v>10</v>
      </c>
      <c r="F53" s="9">
        <v>69</v>
      </c>
      <c r="G53" s="8">
        <v>9.1</v>
      </c>
      <c r="H53" s="8">
        <v>4.5</v>
      </c>
      <c r="I53" s="8">
        <v>26</v>
      </c>
      <c r="J53" s="8">
        <v>9.1</v>
      </c>
      <c r="K53" s="6">
        <f t="shared" si="0"/>
        <v>7.2</v>
      </c>
      <c r="L53" s="6">
        <f t="shared" si="1"/>
        <v>8.2799999999999994</v>
      </c>
      <c r="M53" s="10">
        <v>292</v>
      </c>
      <c r="N53" s="3" t="str">
        <f t="shared" si="2"/>
        <v>WNW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2</v>
      </c>
      <c r="U53" s="15">
        <v>2.2999999999999998</v>
      </c>
    </row>
    <row r="54" spans="1:21" x14ac:dyDescent="0.25">
      <c r="A54" s="1">
        <v>45402</v>
      </c>
      <c r="B54" s="2">
        <v>0.18055555555555555</v>
      </c>
      <c r="C54" s="7">
        <v>1006</v>
      </c>
      <c r="D54" s="7">
        <v>1011</v>
      </c>
      <c r="E54" s="8">
        <v>9.9</v>
      </c>
      <c r="F54" s="9">
        <v>69</v>
      </c>
      <c r="G54" s="8">
        <v>8.8000000000000007</v>
      </c>
      <c r="H54" s="8">
        <v>4.4000000000000004</v>
      </c>
      <c r="I54" s="8">
        <v>26</v>
      </c>
      <c r="J54" s="8">
        <v>8.8000000000000007</v>
      </c>
      <c r="K54" s="6">
        <f t="shared" si="0"/>
        <v>8.2799999999999994</v>
      </c>
      <c r="L54" s="6">
        <f t="shared" si="1"/>
        <v>9.36</v>
      </c>
      <c r="M54" s="10">
        <v>286</v>
      </c>
      <c r="N54" s="3" t="str">
        <f t="shared" si="2"/>
        <v>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2.2999999999999998</v>
      </c>
      <c r="U54" s="15">
        <v>2.6</v>
      </c>
    </row>
    <row r="55" spans="1:21" x14ac:dyDescent="0.25">
      <c r="A55" s="1">
        <v>45402</v>
      </c>
      <c r="B55" s="2">
        <v>0.18402777777777779</v>
      </c>
      <c r="C55" s="7">
        <v>1006</v>
      </c>
      <c r="D55" s="7">
        <v>1011</v>
      </c>
      <c r="E55" s="8">
        <v>10</v>
      </c>
      <c r="F55" s="9">
        <v>69</v>
      </c>
      <c r="G55" s="8">
        <v>8.5</v>
      </c>
      <c r="H55" s="8">
        <v>4.5</v>
      </c>
      <c r="I55" s="8">
        <v>26</v>
      </c>
      <c r="J55" s="8">
        <v>8.5</v>
      </c>
      <c r="K55" s="6">
        <f t="shared" si="0"/>
        <v>10.08</v>
      </c>
      <c r="L55" s="6">
        <f t="shared" si="1"/>
        <v>10.44</v>
      </c>
      <c r="M55" s="10">
        <v>288</v>
      </c>
      <c r="N55" s="3" t="str">
        <f t="shared" si="2"/>
        <v>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2.8</v>
      </c>
      <c r="U55" s="15">
        <v>2.9</v>
      </c>
    </row>
    <row r="56" spans="1:21" x14ac:dyDescent="0.25">
      <c r="A56" s="1">
        <v>45402</v>
      </c>
      <c r="B56" s="2">
        <v>0.1875</v>
      </c>
      <c r="C56" s="7">
        <v>1006</v>
      </c>
      <c r="D56" s="7">
        <v>1011</v>
      </c>
      <c r="E56" s="8">
        <v>10.1</v>
      </c>
      <c r="F56" s="9">
        <v>68</v>
      </c>
      <c r="G56" s="8">
        <v>10.1</v>
      </c>
      <c r="H56" s="8">
        <v>4.4000000000000004</v>
      </c>
      <c r="I56" s="8">
        <v>26</v>
      </c>
      <c r="J56" s="8">
        <v>10.1</v>
      </c>
      <c r="K56" s="6">
        <f t="shared" si="0"/>
        <v>3.9600000000000004</v>
      </c>
      <c r="L56" s="6">
        <f t="shared" si="1"/>
        <v>3.9600000000000004</v>
      </c>
      <c r="M56" s="10">
        <v>293</v>
      </c>
      <c r="N56" s="3" t="str">
        <f t="shared" si="2"/>
        <v>WNW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1.1000000000000001</v>
      </c>
      <c r="U56" s="15">
        <v>1.1000000000000001</v>
      </c>
    </row>
    <row r="57" spans="1:21" x14ac:dyDescent="0.25">
      <c r="A57" s="1">
        <v>45402</v>
      </c>
      <c r="B57" s="2">
        <v>0.19097222222222221</v>
      </c>
      <c r="C57" s="7">
        <v>1006</v>
      </c>
      <c r="D57" s="7">
        <v>1011</v>
      </c>
      <c r="E57" s="8">
        <v>10</v>
      </c>
      <c r="F57" s="9">
        <v>68</v>
      </c>
      <c r="G57" s="8">
        <v>8.9</v>
      </c>
      <c r="H57" s="8">
        <v>4.3</v>
      </c>
      <c r="I57" s="8">
        <v>26</v>
      </c>
      <c r="J57" s="8">
        <v>8.9</v>
      </c>
      <c r="K57" s="6">
        <f t="shared" si="0"/>
        <v>8.64</v>
      </c>
      <c r="L57" s="6">
        <f t="shared" si="1"/>
        <v>9.36</v>
      </c>
      <c r="M57" s="10">
        <v>287</v>
      </c>
      <c r="N57" s="3" t="str">
        <f t="shared" si="2"/>
        <v>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2.4</v>
      </c>
      <c r="U57" s="15">
        <v>2.6</v>
      </c>
    </row>
    <row r="58" spans="1:21" x14ac:dyDescent="0.25">
      <c r="A58" s="1">
        <v>45402</v>
      </c>
      <c r="B58" s="2">
        <v>0.19444444444444445</v>
      </c>
      <c r="C58" s="7">
        <v>1006</v>
      </c>
      <c r="D58" s="7">
        <v>1011</v>
      </c>
      <c r="E58" s="8">
        <v>10</v>
      </c>
      <c r="F58" s="9">
        <v>68</v>
      </c>
      <c r="G58" s="8">
        <v>9.1</v>
      </c>
      <c r="H58" s="8">
        <v>4.3</v>
      </c>
      <c r="I58" s="8">
        <v>26</v>
      </c>
      <c r="J58" s="8">
        <v>9.1</v>
      </c>
      <c r="K58" s="6">
        <f t="shared" si="0"/>
        <v>7.9200000000000008</v>
      </c>
      <c r="L58" s="6">
        <f t="shared" si="1"/>
        <v>8.64</v>
      </c>
      <c r="M58" s="10">
        <v>243</v>
      </c>
      <c r="N58" s="3" t="str">
        <f t="shared" si="2"/>
        <v>WSW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2.2000000000000002</v>
      </c>
      <c r="U58" s="15">
        <v>2.4</v>
      </c>
    </row>
    <row r="59" spans="1:21" x14ac:dyDescent="0.25">
      <c r="A59" s="1">
        <v>45402</v>
      </c>
      <c r="B59" s="2">
        <v>0.19791666666666666</v>
      </c>
      <c r="C59" s="7">
        <v>1006</v>
      </c>
      <c r="D59" s="7">
        <v>1011</v>
      </c>
      <c r="E59" s="8">
        <v>10</v>
      </c>
      <c r="F59" s="9">
        <v>67</v>
      </c>
      <c r="G59" s="8">
        <v>9.4</v>
      </c>
      <c r="H59" s="8">
        <v>4.0999999999999996</v>
      </c>
      <c r="I59" s="8">
        <v>26</v>
      </c>
      <c r="J59" s="8">
        <v>9.4</v>
      </c>
      <c r="K59" s="6">
        <f t="shared" si="0"/>
        <v>6.48</v>
      </c>
      <c r="L59" s="6">
        <f t="shared" si="1"/>
        <v>6.84</v>
      </c>
      <c r="M59" s="10">
        <v>300</v>
      </c>
      <c r="N59" s="3" t="str">
        <f t="shared" si="2"/>
        <v>WNW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1.8</v>
      </c>
      <c r="U59" s="15">
        <v>1.9</v>
      </c>
    </row>
    <row r="60" spans="1:21" x14ac:dyDescent="0.25">
      <c r="A60" s="1">
        <v>45402</v>
      </c>
      <c r="B60" s="2">
        <v>0.2013888888888889</v>
      </c>
      <c r="C60" s="7">
        <v>1006</v>
      </c>
      <c r="D60" s="7">
        <v>1011</v>
      </c>
      <c r="E60" s="8">
        <v>10</v>
      </c>
      <c r="F60" s="9">
        <v>67</v>
      </c>
      <c r="G60" s="8">
        <v>8.1999999999999993</v>
      </c>
      <c r="H60" s="8">
        <v>4.0999999999999996</v>
      </c>
      <c r="I60" s="8">
        <v>26</v>
      </c>
      <c r="J60" s="8">
        <v>8.1999999999999993</v>
      </c>
      <c r="K60" s="6">
        <f t="shared" si="0"/>
        <v>12.6</v>
      </c>
      <c r="L60" s="6">
        <f t="shared" si="1"/>
        <v>13.32</v>
      </c>
      <c r="M60" s="10">
        <v>249</v>
      </c>
      <c r="N60" s="3" t="str">
        <f t="shared" si="2"/>
        <v>WSW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3.5</v>
      </c>
      <c r="U60" s="15">
        <v>3.7</v>
      </c>
    </row>
    <row r="61" spans="1:21" x14ac:dyDescent="0.25">
      <c r="A61" s="1">
        <v>45402</v>
      </c>
      <c r="B61" s="2">
        <v>0.2048611111111111</v>
      </c>
      <c r="C61" s="7">
        <v>1006</v>
      </c>
      <c r="D61" s="7">
        <v>1011</v>
      </c>
      <c r="E61" s="8">
        <v>9.8000000000000007</v>
      </c>
      <c r="F61" s="9">
        <v>68</v>
      </c>
      <c r="G61" s="8">
        <v>8.3000000000000007</v>
      </c>
      <c r="H61" s="8">
        <v>4.0999999999999996</v>
      </c>
      <c r="I61" s="8">
        <v>26</v>
      </c>
      <c r="J61" s="8">
        <v>8.3000000000000007</v>
      </c>
      <c r="K61" s="6">
        <f t="shared" si="0"/>
        <v>10.08</v>
      </c>
      <c r="L61" s="6">
        <f t="shared" si="1"/>
        <v>10.08</v>
      </c>
      <c r="M61" s="10">
        <v>252</v>
      </c>
      <c r="N61" s="3" t="str">
        <f t="shared" si="2"/>
        <v>WSW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2.8</v>
      </c>
      <c r="U61" s="15">
        <v>2.8</v>
      </c>
    </row>
    <row r="62" spans="1:21" x14ac:dyDescent="0.25">
      <c r="A62" s="1">
        <v>45402</v>
      </c>
      <c r="B62" s="2">
        <v>0.20833333333333334</v>
      </c>
      <c r="C62" s="7">
        <v>1006</v>
      </c>
      <c r="D62" s="7">
        <v>1011</v>
      </c>
      <c r="E62" s="8">
        <v>9.5</v>
      </c>
      <c r="F62" s="9">
        <v>69</v>
      </c>
      <c r="G62" s="8">
        <v>9.1</v>
      </c>
      <c r="H62" s="8">
        <v>4</v>
      </c>
      <c r="I62" s="8">
        <v>26</v>
      </c>
      <c r="J62" s="8">
        <v>9.1</v>
      </c>
      <c r="K62" s="6">
        <f t="shared" si="0"/>
        <v>5.76</v>
      </c>
      <c r="L62" s="6">
        <f t="shared" si="1"/>
        <v>5.76</v>
      </c>
      <c r="M62" s="10">
        <v>265</v>
      </c>
      <c r="N62" s="3" t="str">
        <f t="shared" si="2"/>
        <v>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1.6</v>
      </c>
      <c r="U62" s="15">
        <v>1.6</v>
      </c>
    </row>
    <row r="63" spans="1:21" x14ac:dyDescent="0.25">
      <c r="A63" s="1">
        <v>45402</v>
      </c>
      <c r="B63" s="2">
        <v>0.21180555555555555</v>
      </c>
      <c r="C63" s="7">
        <v>1006</v>
      </c>
      <c r="D63" s="7">
        <v>1011</v>
      </c>
      <c r="E63" s="8">
        <v>9</v>
      </c>
      <c r="F63" s="9">
        <v>71</v>
      </c>
      <c r="G63" s="8">
        <v>9</v>
      </c>
      <c r="H63" s="8">
        <v>4</v>
      </c>
      <c r="I63" s="8">
        <v>26</v>
      </c>
      <c r="J63" s="8">
        <v>9</v>
      </c>
      <c r="K63" s="6">
        <f t="shared" si="0"/>
        <v>4.68</v>
      </c>
      <c r="L63" s="6">
        <f t="shared" si="1"/>
        <v>4.68</v>
      </c>
      <c r="M63" s="10">
        <v>287</v>
      </c>
      <c r="N63" s="3" t="str">
        <f t="shared" si="2"/>
        <v>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1.3</v>
      </c>
      <c r="U63" s="15">
        <v>1.3</v>
      </c>
    </row>
    <row r="64" spans="1:21" x14ac:dyDescent="0.25">
      <c r="A64" s="1">
        <v>45402</v>
      </c>
      <c r="B64" s="2">
        <v>0.21527777777777779</v>
      </c>
      <c r="C64" s="7">
        <v>1006</v>
      </c>
      <c r="D64" s="7">
        <v>1011</v>
      </c>
      <c r="E64" s="8">
        <v>8.9</v>
      </c>
      <c r="F64" s="9">
        <v>70</v>
      </c>
      <c r="G64" s="8">
        <v>8.9</v>
      </c>
      <c r="H64" s="8">
        <v>3.7</v>
      </c>
      <c r="I64" s="8">
        <v>26</v>
      </c>
      <c r="J64" s="8">
        <v>8.9</v>
      </c>
      <c r="K64" s="6">
        <f t="shared" si="0"/>
        <v>3.9600000000000004</v>
      </c>
      <c r="L64" s="6">
        <f t="shared" si="1"/>
        <v>3.9600000000000004</v>
      </c>
      <c r="M64" s="10">
        <v>60</v>
      </c>
      <c r="N64" s="3" t="str">
        <f t="shared" si="2"/>
        <v>ENE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1.1000000000000001</v>
      </c>
      <c r="U64" s="15">
        <v>1.1000000000000001</v>
      </c>
    </row>
    <row r="65" spans="1:21" x14ac:dyDescent="0.25">
      <c r="A65" s="1">
        <v>45402</v>
      </c>
      <c r="B65" s="2">
        <v>0.21875</v>
      </c>
      <c r="C65" s="7">
        <v>1006</v>
      </c>
      <c r="D65" s="7">
        <v>1011</v>
      </c>
      <c r="E65" s="8">
        <v>9</v>
      </c>
      <c r="F65" s="9">
        <v>70</v>
      </c>
      <c r="G65" s="8">
        <v>8.1999999999999993</v>
      </c>
      <c r="H65" s="8">
        <v>3.8</v>
      </c>
      <c r="I65" s="8">
        <v>26</v>
      </c>
      <c r="J65" s="8">
        <v>8.1999999999999993</v>
      </c>
      <c r="K65" s="6">
        <f t="shared" si="0"/>
        <v>6.84</v>
      </c>
      <c r="L65" s="6">
        <f t="shared" si="1"/>
        <v>7.2</v>
      </c>
      <c r="M65" s="10">
        <v>348</v>
      </c>
      <c r="N65" s="3" t="str">
        <f t="shared" si="2"/>
        <v>NNW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1.9</v>
      </c>
      <c r="U65" s="15">
        <v>2</v>
      </c>
    </row>
    <row r="66" spans="1:21" x14ac:dyDescent="0.25">
      <c r="A66" s="1">
        <v>45402</v>
      </c>
      <c r="B66" s="2">
        <v>0.22222222222222221</v>
      </c>
      <c r="C66" s="7">
        <v>1006</v>
      </c>
      <c r="D66" s="7">
        <v>1011</v>
      </c>
      <c r="E66" s="8">
        <v>8.9</v>
      </c>
      <c r="F66" s="9">
        <v>70</v>
      </c>
      <c r="G66" s="8">
        <v>8.4</v>
      </c>
      <c r="H66" s="8">
        <v>3.7</v>
      </c>
      <c r="I66" s="8">
        <v>26</v>
      </c>
      <c r="J66" s="8">
        <v>8.4</v>
      </c>
      <c r="K66" s="6">
        <f t="shared" si="0"/>
        <v>5.4</v>
      </c>
      <c r="L66" s="6">
        <f t="shared" si="1"/>
        <v>5.4</v>
      </c>
      <c r="M66" s="10">
        <v>24</v>
      </c>
      <c r="N66" s="3" t="str">
        <f t="shared" si="2"/>
        <v>NNE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1.5</v>
      </c>
      <c r="U66" s="15">
        <v>1.5</v>
      </c>
    </row>
    <row r="67" spans="1:21" x14ac:dyDescent="0.25">
      <c r="A67" s="1">
        <v>45402</v>
      </c>
      <c r="B67" s="2">
        <v>0.22569444444444445</v>
      </c>
      <c r="C67" s="7">
        <v>1006</v>
      </c>
      <c r="D67" s="7">
        <v>1011</v>
      </c>
      <c r="E67" s="8">
        <v>9</v>
      </c>
      <c r="F67" s="9">
        <v>70</v>
      </c>
      <c r="G67" s="8">
        <v>9</v>
      </c>
      <c r="H67" s="8">
        <v>3.8</v>
      </c>
      <c r="I67" s="8">
        <v>26</v>
      </c>
      <c r="J67" s="8">
        <v>9</v>
      </c>
      <c r="K67" s="6">
        <f t="shared" ref="K67:K130" si="3">CONVERT(T67,"m/s","km/h")</f>
        <v>3.9600000000000004</v>
      </c>
      <c r="L67" s="6">
        <f t="shared" ref="L67:L130" si="4">CONVERT(U67,"m/s","km/h")</f>
        <v>3.9600000000000004</v>
      </c>
      <c r="M67" s="10">
        <v>312</v>
      </c>
      <c r="N67" s="3" t="str">
        <f t="shared" ref="N67:N130" si="5">LOOKUP(M67,$V$4:$V$40,$W$4:$W$40)</f>
        <v>NW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1.1000000000000001</v>
      </c>
      <c r="U67" s="15">
        <v>1.1000000000000001</v>
      </c>
    </row>
    <row r="68" spans="1:21" x14ac:dyDescent="0.25">
      <c r="A68" s="1">
        <v>45402</v>
      </c>
      <c r="B68" s="2">
        <v>0.22916666666666666</v>
      </c>
      <c r="C68" s="7">
        <v>1006</v>
      </c>
      <c r="D68" s="7">
        <v>1011</v>
      </c>
      <c r="E68" s="8">
        <v>9</v>
      </c>
      <c r="F68" s="9">
        <v>70</v>
      </c>
      <c r="G68" s="8">
        <v>9</v>
      </c>
      <c r="H68" s="8">
        <v>3.8</v>
      </c>
      <c r="I68" s="8">
        <v>26</v>
      </c>
      <c r="J68" s="8">
        <v>9</v>
      </c>
      <c r="K68" s="6">
        <f t="shared" si="3"/>
        <v>3.6</v>
      </c>
      <c r="L68" s="6">
        <f t="shared" si="4"/>
        <v>3.6</v>
      </c>
      <c r="M68" s="10">
        <v>260</v>
      </c>
      <c r="N68" s="3" t="str">
        <f t="shared" si="5"/>
        <v>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</v>
      </c>
      <c r="U68" s="15">
        <v>1</v>
      </c>
    </row>
    <row r="69" spans="1:21" x14ac:dyDescent="0.25">
      <c r="A69" s="1">
        <v>45402</v>
      </c>
      <c r="B69" s="2">
        <v>0.2326388888888889</v>
      </c>
      <c r="C69" s="7">
        <v>1006</v>
      </c>
      <c r="D69" s="7">
        <v>1011</v>
      </c>
      <c r="E69" s="8">
        <v>8.9</v>
      </c>
      <c r="F69" s="9">
        <v>71</v>
      </c>
      <c r="G69" s="8">
        <v>8.9</v>
      </c>
      <c r="H69" s="8">
        <v>3.9</v>
      </c>
      <c r="I69" s="8">
        <v>26</v>
      </c>
      <c r="J69" s="8">
        <v>8.9</v>
      </c>
      <c r="K69" s="6">
        <f t="shared" si="3"/>
        <v>3.24</v>
      </c>
      <c r="L69" s="6">
        <f t="shared" si="4"/>
        <v>3.24</v>
      </c>
      <c r="M69" s="10">
        <v>242</v>
      </c>
      <c r="N69" s="3" t="str">
        <f t="shared" si="5"/>
        <v>WSW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0.9</v>
      </c>
      <c r="U69" s="15">
        <v>0.9</v>
      </c>
    </row>
    <row r="70" spans="1:21" x14ac:dyDescent="0.25">
      <c r="A70" s="1">
        <v>45402</v>
      </c>
      <c r="B70" s="2">
        <v>0.2361111111111111</v>
      </c>
      <c r="C70" s="7">
        <v>1006</v>
      </c>
      <c r="D70" s="7">
        <v>1011</v>
      </c>
      <c r="E70" s="8">
        <v>8.4</v>
      </c>
      <c r="F70" s="9">
        <v>72</v>
      </c>
      <c r="G70" s="8">
        <v>8.4</v>
      </c>
      <c r="H70" s="8">
        <v>3.6</v>
      </c>
      <c r="I70" s="8">
        <v>26</v>
      </c>
      <c r="J70" s="8">
        <v>8.4</v>
      </c>
      <c r="K70" s="6">
        <f t="shared" si="3"/>
        <v>3.24</v>
      </c>
      <c r="L70" s="6">
        <f t="shared" si="4"/>
        <v>3.24</v>
      </c>
      <c r="M70" s="10">
        <v>254</v>
      </c>
      <c r="N70" s="3" t="str">
        <f t="shared" si="5"/>
        <v>WSW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0.9</v>
      </c>
      <c r="U70" s="15">
        <v>0.9</v>
      </c>
    </row>
    <row r="71" spans="1:21" x14ac:dyDescent="0.25">
      <c r="A71" s="1">
        <v>45402</v>
      </c>
      <c r="B71" s="2">
        <v>0.23958333333333334</v>
      </c>
      <c r="C71" s="7">
        <v>1006</v>
      </c>
      <c r="D71" s="7">
        <v>1011</v>
      </c>
      <c r="E71" s="8">
        <v>8.1999999999999993</v>
      </c>
      <c r="F71" s="9">
        <v>73</v>
      </c>
      <c r="G71" s="8">
        <v>7.3</v>
      </c>
      <c r="H71" s="8">
        <v>3.6</v>
      </c>
      <c r="I71" s="8">
        <v>26</v>
      </c>
      <c r="J71" s="8">
        <v>7.3</v>
      </c>
      <c r="K71" s="6">
        <f t="shared" si="3"/>
        <v>6.48</v>
      </c>
      <c r="L71" s="6">
        <f t="shared" si="4"/>
        <v>6.84</v>
      </c>
      <c r="M71" s="10">
        <v>354</v>
      </c>
      <c r="N71" s="3" t="str">
        <f t="shared" si="5"/>
        <v>N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1.8</v>
      </c>
      <c r="U71" s="15">
        <v>1.9</v>
      </c>
    </row>
    <row r="72" spans="1:21" x14ac:dyDescent="0.25">
      <c r="A72" s="1">
        <v>45402</v>
      </c>
      <c r="B72" s="2">
        <v>0.24305555555555555</v>
      </c>
      <c r="C72" s="7">
        <v>1006</v>
      </c>
      <c r="D72" s="7">
        <v>1011</v>
      </c>
      <c r="E72" s="8">
        <v>7.9</v>
      </c>
      <c r="F72" s="9">
        <v>74</v>
      </c>
      <c r="G72" s="8">
        <v>7.9</v>
      </c>
      <c r="H72" s="8">
        <v>3.5</v>
      </c>
      <c r="I72" s="8">
        <v>26</v>
      </c>
      <c r="J72" s="8">
        <v>7.9</v>
      </c>
      <c r="K72" s="6">
        <f t="shared" si="3"/>
        <v>3.6</v>
      </c>
      <c r="L72" s="6">
        <f t="shared" si="4"/>
        <v>3.6</v>
      </c>
      <c r="M72" s="10">
        <v>240</v>
      </c>
      <c r="N72" s="3" t="str">
        <f t="shared" si="5"/>
        <v>WSW</v>
      </c>
      <c r="O72" s="11">
        <v>0</v>
      </c>
      <c r="P72" s="12">
        <v>0</v>
      </c>
      <c r="Q72" s="3">
        <v>0</v>
      </c>
      <c r="R72" s="13">
        <v>9.4E-2</v>
      </c>
      <c r="S72" s="14">
        <v>7.4260000000000005E-4</v>
      </c>
      <c r="T72" s="15">
        <v>1</v>
      </c>
      <c r="U72" s="15">
        <v>1</v>
      </c>
    </row>
    <row r="73" spans="1:21" x14ac:dyDescent="0.25">
      <c r="A73" s="1">
        <v>45402</v>
      </c>
      <c r="B73" s="2">
        <v>0.24652777777777779</v>
      </c>
      <c r="C73" s="7">
        <v>1006</v>
      </c>
      <c r="D73" s="7">
        <v>1011</v>
      </c>
      <c r="E73" s="8">
        <v>7.5</v>
      </c>
      <c r="F73" s="9">
        <v>75</v>
      </c>
      <c r="G73" s="8">
        <v>7.5</v>
      </c>
      <c r="H73" s="8">
        <v>3.3</v>
      </c>
      <c r="I73" s="8">
        <v>26</v>
      </c>
      <c r="J73" s="8">
        <v>7.5</v>
      </c>
      <c r="K73" s="6">
        <f t="shared" si="3"/>
        <v>0</v>
      </c>
      <c r="L73" s="6">
        <f t="shared" si="4"/>
        <v>0</v>
      </c>
      <c r="M73" s="10">
        <v>204</v>
      </c>
      <c r="N73" s="3" t="str">
        <f t="shared" si="5"/>
        <v>SSW</v>
      </c>
      <c r="O73" s="11">
        <v>0</v>
      </c>
      <c r="P73" s="12">
        <v>0</v>
      </c>
      <c r="Q73" s="3">
        <v>0</v>
      </c>
      <c r="R73" s="13">
        <v>0.19600000000000001</v>
      </c>
      <c r="S73" s="14">
        <v>1.5484000000000001E-3</v>
      </c>
      <c r="T73" s="15">
        <v>0</v>
      </c>
      <c r="U73" s="15">
        <v>0</v>
      </c>
    </row>
    <row r="74" spans="1:21" x14ac:dyDescent="0.25">
      <c r="A74" s="1">
        <v>45402</v>
      </c>
      <c r="B74" s="2">
        <v>0.25</v>
      </c>
      <c r="C74" s="7">
        <v>1006</v>
      </c>
      <c r="D74" s="7">
        <v>1011</v>
      </c>
      <c r="E74" s="8">
        <v>7.1</v>
      </c>
      <c r="F74" s="9">
        <v>76</v>
      </c>
      <c r="G74" s="8">
        <v>7.1</v>
      </c>
      <c r="H74" s="8">
        <v>3.1</v>
      </c>
      <c r="I74" s="8">
        <v>26</v>
      </c>
      <c r="J74" s="8">
        <v>7.1</v>
      </c>
      <c r="K74" s="6">
        <f t="shared" si="3"/>
        <v>3.6</v>
      </c>
      <c r="L74" s="6">
        <f t="shared" si="4"/>
        <v>3.6</v>
      </c>
      <c r="M74" s="10">
        <v>216</v>
      </c>
      <c r="N74" s="3" t="str">
        <f t="shared" si="5"/>
        <v>SSW</v>
      </c>
      <c r="O74" s="11">
        <v>0</v>
      </c>
      <c r="P74" s="12">
        <v>0</v>
      </c>
      <c r="Q74" s="3">
        <v>0</v>
      </c>
      <c r="R74" s="13">
        <v>0.32</v>
      </c>
      <c r="S74" s="14">
        <v>2.5280000000000003E-3</v>
      </c>
      <c r="T74" s="15">
        <v>1</v>
      </c>
      <c r="U74" s="15">
        <v>1</v>
      </c>
    </row>
    <row r="75" spans="1:21" x14ac:dyDescent="0.25">
      <c r="A75" s="1">
        <v>45402</v>
      </c>
      <c r="B75" s="2">
        <v>0.25347222222222221</v>
      </c>
      <c r="C75" s="7">
        <v>1006</v>
      </c>
      <c r="D75" s="7">
        <v>1011</v>
      </c>
      <c r="E75" s="8">
        <v>6.9</v>
      </c>
      <c r="F75" s="9">
        <v>78</v>
      </c>
      <c r="G75" s="8">
        <v>6.9</v>
      </c>
      <c r="H75" s="8">
        <v>3.3</v>
      </c>
      <c r="I75" s="8">
        <v>26</v>
      </c>
      <c r="J75" s="8">
        <v>6.9</v>
      </c>
      <c r="K75" s="6">
        <f t="shared" si="3"/>
        <v>0</v>
      </c>
      <c r="L75" s="6">
        <f t="shared" si="4"/>
        <v>0</v>
      </c>
      <c r="M75" s="10">
        <v>234</v>
      </c>
      <c r="N75" s="3" t="str">
        <f t="shared" si="5"/>
        <v>SW</v>
      </c>
      <c r="O75" s="11">
        <v>0</v>
      </c>
      <c r="P75" s="12">
        <v>0</v>
      </c>
      <c r="Q75" s="3">
        <v>0</v>
      </c>
      <c r="R75" s="13">
        <v>0.501</v>
      </c>
      <c r="S75" s="14">
        <v>3.9579000000000003E-3</v>
      </c>
      <c r="T75" s="15">
        <v>0</v>
      </c>
      <c r="U75" s="15">
        <v>0</v>
      </c>
    </row>
    <row r="76" spans="1:21" x14ac:dyDescent="0.25">
      <c r="A76" s="1">
        <v>45402</v>
      </c>
      <c r="B76" s="2">
        <v>0.25694444444444442</v>
      </c>
      <c r="C76" s="7">
        <v>1006</v>
      </c>
      <c r="D76" s="7">
        <v>1011</v>
      </c>
      <c r="E76" s="8">
        <v>6.7</v>
      </c>
      <c r="F76" s="9">
        <v>78</v>
      </c>
      <c r="G76" s="8">
        <v>6.7</v>
      </c>
      <c r="H76" s="8">
        <v>3.1</v>
      </c>
      <c r="I76" s="8">
        <v>26</v>
      </c>
      <c r="J76" s="8">
        <v>6.7</v>
      </c>
      <c r="K76" s="6">
        <f t="shared" si="3"/>
        <v>3.24</v>
      </c>
      <c r="L76" s="6">
        <f t="shared" si="4"/>
        <v>3.24</v>
      </c>
      <c r="M76" s="10">
        <v>248</v>
      </c>
      <c r="N76" s="3" t="str">
        <f t="shared" si="5"/>
        <v>WSW</v>
      </c>
      <c r="O76" s="11">
        <v>0</v>
      </c>
      <c r="P76" s="12">
        <v>0</v>
      </c>
      <c r="Q76" s="3">
        <v>0</v>
      </c>
      <c r="R76" s="13">
        <v>0.71199999999999997</v>
      </c>
      <c r="S76" s="14">
        <v>5.6248000000000001E-3</v>
      </c>
      <c r="T76" s="15">
        <v>0.9</v>
      </c>
      <c r="U76" s="15">
        <v>0.9</v>
      </c>
    </row>
    <row r="77" spans="1:21" x14ac:dyDescent="0.25">
      <c r="A77" s="1">
        <v>45402</v>
      </c>
      <c r="B77" s="2">
        <v>0.26041666666666669</v>
      </c>
      <c r="C77" s="7">
        <v>1006</v>
      </c>
      <c r="D77" s="7">
        <v>1011</v>
      </c>
      <c r="E77" s="8">
        <v>6.8</v>
      </c>
      <c r="F77" s="9">
        <v>77</v>
      </c>
      <c r="G77" s="8">
        <v>6.1</v>
      </c>
      <c r="H77" s="8">
        <v>3</v>
      </c>
      <c r="I77" s="8">
        <v>26</v>
      </c>
      <c r="J77" s="8">
        <v>6.1</v>
      </c>
      <c r="K77" s="6">
        <f t="shared" si="3"/>
        <v>5.04</v>
      </c>
      <c r="L77" s="6">
        <f t="shared" si="4"/>
        <v>5.04</v>
      </c>
      <c r="M77" s="10">
        <v>237</v>
      </c>
      <c r="N77" s="3" t="str">
        <f t="shared" si="5"/>
        <v>SW</v>
      </c>
      <c r="O77" s="11">
        <v>0</v>
      </c>
      <c r="P77" s="12">
        <v>0</v>
      </c>
      <c r="Q77" s="3">
        <v>0</v>
      </c>
      <c r="R77" s="13">
        <v>1103</v>
      </c>
      <c r="S77" s="14">
        <v>8.7137000000000011</v>
      </c>
      <c r="T77" s="15">
        <v>1.4</v>
      </c>
      <c r="U77" s="15">
        <v>1.4</v>
      </c>
    </row>
    <row r="78" spans="1:21" x14ac:dyDescent="0.25">
      <c r="A78" s="1">
        <v>45402</v>
      </c>
      <c r="B78" s="2">
        <v>0.2638888888888889</v>
      </c>
      <c r="C78" s="7">
        <v>1006</v>
      </c>
      <c r="D78" s="7">
        <v>1011</v>
      </c>
      <c r="E78" s="8">
        <v>6.9</v>
      </c>
      <c r="F78" s="9">
        <v>77</v>
      </c>
      <c r="G78" s="8">
        <v>5.5</v>
      </c>
      <c r="H78" s="8">
        <v>3.1</v>
      </c>
      <c r="I78" s="8">
        <v>26</v>
      </c>
      <c r="J78" s="8">
        <v>5.5</v>
      </c>
      <c r="K78" s="6">
        <f t="shared" si="3"/>
        <v>7.9200000000000008</v>
      </c>
      <c r="L78" s="6">
        <f t="shared" si="4"/>
        <v>8.2799999999999994</v>
      </c>
      <c r="M78" s="10">
        <v>330</v>
      </c>
      <c r="N78" s="3" t="str">
        <f t="shared" si="5"/>
        <v>NNW</v>
      </c>
      <c r="O78" s="11">
        <v>0</v>
      </c>
      <c r="P78" s="12">
        <v>0</v>
      </c>
      <c r="Q78" s="3">
        <v>0</v>
      </c>
      <c r="R78" s="13">
        <v>1512</v>
      </c>
      <c r="S78" s="14">
        <v>11.944800000000001</v>
      </c>
      <c r="T78" s="15">
        <v>2.2000000000000002</v>
      </c>
      <c r="U78" s="15">
        <v>2.2999999999999998</v>
      </c>
    </row>
    <row r="79" spans="1:21" x14ac:dyDescent="0.25">
      <c r="A79" s="1">
        <v>45402</v>
      </c>
      <c r="B79" s="2">
        <v>0.2673611111111111</v>
      </c>
      <c r="C79" s="7">
        <v>1006</v>
      </c>
      <c r="D79" s="7">
        <v>1011</v>
      </c>
      <c r="E79" s="8">
        <v>6.7</v>
      </c>
      <c r="F79" s="9">
        <v>78</v>
      </c>
      <c r="G79" s="8">
        <v>6.7</v>
      </c>
      <c r="H79" s="8">
        <v>3.1</v>
      </c>
      <c r="I79" s="8">
        <v>26</v>
      </c>
      <c r="J79" s="8">
        <v>6.7</v>
      </c>
      <c r="K79" s="6">
        <f t="shared" si="3"/>
        <v>3.24</v>
      </c>
      <c r="L79" s="6">
        <f t="shared" si="4"/>
        <v>3.24</v>
      </c>
      <c r="M79" s="10">
        <v>294</v>
      </c>
      <c r="N79" s="3" t="str">
        <f t="shared" si="5"/>
        <v>WNW</v>
      </c>
      <c r="O79" s="11">
        <v>0</v>
      </c>
      <c r="P79" s="12">
        <v>0</v>
      </c>
      <c r="Q79" s="3">
        <v>0</v>
      </c>
      <c r="R79" s="13">
        <v>1927</v>
      </c>
      <c r="S79" s="14">
        <v>15.223300000000002</v>
      </c>
      <c r="T79" s="15">
        <v>0.9</v>
      </c>
      <c r="U79" s="15">
        <v>0.9</v>
      </c>
    </row>
    <row r="80" spans="1:21" x14ac:dyDescent="0.25">
      <c r="A80" s="1">
        <v>45402</v>
      </c>
      <c r="B80" s="2">
        <v>0.27083333333333331</v>
      </c>
      <c r="C80" s="7">
        <v>1006</v>
      </c>
      <c r="D80" s="7">
        <v>1011</v>
      </c>
      <c r="E80" s="8">
        <v>6.7</v>
      </c>
      <c r="F80" s="9">
        <v>78</v>
      </c>
      <c r="G80" s="8">
        <v>6.7</v>
      </c>
      <c r="H80" s="8">
        <v>3.1</v>
      </c>
      <c r="I80" s="8">
        <v>26</v>
      </c>
      <c r="J80" s="8">
        <v>6.7</v>
      </c>
      <c r="K80" s="6">
        <f t="shared" si="3"/>
        <v>3.6</v>
      </c>
      <c r="L80" s="6">
        <f t="shared" si="4"/>
        <v>3.6</v>
      </c>
      <c r="M80" s="10">
        <v>282</v>
      </c>
      <c r="N80" s="3" t="str">
        <f t="shared" si="5"/>
        <v>W</v>
      </c>
      <c r="O80" s="11">
        <v>0</v>
      </c>
      <c r="P80" s="12">
        <v>0</v>
      </c>
      <c r="Q80" s="3">
        <v>0</v>
      </c>
      <c r="R80" s="13">
        <v>2344</v>
      </c>
      <c r="S80" s="14">
        <v>18.517600000000002</v>
      </c>
      <c r="T80" s="15">
        <v>1</v>
      </c>
      <c r="U80" s="15">
        <v>1</v>
      </c>
    </row>
    <row r="81" spans="1:21" x14ac:dyDescent="0.25">
      <c r="A81" s="1">
        <v>45402</v>
      </c>
      <c r="B81" s="2">
        <v>0.27430555555555558</v>
      </c>
      <c r="C81" s="7">
        <v>1006</v>
      </c>
      <c r="D81" s="7">
        <v>1011</v>
      </c>
      <c r="E81" s="8">
        <v>6.7</v>
      </c>
      <c r="F81" s="9">
        <v>78</v>
      </c>
      <c r="G81" s="8">
        <v>6.7</v>
      </c>
      <c r="H81" s="8">
        <v>3.1</v>
      </c>
      <c r="I81" s="8">
        <v>26</v>
      </c>
      <c r="J81" s="8">
        <v>6.7</v>
      </c>
      <c r="K81" s="6">
        <f t="shared" si="3"/>
        <v>3.9600000000000004</v>
      </c>
      <c r="L81" s="6">
        <f t="shared" si="4"/>
        <v>3.9600000000000004</v>
      </c>
      <c r="M81" s="10">
        <v>234</v>
      </c>
      <c r="N81" s="3" t="str">
        <f t="shared" si="5"/>
        <v>SW</v>
      </c>
      <c r="O81" s="11">
        <v>0</v>
      </c>
      <c r="P81" s="12">
        <v>0</v>
      </c>
      <c r="Q81" s="3">
        <v>0</v>
      </c>
      <c r="R81" s="13">
        <v>2764</v>
      </c>
      <c r="S81" s="14">
        <v>21.835600000000003</v>
      </c>
      <c r="T81" s="15">
        <v>1.1000000000000001</v>
      </c>
      <c r="U81" s="15">
        <v>1.1000000000000001</v>
      </c>
    </row>
    <row r="82" spans="1:21" x14ac:dyDescent="0.25">
      <c r="A82" s="1">
        <v>45402</v>
      </c>
      <c r="B82" s="2">
        <v>0.27777777777777779</v>
      </c>
      <c r="C82" s="7">
        <v>1006</v>
      </c>
      <c r="D82" s="7">
        <v>1011</v>
      </c>
      <c r="E82" s="8">
        <v>6.7</v>
      </c>
      <c r="F82" s="9">
        <v>78</v>
      </c>
      <c r="G82" s="8">
        <v>6.7</v>
      </c>
      <c r="H82" s="8">
        <v>3.1</v>
      </c>
      <c r="I82" s="8">
        <v>26</v>
      </c>
      <c r="J82" s="8">
        <v>6.7</v>
      </c>
      <c r="K82" s="6">
        <f t="shared" si="3"/>
        <v>3.6</v>
      </c>
      <c r="L82" s="6">
        <f t="shared" si="4"/>
        <v>3.6</v>
      </c>
      <c r="M82" s="10">
        <v>324</v>
      </c>
      <c r="N82" s="3" t="str">
        <f t="shared" si="5"/>
        <v>NW</v>
      </c>
      <c r="O82" s="11">
        <v>0</v>
      </c>
      <c r="P82" s="12">
        <v>0</v>
      </c>
      <c r="Q82" s="3">
        <v>0</v>
      </c>
      <c r="R82" s="13">
        <v>3693</v>
      </c>
      <c r="S82" s="14">
        <v>29.174700000000001</v>
      </c>
      <c r="T82" s="15">
        <v>1</v>
      </c>
      <c r="U82" s="15">
        <v>1</v>
      </c>
    </row>
    <row r="83" spans="1:21" x14ac:dyDescent="0.25">
      <c r="A83" s="1">
        <v>45402</v>
      </c>
      <c r="B83" s="2">
        <v>0.28125</v>
      </c>
      <c r="C83" s="7">
        <v>1006</v>
      </c>
      <c r="D83" s="7">
        <v>1011</v>
      </c>
      <c r="E83" s="8">
        <v>6.7</v>
      </c>
      <c r="F83" s="9">
        <v>78</v>
      </c>
      <c r="G83" s="8">
        <v>4.8</v>
      </c>
      <c r="H83" s="8">
        <v>3.1</v>
      </c>
      <c r="I83" s="8">
        <v>26</v>
      </c>
      <c r="J83" s="8">
        <v>4.8</v>
      </c>
      <c r="K83" s="6">
        <f t="shared" si="3"/>
        <v>9.36</v>
      </c>
      <c r="L83" s="6">
        <f t="shared" si="4"/>
        <v>10.08</v>
      </c>
      <c r="M83" s="10">
        <v>240</v>
      </c>
      <c r="N83" s="3" t="str">
        <f t="shared" si="5"/>
        <v>WSW</v>
      </c>
      <c r="O83" s="11">
        <v>0</v>
      </c>
      <c r="P83" s="12">
        <v>0</v>
      </c>
      <c r="Q83" s="3">
        <v>0</v>
      </c>
      <c r="R83" s="13">
        <v>4269</v>
      </c>
      <c r="S83" s="14">
        <v>33.725100000000005</v>
      </c>
      <c r="T83" s="15">
        <v>2.6</v>
      </c>
      <c r="U83" s="15">
        <v>2.8</v>
      </c>
    </row>
    <row r="84" spans="1:21" x14ac:dyDescent="0.25">
      <c r="A84" s="1">
        <v>45402</v>
      </c>
      <c r="B84" s="2">
        <v>0.28472222222222221</v>
      </c>
      <c r="C84" s="7">
        <v>1006</v>
      </c>
      <c r="D84" s="7">
        <v>1011</v>
      </c>
      <c r="E84" s="8">
        <v>6.8</v>
      </c>
      <c r="F84" s="9">
        <v>76</v>
      </c>
      <c r="G84" s="8">
        <v>6.1</v>
      </c>
      <c r="H84" s="8">
        <v>2.8</v>
      </c>
      <c r="I84" s="8">
        <v>26</v>
      </c>
      <c r="J84" s="8">
        <v>6.1</v>
      </c>
      <c r="K84" s="6">
        <f t="shared" si="3"/>
        <v>5.76</v>
      </c>
      <c r="L84" s="6">
        <f t="shared" si="4"/>
        <v>5.76</v>
      </c>
      <c r="M84" s="10">
        <v>288</v>
      </c>
      <c r="N84" s="3" t="str">
        <f t="shared" si="5"/>
        <v>W</v>
      </c>
      <c r="O84" s="11">
        <v>0</v>
      </c>
      <c r="P84" s="12">
        <v>0</v>
      </c>
      <c r="Q84" s="3">
        <v>0</v>
      </c>
      <c r="R84" s="13">
        <v>4777</v>
      </c>
      <c r="S84" s="14">
        <v>37.738300000000002</v>
      </c>
      <c r="T84" s="15">
        <v>1.6</v>
      </c>
      <c r="U84" s="15">
        <v>1.6</v>
      </c>
    </row>
    <row r="85" spans="1:21" x14ac:dyDescent="0.25">
      <c r="A85" s="1">
        <v>45402</v>
      </c>
      <c r="B85" s="2">
        <v>0.28819444444444442</v>
      </c>
      <c r="C85" s="7">
        <v>1006</v>
      </c>
      <c r="D85" s="7">
        <v>1011</v>
      </c>
      <c r="E85" s="8">
        <v>7.1</v>
      </c>
      <c r="F85" s="9">
        <v>75</v>
      </c>
      <c r="G85" s="8">
        <v>6.4</v>
      </c>
      <c r="H85" s="8">
        <v>2.9</v>
      </c>
      <c r="I85" s="8">
        <v>26</v>
      </c>
      <c r="J85" s="8">
        <v>6.4</v>
      </c>
      <c r="K85" s="6">
        <f t="shared" si="3"/>
        <v>5.04</v>
      </c>
      <c r="L85" s="6">
        <f t="shared" si="4"/>
        <v>5.04</v>
      </c>
      <c r="M85" s="10">
        <v>265</v>
      </c>
      <c r="N85" s="3" t="str">
        <f t="shared" si="5"/>
        <v>W</v>
      </c>
      <c r="O85" s="11">
        <v>0</v>
      </c>
      <c r="P85" s="12">
        <v>0</v>
      </c>
      <c r="Q85" s="3">
        <v>0</v>
      </c>
      <c r="R85" s="13">
        <v>5339</v>
      </c>
      <c r="S85" s="14">
        <v>42.178100000000001</v>
      </c>
      <c r="T85" s="15">
        <v>1.4</v>
      </c>
      <c r="U85" s="15">
        <v>1.4</v>
      </c>
    </row>
    <row r="86" spans="1:21" x14ac:dyDescent="0.25">
      <c r="A86" s="1">
        <v>45402</v>
      </c>
      <c r="B86" s="2">
        <v>0.29166666666666669</v>
      </c>
      <c r="C86" s="7">
        <v>1006</v>
      </c>
      <c r="D86" s="7">
        <v>1011</v>
      </c>
      <c r="E86" s="8">
        <v>7.5</v>
      </c>
      <c r="F86" s="9">
        <v>73</v>
      </c>
      <c r="G86" s="8">
        <v>7.5</v>
      </c>
      <c r="H86" s="8">
        <v>2.9</v>
      </c>
      <c r="I86" s="8">
        <v>26</v>
      </c>
      <c r="J86" s="8">
        <v>7.5</v>
      </c>
      <c r="K86" s="6">
        <f t="shared" si="3"/>
        <v>3.6</v>
      </c>
      <c r="L86" s="6">
        <f t="shared" si="4"/>
        <v>3.6</v>
      </c>
      <c r="M86" s="10">
        <v>258</v>
      </c>
      <c r="N86" s="3" t="str">
        <f t="shared" si="5"/>
        <v>WSW</v>
      </c>
      <c r="O86" s="11">
        <v>0</v>
      </c>
      <c r="P86" s="12">
        <v>0</v>
      </c>
      <c r="Q86" s="3">
        <v>0</v>
      </c>
      <c r="R86" s="13">
        <v>5766</v>
      </c>
      <c r="S86" s="14">
        <v>45.551400000000001</v>
      </c>
      <c r="T86" s="15">
        <v>1</v>
      </c>
      <c r="U86" s="15">
        <v>1</v>
      </c>
    </row>
    <row r="87" spans="1:21" x14ac:dyDescent="0.25">
      <c r="A87" s="1">
        <v>45402</v>
      </c>
      <c r="B87" s="2">
        <v>0.2951388888888889</v>
      </c>
      <c r="C87" s="7">
        <v>1006</v>
      </c>
      <c r="D87" s="7">
        <v>1011</v>
      </c>
      <c r="E87" s="8">
        <v>7.8</v>
      </c>
      <c r="F87" s="9">
        <v>73</v>
      </c>
      <c r="G87" s="8">
        <v>6.9</v>
      </c>
      <c r="H87" s="8">
        <v>3.2</v>
      </c>
      <c r="I87" s="8">
        <v>26</v>
      </c>
      <c r="J87" s="8">
        <v>6.9</v>
      </c>
      <c r="K87" s="6">
        <f t="shared" si="3"/>
        <v>6.48</v>
      </c>
      <c r="L87" s="6">
        <f t="shared" si="4"/>
        <v>6.84</v>
      </c>
      <c r="M87" s="10">
        <v>282</v>
      </c>
      <c r="N87" s="3" t="str">
        <f t="shared" si="5"/>
        <v>W</v>
      </c>
      <c r="O87" s="11">
        <v>0</v>
      </c>
      <c r="P87" s="12">
        <v>0</v>
      </c>
      <c r="Q87" s="3">
        <v>0</v>
      </c>
      <c r="R87" s="13">
        <v>4957</v>
      </c>
      <c r="S87" s="14">
        <v>39.160300000000007</v>
      </c>
      <c r="T87" s="15">
        <v>1.8</v>
      </c>
      <c r="U87" s="15">
        <v>1.9</v>
      </c>
    </row>
    <row r="88" spans="1:21" x14ac:dyDescent="0.25">
      <c r="A88" s="1">
        <v>45402</v>
      </c>
      <c r="B88" s="2">
        <v>0.2986111111111111</v>
      </c>
      <c r="C88" s="7">
        <v>1006</v>
      </c>
      <c r="D88" s="7">
        <v>1011</v>
      </c>
      <c r="E88" s="8">
        <v>7.9</v>
      </c>
      <c r="F88" s="9">
        <v>73</v>
      </c>
      <c r="G88" s="8">
        <v>7.9</v>
      </c>
      <c r="H88" s="8">
        <v>3.3</v>
      </c>
      <c r="I88" s="8">
        <v>26</v>
      </c>
      <c r="J88" s="8">
        <v>7.9</v>
      </c>
      <c r="K88" s="6">
        <f t="shared" si="3"/>
        <v>3.9600000000000004</v>
      </c>
      <c r="L88" s="6">
        <f t="shared" si="4"/>
        <v>3.9600000000000004</v>
      </c>
      <c r="M88" s="10">
        <v>240</v>
      </c>
      <c r="N88" s="3" t="str">
        <f t="shared" si="5"/>
        <v>WSW</v>
      </c>
      <c r="O88" s="11">
        <v>0</v>
      </c>
      <c r="P88" s="12">
        <v>0</v>
      </c>
      <c r="Q88" s="3">
        <v>0</v>
      </c>
      <c r="R88" s="13">
        <v>6869</v>
      </c>
      <c r="S88" s="14">
        <v>54.265100000000004</v>
      </c>
      <c r="T88" s="15">
        <v>1.1000000000000001</v>
      </c>
      <c r="U88" s="15">
        <v>1.1000000000000001</v>
      </c>
    </row>
    <row r="89" spans="1:21" x14ac:dyDescent="0.25">
      <c r="A89" s="1">
        <v>45402</v>
      </c>
      <c r="B89" s="2">
        <v>0.30208333333333331</v>
      </c>
      <c r="C89" s="7">
        <v>1007</v>
      </c>
      <c r="D89" s="7">
        <v>1012</v>
      </c>
      <c r="E89" s="8">
        <v>8</v>
      </c>
      <c r="F89" s="9">
        <v>74</v>
      </c>
      <c r="G89" s="8">
        <v>8</v>
      </c>
      <c r="H89" s="8">
        <v>3.6</v>
      </c>
      <c r="I89" s="8">
        <v>26</v>
      </c>
      <c r="J89" s="8">
        <v>8</v>
      </c>
      <c r="K89" s="6">
        <f t="shared" si="3"/>
        <v>2.52</v>
      </c>
      <c r="L89" s="6">
        <f t="shared" si="4"/>
        <v>2.52</v>
      </c>
      <c r="M89" s="10">
        <v>252</v>
      </c>
      <c r="N89" s="3" t="str">
        <f t="shared" si="5"/>
        <v>WSW</v>
      </c>
      <c r="O89" s="11">
        <v>0</v>
      </c>
      <c r="P89" s="12">
        <v>0</v>
      </c>
      <c r="Q89" s="3">
        <v>0</v>
      </c>
      <c r="R89" s="13">
        <v>7651</v>
      </c>
      <c r="S89" s="14">
        <v>60.442900000000009</v>
      </c>
      <c r="T89" s="15">
        <v>0.7</v>
      </c>
      <c r="U89" s="15">
        <v>0.7</v>
      </c>
    </row>
    <row r="90" spans="1:21" x14ac:dyDescent="0.25">
      <c r="A90" s="1">
        <v>45402</v>
      </c>
      <c r="B90" s="2">
        <v>0.30555555555555558</v>
      </c>
      <c r="C90" s="7">
        <v>1007</v>
      </c>
      <c r="D90" s="7">
        <v>1012</v>
      </c>
      <c r="E90" s="8">
        <v>8.1999999999999993</v>
      </c>
      <c r="F90" s="9">
        <v>72</v>
      </c>
      <c r="G90" s="8">
        <v>7.3</v>
      </c>
      <c r="H90" s="8">
        <v>3.4</v>
      </c>
      <c r="I90" s="8">
        <v>26</v>
      </c>
      <c r="J90" s="8">
        <v>7.3</v>
      </c>
      <c r="K90" s="6">
        <f t="shared" si="3"/>
        <v>6.84</v>
      </c>
      <c r="L90" s="6">
        <f t="shared" si="4"/>
        <v>7.2</v>
      </c>
      <c r="M90" s="10">
        <v>222</v>
      </c>
      <c r="N90" s="3" t="str">
        <f t="shared" si="5"/>
        <v>SW</v>
      </c>
      <c r="O90" s="11">
        <v>0</v>
      </c>
      <c r="P90" s="12">
        <v>0</v>
      </c>
      <c r="Q90" s="3">
        <v>0.8</v>
      </c>
      <c r="R90" s="13">
        <v>8336</v>
      </c>
      <c r="S90" s="14">
        <v>65.854400000000012</v>
      </c>
      <c r="T90" s="15">
        <v>1.9</v>
      </c>
      <c r="U90" s="15">
        <v>2</v>
      </c>
    </row>
    <row r="91" spans="1:21" x14ac:dyDescent="0.25">
      <c r="A91" s="1">
        <v>45402</v>
      </c>
      <c r="B91" s="2">
        <v>0.30902777777777779</v>
      </c>
      <c r="C91" s="7">
        <v>1006</v>
      </c>
      <c r="D91" s="7">
        <v>1011</v>
      </c>
      <c r="E91" s="8">
        <v>8.5</v>
      </c>
      <c r="F91" s="9">
        <v>71</v>
      </c>
      <c r="G91" s="8">
        <v>8.5</v>
      </c>
      <c r="H91" s="8">
        <v>3.5</v>
      </c>
      <c r="I91" s="8">
        <v>26</v>
      </c>
      <c r="J91" s="8">
        <v>8.5</v>
      </c>
      <c r="K91" s="6">
        <f t="shared" si="3"/>
        <v>3.6</v>
      </c>
      <c r="L91" s="6">
        <f t="shared" si="4"/>
        <v>3.6</v>
      </c>
      <c r="M91" s="10">
        <v>234</v>
      </c>
      <c r="N91" s="3" t="str">
        <f t="shared" si="5"/>
        <v>SW</v>
      </c>
      <c r="O91" s="11">
        <v>0</v>
      </c>
      <c r="P91" s="12">
        <v>0</v>
      </c>
      <c r="Q91" s="3">
        <v>0.7</v>
      </c>
      <c r="R91" s="13">
        <v>8976</v>
      </c>
      <c r="S91" s="14">
        <v>70.91040000000001</v>
      </c>
      <c r="T91" s="15">
        <v>1</v>
      </c>
      <c r="U91" s="15">
        <v>1</v>
      </c>
    </row>
    <row r="92" spans="1:21" x14ac:dyDescent="0.25">
      <c r="A92" s="1">
        <v>45402</v>
      </c>
      <c r="B92" s="2">
        <v>0.3125</v>
      </c>
      <c r="C92" s="7">
        <v>1006</v>
      </c>
      <c r="D92" s="7">
        <v>1011</v>
      </c>
      <c r="E92" s="8">
        <v>8.8000000000000007</v>
      </c>
      <c r="F92" s="9">
        <v>71</v>
      </c>
      <c r="G92" s="8">
        <v>8.8000000000000007</v>
      </c>
      <c r="H92" s="8">
        <v>3.8</v>
      </c>
      <c r="I92" s="8">
        <v>26</v>
      </c>
      <c r="J92" s="8">
        <v>8.8000000000000007</v>
      </c>
      <c r="K92" s="6">
        <f t="shared" si="3"/>
        <v>0</v>
      </c>
      <c r="L92" s="6">
        <f t="shared" si="4"/>
        <v>0</v>
      </c>
      <c r="M92" s="10">
        <v>318</v>
      </c>
      <c r="N92" s="3" t="str">
        <f t="shared" si="5"/>
        <v>NW</v>
      </c>
      <c r="O92" s="11">
        <v>0</v>
      </c>
      <c r="P92" s="12">
        <v>0</v>
      </c>
      <c r="Q92" s="3">
        <v>0.8</v>
      </c>
      <c r="R92" s="13">
        <v>9756</v>
      </c>
      <c r="S92" s="14">
        <v>77.072400000000002</v>
      </c>
      <c r="T92" s="15">
        <v>0</v>
      </c>
      <c r="U92" s="15">
        <v>0</v>
      </c>
    </row>
    <row r="93" spans="1:21" x14ac:dyDescent="0.25">
      <c r="A93" s="1">
        <v>45402</v>
      </c>
      <c r="B93" s="2">
        <v>0.31597222222222221</v>
      </c>
      <c r="C93" s="7">
        <v>1006</v>
      </c>
      <c r="D93" s="7">
        <v>1011</v>
      </c>
      <c r="E93" s="8">
        <v>9</v>
      </c>
      <c r="F93" s="9">
        <v>70</v>
      </c>
      <c r="G93" s="8">
        <v>8</v>
      </c>
      <c r="H93" s="8">
        <v>3.8</v>
      </c>
      <c r="I93" s="8">
        <v>26</v>
      </c>
      <c r="J93" s="8">
        <v>8</v>
      </c>
      <c r="K93" s="6">
        <f t="shared" si="3"/>
        <v>7.2</v>
      </c>
      <c r="L93" s="6">
        <f t="shared" si="4"/>
        <v>7.2</v>
      </c>
      <c r="M93" s="10">
        <v>240</v>
      </c>
      <c r="N93" s="3" t="str">
        <f t="shared" si="5"/>
        <v>WSW</v>
      </c>
      <c r="O93" s="11">
        <v>0</v>
      </c>
      <c r="P93" s="12">
        <v>0</v>
      </c>
      <c r="Q93" s="3">
        <v>1</v>
      </c>
      <c r="R93" s="13">
        <v>10807</v>
      </c>
      <c r="S93" s="14">
        <v>85.37530000000001</v>
      </c>
      <c r="T93" s="15">
        <v>2</v>
      </c>
      <c r="U93" s="15">
        <v>2</v>
      </c>
    </row>
    <row r="94" spans="1:21" x14ac:dyDescent="0.25">
      <c r="A94" s="1">
        <v>45402</v>
      </c>
      <c r="B94" s="2">
        <v>0.31944444444444442</v>
      </c>
      <c r="C94" s="7">
        <v>1006</v>
      </c>
      <c r="D94" s="7">
        <v>1011</v>
      </c>
      <c r="E94" s="8">
        <v>9.3000000000000007</v>
      </c>
      <c r="F94" s="9">
        <v>69</v>
      </c>
      <c r="G94" s="8">
        <v>8.9</v>
      </c>
      <c r="H94" s="8">
        <v>3.8</v>
      </c>
      <c r="I94" s="8">
        <v>26</v>
      </c>
      <c r="J94" s="8">
        <v>8.9</v>
      </c>
      <c r="K94" s="6">
        <f t="shared" si="3"/>
        <v>5.76</v>
      </c>
      <c r="L94" s="6">
        <f t="shared" si="4"/>
        <v>5.76</v>
      </c>
      <c r="M94" s="10">
        <v>336</v>
      </c>
      <c r="N94" s="3" t="str">
        <f t="shared" si="5"/>
        <v>NNW</v>
      </c>
      <c r="O94" s="11">
        <v>0</v>
      </c>
      <c r="P94" s="12">
        <v>0</v>
      </c>
      <c r="Q94" s="3">
        <v>0.9</v>
      </c>
      <c r="R94" s="13">
        <v>12226</v>
      </c>
      <c r="S94" s="14">
        <v>96.585400000000007</v>
      </c>
      <c r="T94" s="15">
        <v>1.6</v>
      </c>
      <c r="U94" s="15">
        <v>1.6</v>
      </c>
    </row>
    <row r="95" spans="1:21" x14ac:dyDescent="0.25">
      <c r="A95" s="1">
        <v>45402</v>
      </c>
      <c r="B95" s="2">
        <v>0.32291666666666669</v>
      </c>
      <c r="C95" s="7">
        <v>1006</v>
      </c>
      <c r="D95" s="7">
        <v>1011</v>
      </c>
      <c r="E95" s="8">
        <v>9.6</v>
      </c>
      <c r="F95" s="9">
        <v>68</v>
      </c>
      <c r="G95" s="8">
        <v>9.1999999999999993</v>
      </c>
      <c r="H95" s="8">
        <v>3.9</v>
      </c>
      <c r="I95" s="8">
        <v>26</v>
      </c>
      <c r="J95" s="8">
        <v>9.1999999999999993</v>
      </c>
      <c r="K95" s="6">
        <f t="shared" si="3"/>
        <v>5.76</v>
      </c>
      <c r="L95" s="6">
        <f t="shared" si="4"/>
        <v>5.76</v>
      </c>
      <c r="M95" s="10">
        <v>220</v>
      </c>
      <c r="N95" s="3" t="str">
        <f t="shared" si="5"/>
        <v>SW</v>
      </c>
      <c r="O95" s="11">
        <v>0</v>
      </c>
      <c r="P95" s="12">
        <v>0</v>
      </c>
      <c r="Q95" s="3">
        <v>0.9</v>
      </c>
      <c r="R95" s="13">
        <v>14048</v>
      </c>
      <c r="S95" s="14">
        <v>110.97920000000001</v>
      </c>
      <c r="T95" s="15">
        <v>1.6</v>
      </c>
      <c r="U95" s="15">
        <v>1.6</v>
      </c>
    </row>
    <row r="96" spans="1:21" x14ac:dyDescent="0.25">
      <c r="A96" s="1">
        <v>45402</v>
      </c>
      <c r="B96" s="2">
        <v>0.3263888888888889</v>
      </c>
      <c r="C96" s="7">
        <v>1006</v>
      </c>
      <c r="D96" s="7">
        <v>1011</v>
      </c>
      <c r="E96" s="8">
        <v>10</v>
      </c>
      <c r="F96" s="9">
        <v>67</v>
      </c>
      <c r="G96" s="8">
        <v>10</v>
      </c>
      <c r="H96" s="8">
        <v>4.0999999999999996</v>
      </c>
      <c r="I96" s="8">
        <v>26</v>
      </c>
      <c r="J96" s="8">
        <v>10</v>
      </c>
      <c r="K96" s="6">
        <f t="shared" si="3"/>
        <v>3.6</v>
      </c>
      <c r="L96" s="6">
        <f t="shared" si="4"/>
        <v>3.6</v>
      </c>
      <c r="M96" s="10">
        <v>247</v>
      </c>
      <c r="N96" s="3" t="str">
        <f t="shared" si="5"/>
        <v>WSW</v>
      </c>
      <c r="O96" s="11">
        <v>0</v>
      </c>
      <c r="P96" s="12">
        <v>0</v>
      </c>
      <c r="Q96" s="3">
        <v>1</v>
      </c>
      <c r="R96" s="13">
        <v>16067</v>
      </c>
      <c r="S96" s="14">
        <v>126.92930000000001</v>
      </c>
      <c r="T96" s="15">
        <v>1</v>
      </c>
      <c r="U96" s="15">
        <v>1</v>
      </c>
    </row>
    <row r="97" spans="1:21" x14ac:dyDescent="0.25">
      <c r="A97" s="1">
        <v>45402</v>
      </c>
      <c r="B97" s="2">
        <v>0.3298611111111111</v>
      </c>
      <c r="C97" s="7">
        <v>1006</v>
      </c>
      <c r="D97" s="7">
        <v>1011</v>
      </c>
      <c r="E97" s="8">
        <v>10.199999999999999</v>
      </c>
      <c r="F97" s="9">
        <v>67</v>
      </c>
      <c r="G97" s="8">
        <v>9.9</v>
      </c>
      <c r="H97" s="8">
        <v>4.3</v>
      </c>
      <c r="I97" s="8">
        <v>26</v>
      </c>
      <c r="J97" s="8">
        <v>9.9</v>
      </c>
      <c r="K97" s="6">
        <f t="shared" si="3"/>
        <v>5.76</v>
      </c>
      <c r="L97" s="6">
        <f t="shared" si="4"/>
        <v>5.76</v>
      </c>
      <c r="M97" s="10">
        <v>252</v>
      </c>
      <c r="N97" s="3" t="str">
        <f t="shared" si="5"/>
        <v>WSW</v>
      </c>
      <c r="O97" s="11">
        <v>0</v>
      </c>
      <c r="P97" s="12">
        <v>0</v>
      </c>
      <c r="Q97" s="3">
        <v>1.1000000000000001</v>
      </c>
      <c r="R97" s="13">
        <v>18319</v>
      </c>
      <c r="S97" s="14">
        <v>144.7201</v>
      </c>
      <c r="T97" s="15">
        <v>1.6</v>
      </c>
      <c r="U97" s="15">
        <v>1.6</v>
      </c>
    </row>
    <row r="98" spans="1:21" x14ac:dyDescent="0.25">
      <c r="A98" s="1">
        <v>45402</v>
      </c>
      <c r="B98" s="2">
        <v>0.33333333333333331</v>
      </c>
      <c r="C98" s="7">
        <v>1006</v>
      </c>
      <c r="D98" s="7">
        <v>1011</v>
      </c>
      <c r="E98" s="8">
        <v>10.5</v>
      </c>
      <c r="F98" s="9">
        <v>66</v>
      </c>
      <c r="G98" s="8">
        <v>10.5</v>
      </c>
      <c r="H98" s="8">
        <v>4.4000000000000004</v>
      </c>
      <c r="I98" s="8">
        <v>26</v>
      </c>
      <c r="J98" s="8">
        <v>10.5</v>
      </c>
      <c r="K98" s="6">
        <f t="shared" si="3"/>
        <v>4.68</v>
      </c>
      <c r="L98" s="6">
        <f t="shared" si="4"/>
        <v>4.68</v>
      </c>
      <c r="M98" s="10">
        <v>312</v>
      </c>
      <c r="N98" s="3" t="str">
        <f t="shared" si="5"/>
        <v>NW</v>
      </c>
      <c r="O98" s="11">
        <v>0</v>
      </c>
      <c r="P98" s="12">
        <v>0</v>
      </c>
      <c r="Q98" s="3">
        <v>1.1000000000000001</v>
      </c>
      <c r="R98" s="13">
        <v>16717</v>
      </c>
      <c r="S98" s="14">
        <v>132.0643</v>
      </c>
      <c r="T98" s="15">
        <v>1.3</v>
      </c>
      <c r="U98" s="15">
        <v>1.3</v>
      </c>
    </row>
    <row r="99" spans="1:21" x14ac:dyDescent="0.25">
      <c r="A99" s="1">
        <v>45402</v>
      </c>
      <c r="B99" s="2">
        <v>0.33680555555555558</v>
      </c>
      <c r="C99" s="7">
        <v>1007</v>
      </c>
      <c r="D99" s="7">
        <v>1012</v>
      </c>
      <c r="E99" s="8">
        <v>10.8</v>
      </c>
      <c r="F99" s="9">
        <v>65</v>
      </c>
      <c r="G99" s="8">
        <v>9.8000000000000007</v>
      </c>
      <c r="H99" s="8">
        <v>4.4000000000000004</v>
      </c>
      <c r="I99" s="8">
        <v>26</v>
      </c>
      <c r="J99" s="8">
        <v>9.8000000000000007</v>
      </c>
      <c r="K99" s="6">
        <f t="shared" si="3"/>
        <v>8.64</v>
      </c>
      <c r="L99" s="6">
        <f t="shared" si="4"/>
        <v>9.36</v>
      </c>
      <c r="M99" s="10">
        <v>282</v>
      </c>
      <c r="N99" s="3" t="str">
        <f t="shared" si="5"/>
        <v>W</v>
      </c>
      <c r="O99" s="11">
        <v>0</v>
      </c>
      <c r="P99" s="12">
        <v>0</v>
      </c>
      <c r="Q99" s="3">
        <v>1</v>
      </c>
      <c r="R99" s="13">
        <v>8842</v>
      </c>
      <c r="S99" s="14">
        <v>69.851800000000011</v>
      </c>
      <c r="T99" s="15">
        <v>2.4</v>
      </c>
      <c r="U99" s="15">
        <v>2.6</v>
      </c>
    </row>
    <row r="100" spans="1:21" x14ac:dyDescent="0.25">
      <c r="A100" s="1">
        <v>45402</v>
      </c>
      <c r="B100" s="2">
        <v>0.34027777777777779</v>
      </c>
      <c r="C100" s="7">
        <v>1006</v>
      </c>
      <c r="D100" s="7">
        <v>1011</v>
      </c>
      <c r="E100" s="8">
        <v>11.1</v>
      </c>
      <c r="F100" s="9">
        <v>65</v>
      </c>
      <c r="G100" s="8">
        <v>10.4</v>
      </c>
      <c r="H100" s="8">
        <v>4.7</v>
      </c>
      <c r="I100" s="8">
        <v>26</v>
      </c>
      <c r="J100" s="8">
        <v>10.4</v>
      </c>
      <c r="K100" s="6">
        <f t="shared" si="3"/>
        <v>7.9200000000000008</v>
      </c>
      <c r="L100" s="6">
        <f t="shared" si="4"/>
        <v>8.2799999999999994</v>
      </c>
      <c r="M100" s="10">
        <v>282</v>
      </c>
      <c r="N100" s="3" t="str">
        <f t="shared" si="5"/>
        <v>W</v>
      </c>
      <c r="O100" s="11">
        <v>0</v>
      </c>
      <c r="P100" s="12">
        <v>0</v>
      </c>
      <c r="Q100" s="3">
        <v>1.3</v>
      </c>
      <c r="R100" s="13">
        <v>23716</v>
      </c>
      <c r="S100" s="14">
        <v>187.35640000000001</v>
      </c>
      <c r="T100" s="15">
        <v>2.2000000000000002</v>
      </c>
      <c r="U100" s="15">
        <v>2.2999999999999998</v>
      </c>
    </row>
    <row r="101" spans="1:21" x14ac:dyDescent="0.25">
      <c r="A101" s="1">
        <v>45402</v>
      </c>
      <c r="B101" s="2">
        <v>0.34375</v>
      </c>
      <c r="C101" s="7">
        <v>1007</v>
      </c>
      <c r="D101" s="7">
        <v>1012</v>
      </c>
      <c r="E101" s="8">
        <v>11.6</v>
      </c>
      <c r="F101" s="9">
        <v>64</v>
      </c>
      <c r="G101" s="8">
        <v>11.6</v>
      </c>
      <c r="H101" s="8">
        <v>5</v>
      </c>
      <c r="I101" s="8">
        <v>26</v>
      </c>
      <c r="J101" s="8">
        <v>11.6</v>
      </c>
      <c r="K101" s="6">
        <f t="shared" si="3"/>
        <v>0</v>
      </c>
      <c r="L101" s="6">
        <f t="shared" si="4"/>
        <v>0</v>
      </c>
      <c r="M101" s="10">
        <v>220</v>
      </c>
      <c r="N101" s="3" t="str">
        <f t="shared" si="5"/>
        <v>SW</v>
      </c>
      <c r="O101" s="11">
        <v>0</v>
      </c>
      <c r="P101" s="12">
        <v>0</v>
      </c>
      <c r="Q101" s="3">
        <v>1.5</v>
      </c>
      <c r="R101" s="13">
        <v>27664</v>
      </c>
      <c r="S101" s="14">
        <v>218.54560000000001</v>
      </c>
      <c r="T101" s="15">
        <v>0</v>
      </c>
      <c r="U101" s="15">
        <v>0</v>
      </c>
    </row>
    <row r="102" spans="1:21" x14ac:dyDescent="0.25">
      <c r="A102" s="1">
        <v>45402</v>
      </c>
      <c r="B102" s="2">
        <v>0.34722222222222221</v>
      </c>
      <c r="C102" s="7">
        <v>1007</v>
      </c>
      <c r="D102" s="7">
        <v>1012</v>
      </c>
      <c r="E102" s="8">
        <v>12</v>
      </c>
      <c r="F102" s="9">
        <v>63</v>
      </c>
      <c r="G102" s="8">
        <v>12</v>
      </c>
      <c r="H102" s="8">
        <v>5.0999999999999996</v>
      </c>
      <c r="I102" s="8">
        <v>26</v>
      </c>
      <c r="J102" s="8">
        <v>12</v>
      </c>
      <c r="K102" s="6">
        <f t="shared" si="3"/>
        <v>4.68</v>
      </c>
      <c r="L102" s="6">
        <f t="shared" si="4"/>
        <v>4.68</v>
      </c>
      <c r="M102" s="10">
        <v>300</v>
      </c>
      <c r="N102" s="3" t="str">
        <f t="shared" si="5"/>
        <v>WNW</v>
      </c>
      <c r="O102" s="11">
        <v>0</v>
      </c>
      <c r="P102" s="12">
        <v>0</v>
      </c>
      <c r="Q102" s="3">
        <v>1.4</v>
      </c>
      <c r="R102" s="13">
        <v>29898</v>
      </c>
      <c r="S102" s="14">
        <v>236.19420000000002</v>
      </c>
      <c r="T102" s="15">
        <v>1.3</v>
      </c>
      <c r="U102" s="15">
        <v>1.3</v>
      </c>
    </row>
    <row r="103" spans="1:21" x14ac:dyDescent="0.25">
      <c r="A103" s="1">
        <v>45402</v>
      </c>
      <c r="B103" s="2">
        <v>0.35069444444444442</v>
      </c>
      <c r="C103" s="7">
        <v>1007</v>
      </c>
      <c r="D103" s="7">
        <v>1012</v>
      </c>
      <c r="E103" s="8">
        <v>12.3</v>
      </c>
      <c r="F103" s="9">
        <v>63</v>
      </c>
      <c r="G103" s="8">
        <v>12.3</v>
      </c>
      <c r="H103" s="8">
        <v>5.4</v>
      </c>
      <c r="I103" s="8">
        <v>26</v>
      </c>
      <c r="J103" s="8">
        <v>12.3</v>
      </c>
      <c r="K103" s="6">
        <f t="shared" si="3"/>
        <v>3.9600000000000004</v>
      </c>
      <c r="L103" s="6">
        <f t="shared" si="4"/>
        <v>3.9600000000000004</v>
      </c>
      <c r="M103" s="10">
        <v>262</v>
      </c>
      <c r="N103" s="3" t="str">
        <f t="shared" si="5"/>
        <v>W</v>
      </c>
      <c r="O103" s="11">
        <v>0</v>
      </c>
      <c r="P103" s="12">
        <v>0</v>
      </c>
      <c r="Q103" s="3">
        <v>1.8</v>
      </c>
      <c r="R103" s="13">
        <v>32151</v>
      </c>
      <c r="S103" s="14">
        <v>253.99290000000002</v>
      </c>
      <c r="T103" s="15">
        <v>1.1000000000000001</v>
      </c>
      <c r="U103" s="15">
        <v>1.1000000000000001</v>
      </c>
    </row>
    <row r="104" spans="1:21" x14ac:dyDescent="0.25">
      <c r="A104" s="1">
        <v>45402</v>
      </c>
      <c r="B104" s="2">
        <v>0.35416666666666669</v>
      </c>
      <c r="C104" s="7">
        <v>1006</v>
      </c>
      <c r="D104" s="7">
        <v>1011</v>
      </c>
      <c r="E104" s="8">
        <v>12.5</v>
      </c>
      <c r="F104" s="9">
        <v>62</v>
      </c>
      <c r="G104" s="8">
        <v>12.5</v>
      </c>
      <c r="H104" s="8">
        <v>5.4</v>
      </c>
      <c r="I104" s="8">
        <v>26</v>
      </c>
      <c r="J104" s="8">
        <v>12.5</v>
      </c>
      <c r="K104" s="6">
        <f t="shared" si="3"/>
        <v>4.68</v>
      </c>
      <c r="L104" s="6">
        <f t="shared" si="4"/>
        <v>4.68</v>
      </c>
      <c r="M104" s="10">
        <v>307</v>
      </c>
      <c r="N104" s="3" t="str">
        <f t="shared" si="5"/>
        <v>WNW</v>
      </c>
      <c r="O104" s="11">
        <v>0</v>
      </c>
      <c r="P104" s="12">
        <v>0</v>
      </c>
      <c r="Q104" s="3">
        <v>1.7</v>
      </c>
      <c r="R104" s="13">
        <v>34470</v>
      </c>
      <c r="S104" s="14">
        <v>272.31300000000005</v>
      </c>
      <c r="T104" s="15">
        <v>1.3</v>
      </c>
      <c r="U104" s="15">
        <v>1.3</v>
      </c>
    </row>
    <row r="105" spans="1:21" x14ac:dyDescent="0.25">
      <c r="A105" s="1">
        <v>45402</v>
      </c>
      <c r="B105" s="2">
        <v>0.3576388888888889</v>
      </c>
      <c r="C105" s="7">
        <v>1006</v>
      </c>
      <c r="D105" s="7">
        <v>1011</v>
      </c>
      <c r="E105" s="8">
        <v>12.8</v>
      </c>
      <c r="F105" s="9">
        <v>61</v>
      </c>
      <c r="G105" s="8">
        <v>12.8</v>
      </c>
      <c r="H105" s="8">
        <v>5.4</v>
      </c>
      <c r="I105" s="8">
        <v>26</v>
      </c>
      <c r="J105" s="8">
        <v>12.8</v>
      </c>
      <c r="K105" s="6">
        <f t="shared" si="3"/>
        <v>0</v>
      </c>
      <c r="L105" s="6">
        <f t="shared" si="4"/>
        <v>0</v>
      </c>
      <c r="M105" s="10">
        <v>131</v>
      </c>
      <c r="N105" s="3" t="str">
        <f t="shared" si="5"/>
        <v>SE</v>
      </c>
      <c r="O105" s="11">
        <v>0</v>
      </c>
      <c r="P105" s="12">
        <v>0</v>
      </c>
      <c r="Q105" s="3">
        <v>1.9</v>
      </c>
      <c r="R105" s="13">
        <v>36874</v>
      </c>
      <c r="S105" s="14">
        <v>291.30460000000005</v>
      </c>
      <c r="T105" s="15">
        <v>0</v>
      </c>
      <c r="U105" s="15">
        <v>0</v>
      </c>
    </row>
    <row r="106" spans="1:21" x14ac:dyDescent="0.25">
      <c r="A106" s="1">
        <v>45402</v>
      </c>
      <c r="B106" s="2">
        <v>0.3611111111111111</v>
      </c>
      <c r="C106" s="7">
        <v>1006</v>
      </c>
      <c r="D106" s="7">
        <v>1011</v>
      </c>
      <c r="E106" s="8">
        <v>13.1</v>
      </c>
      <c r="F106" s="9">
        <v>61</v>
      </c>
      <c r="G106" s="8">
        <v>13.1</v>
      </c>
      <c r="H106" s="8">
        <v>5.7</v>
      </c>
      <c r="I106" s="8">
        <v>26</v>
      </c>
      <c r="J106" s="8">
        <v>13.1</v>
      </c>
      <c r="K106" s="6">
        <f t="shared" si="3"/>
        <v>0</v>
      </c>
      <c r="L106" s="6">
        <f t="shared" si="4"/>
        <v>0</v>
      </c>
      <c r="M106" s="10">
        <v>204</v>
      </c>
      <c r="N106" s="3" t="str">
        <f t="shared" si="5"/>
        <v>SSW</v>
      </c>
      <c r="O106" s="11">
        <v>0</v>
      </c>
      <c r="P106" s="12">
        <v>0</v>
      </c>
      <c r="Q106" s="3">
        <v>2</v>
      </c>
      <c r="R106" s="13">
        <v>39200</v>
      </c>
      <c r="S106" s="14">
        <v>309.68</v>
      </c>
      <c r="T106" s="15">
        <v>0</v>
      </c>
      <c r="U106" s="15">
        <v>0</v>
      </c>
    </row>
    <row r="107" spans="1:21" x14ac:dyDescent="0.25">
      <c r="A107" s="1">
        <v>45402</v>
      </c>
      <c r="B107" s="2">
        <v>0.36458333333333331</v>
      </c>
      <c r="C107" s="7">
        <v>1006</v>
      </c>
      <c r="D107" s="7">
        <v>1011</v>
      </c>
      <c r="E107" s="8">
        <v>13.5</v>
      </c>
      <c r="F107" s="9">
        <v>60</v>
      </c>
      <c r="G107" s="8">
        <v>13.2</v>
      </c>
      <c r="H107" s="8">
        <v>5.8</v>
      </c>
      <c r="I107" s="8">
        <v>26</v>
      </c>
      <c r="J107" s="8">
        <v>13.2</v>
      </c>
      <c r="K107" s="6">
        <f t="shared" si="3"/>
        <v>7.2</v>
      </c>
      <c r="L107" s="6">
        <f t="shared" si="4"/>
        <v>7.2</v>
      </c>
      <c r="M107" s="10">
        <v>254</v>
      </c>
      <c r="N107" s="3" t="str">
        <f t="shared" si="5"/>
        <v>WSW</v>
      </c>
      <c r="O107" s="11">
        <v>0</v>
      </c>
      <c r="P107" s="12">
        <v>0</v>
      </c>
      <c r="Q107" s="3">
        <v>1.9</v>
      </c>
      <c r="R107" s="13">
        <v>41532</v>
      </c>
      <c r="S107" s="14">
        <v>328.10280000000006</v>
      </c>
      <c r="T107" s="15">
        <v>2</v>
      </c>
      <c r="U107" s="15">
        <v>2</v>
      </c>
    </row>
    <row r="108" spans="1:21" x14ac:dyDescent="0.25">
      <c r="A108" s="1">
        <v>45402</v>
      </c>
      <c r="B108" s="2">
        <v>0.36805555555555558</v>
      </c>
      <c r="C108" s="7">
        <v>1006</v>
      </c>
      <c r="D108" s="7">
        <v>1011</v>
      </c>
      <c r="E108" s="8">
        <v>13.8</v>
      </c>
      <c r="F108" s="9">
        <v>59</v>
      </c>
      <c r="G108" s="8">
        <v>13.8</v>
      </c>
      <c r="H108" s="8">
        <v>5.9</v>
      </c>
      <c r="I108" s="8">
        <v>26</v>
      </c>
      <c r="J108" s="8">
        <v>13.8</v>
      </c>
      <c r="K108" s="6">
        <f t="shared" si="3"/>
        <v>0</v>
      </c>
      <c r="L108" s="6">
        <f t="shared" si="4"/>
        <v>0</v>
      </c>
      <c r="M108" s="10">
        <v>284</v>
      </c>
      <c r="N108" s="3" t="str">
        <f t="shared" si="5"/>
        <v>W</v>
      </c>
      <c r="O108" s="11">
        <v>0</v>
      </c>
      <c r="P108" s="12">
        <v>0</v>
      </c>
      <c r="Q108" s="3">
        <v>2.4</v>
      </c>
      <c r="R108" s="13">
        <v>43919</v>
      </c>
      <c r="S108" s="14">
        <v>346.96010000000001</v>
      </c>
      <c r="T108" s="15">
        <v>0</v>
      </c>
      <c r="U108" s="15">
        <v>0</v>
      </c>
    </row>
    <row r="109" spans="1:21" x14ac:dyDescent="0.25">
      <c r="A109" s="1">
        <v>45402</v>
      </c>
      <c r="B109" s="2">
        <v>0.37152777777777779</v>
      </c>
      <c r="C109" s="7">
        <v>1006</v>
      </c>
      <c r="D109" s="7">
        <v>1011</v>
      </c>
      <c r="E109" s="8">
        <v>14.2</v>
      </c>
      <c r="F109" s="9">
        <v>58</v>
      </c>
      <c r="G109" s="8">
        <v>14.4</v>
      </c>
      <c r="H109" s="8">
        <v>6</v>
      </c>
      <c r="I109" s="8">
        <v>26</v>
      </c>
      <c r="J109" s="8">
        <v>14.4</v>
      </c>
      <c r="K109" s="6">
        <f t="shared" si="3"/>
        <v>5.04</v>
      </c>
      <c r="L109" s="6">
        <f t="shared" si="4"/>
        <v>5.04</v>
      </c>
      <c r="M109" s="10">
        <v>204</v>
      </c>
      <c r="N109" s="3" t="str">
        <f t="shared" si="5"/>
        <v>SSW</v>
      </c>
      <c r="O109" s="11">
        <v>0</v>
      </c>
      <c r="P109" s="12">
        <v>0</v>
      </c>
      <c r="Q109" s="3">
        <v>2.2000000000000002</v>
      </c>
      <c r="R109" s="13">
        <v>46286</v>
      </c>
      <c r="S109" s="14">
        <v>365.65940000000006</v>
      </c>
      <c r="T109" s="15">
        <v>1.4</v>
      </c>
      <c r="U109" s="15">
        <v>1.4</v>
      </c>
    </row>
    <row r="110" spans="1:21" x14ac:dyDescent="0.25">
      <c r="A110" s="1">
        <v>45402</v>
      </c>
      <c r="B110" s="2">
        <v>0.375</v>
      </c>
      <c r="C110" s="7">
        <v>1006</v>
      </c>
      <c r="D110" s="7">
        <v>1011</v>
      </c>
      <c r="E110" s="8">
        <v>13.9</v>
      </c>
      <c r="F110" s="9">
        <v>59</v>
      </c>
      <c r="G110" s="8">
        <v>13.9</v>
      </c>
      <c r="H110" s="8">
        <v>6</v>
      </c>
      <c r="I110" s="8">
        <v>26</v>
      </c>
      <c r="J110" s="8">
        <v>13.9</v>
      </c>
      <c r="K110" s="6">
        <f t="shared" si="3"/>
        <v>4.68</v>
      </c>
      <c r="L110" s="6">
        <f t="shared" si="4"/>
        <v>4.68</v>
      </c>
      <c r="M110" s="10">
        <v>269</v>
      </c>
      <c r="N110" s="3" t="str">
        <f t="shared" si="5"/>
        <v>W</v>
      </c>
      <c r="O110" s="11">
        <v>0</v>
      </c>
      <c r="P110" s="12">
        <v>0</v>
      </c>
      <c r="Q110" s="3">
        <v>2.2999999999999998</v>
      </c>
      <c r="R110" s="13">
        <v>48426</v>
      </c>
      <c r="S110" s="14">
        <v>382.56540000000001</v>
      </c>
      <c r="T110" s="15">
        <v>1.3</v>
      </c>
      <c r="U110" s="15">
        <v>1.3</v>
      </c>
    </row>
    <row r="111" spans="1:21" x14ac:dyDescent="0.25">
      <c r="A111" s="1">
        <v>45402</v>
      </c>
      <c r="B111" s="2">
        <v>0.37847222222222221</v>
      </c>
      <c r="C111" s="7">
        <v>1006</v>
      </c>
      <c r="D111" s="7">
        <v>1011</v>
      </c>
      <c r="E111" s="8">
        <v>14.2</v>
      </c>
      <c r="F111" s="9">
        <v>57</v>
      </c>
      <c r="G111" s="8">
        <v>14.2</v>
      </c>
      <c r="H111" s="8">
        <v>5.7</v>
      </c>
      <c r="I111" s="8">
        <v>26</v>
      </c>
      <c r="J111" s="8">
        <v>14.2</v>
      </c>
      <c r="K111" s="6">
        <f t="shared" si="3"/>
        <v>6.48</v>
      </c>
      <c r="L111" s="6">
        <f t="shared" si="4"/>
        <v>6.84</v>
      </c>
      <c r="M111" s="10">
        <v>274</v>
      </c>
      <c r="N111" s="3" t="str">
        <f t="shared" si="5"/>
        <v>W</v>
      </c>
      <c r="O111" s="11">
        <v>0</v>
      </c>
      <c r="P111" s="12">
        <v>0</v>
      </c>
      <c r="Q111" s="3">
        <v>3</v>
      </c>
      <c r="R111" s="13">
        <v>50716</v>
      </c>
      <c r="S111" s="14">
        <v>400.65640000000002</v>
      </c>
      <c r="T111" s="15">
        <v>1.8</v>
      </c>
      <c r="U111" s="15">
        <v>1.9</v>
      </c>
    </row>
    <row r="112" spans="1:21" x14ac:dyDescent="0.25">
      <c r="A112" s="1">
        <v>45402</v>
      </c>
      <c r="B112" s="2">
        <v>0.38194444444444442</v>
      </c>
      <c r="C112" s="7">
        <v>1006</v>
      </c>
      <c r="D112" s="7">
        <v>1011</v>
      </c>
      <c r="E112" s="8">
        <v>14.6</v>
      </c>
      <c r="F112" s="9">
        <v>56</v>
      </c>
      <c r="G112" s="8">
        <v>14.6</v>
      </c>
      <c r="H112" s="8">
        <v>5.9</v>
      </c>
      <c r="I112" s="8">
        <v>26</v>
      </c>
      <c r="J112" s="8">
        <v>14.6</v>
      </c>
      <c r="K112" s="6">
        <f t="shared" si="3"/>
        <v>2.52</v>
      </c>
      <c r="L112" s="6">
        <f t="shared" si="4"/>
        <v>2.52</v>
      </c>
      <c r="M112" s="10">
        <v>205</v>
      </c>
      <c r="N112" s="3" t="str">
        <f t="shared" si="5"/>
        <v>SSW</v>
      </c>
      <c r="O112" s="11">
        <v>0</v>
      </c>
      <c r="P112" s="12">
        <v>0</v>
      </c>
      <c r="Q112" s="3">
        <v>3.1</v>
      </c>
      <c r="R112" s="13">
        <v>53226</v>
      </c>
      <c r="S112" s="14">
        <v>420.48540000000003</v>
      </c>
      <c r="T112" s="15">
        <v>0.7</v>
      </c>
      <c r="U112" s="15">
        <v>0.7</v>
      </c>
    </row>
    <row r="113" spans="1:21" x14ac:dyDescent="0.25">
      <c r="A113" s="1">
        <v>45402</v>
      </c>
      <c r="B113" s="2">
        <v>0.38541666666666669</v>
      </c>
      <c r="C113" s="7">
        <v>1006</v>
      </c>
      <c r="D113" s="7">
        <v>1011</v>
      </c>
      <c r="E113" s="8">
        <v>15</v>
      </c>
      <c r="F113" s="9">
        <v>52</v>
      </c>
      <c r="G113" s="8">
        <v>15</v>
      </c>
      <c r="H113" s="8">
        <v>5.0999999999999996</v>
      </c>
      <c r="I113" s="8">
        <v>26</v>
      </c>
      <c r="J113" s="8">
        <v>15</v>
      </c>
      <c r="K113" s="6">
        <f t="shared" si="3"/>
        <v>4.68</v>
      </c>
      <c r="L113" s="6">
        <f t="shared" si="4"/>
        <v>4.68</v>
      </c>
      <c r="M113" s="10">
        <v>18</v>
      </c>
      <c r="N113" s="3" t="str">
        <f t="shared" si="5"/>
        <v>N</v>
      </c>
      <c r="O113" s="11">
        <v>0</v>
      </c>
      <c r="P113" s="12">
        <v>0</v>
      </c>
      <c r="Q113" s="3">
        <v>3.3</v>
      </c>
      <c r="R113" s="13">
        <v>55636</v>
      </c>
      <c r="S113" s="14">
        <v>439.52440000000007</v>
      </c>
      <c r="T113" s="15">
        <v>1.3</v>
      </c>
      <c r="U113" s="15">
        <v>1.3</v>
      </c>
    </row>
    <row r="114" spans="1:21" x14ac:dyDescent="0.25">
      <c r="A114" s="1">
        <v>45402</v>
      </c>
      <c r="B114" s="2">
        <v>0.3888888888888889</v>
      </c>
      <c r="C114" s="7">
        <v>1006</v>
      </c>
      <c r="D114" s="7">
        <v>1011</v>
      </c>
      <c r="E114" s="8">
        <v>15.5</v>
      </c>
      <c r="F114" s="9">
        <v>50</v>
      </c>
      <c r="G114" s="8">
        <v>15.5</v>
      </c>
      <c r="H114" s="8">
        <v>5</v>
      </c>
      <c r="I114" s="8">
        <v>26</v>
      </c>
      <c r="J114" s="8">
        <v>15.5</v>
      </c>
      <c r="K114" s="6">
        <f t="shared" si="3"/>
        <v>3.6</v>
      </c>
      <c r="L114" s="6">
        <f t="shared" si="4"/>
        <v>3.6</v>
      </c>
      <c r="M114" s="10">
        <v>31</v>
      </c>
      <c r="N114" s="3" t="str">
        <f t="shared" si="5"/>
        <v>NNE</v>
      </c>
      <c r="O114" s="11">
        <v>0</v>
      </c>
      <c r="P114" s="12">
        <v>0</v>
      </c>
      <c r="Q114" s="3">
        <v>4.0999999999999996</v>
      </c>
      <c r="R114" s="13">
        <v>57811</v>
      </c>
      <c r="S114" s="14">
        <v>456.70690000000002</v>
      </c>
      <c r="T114" s="15">
        <v>1</v>
      </c>
      <c r="U114" s="15">
        <v>1</v>
      </c>
    </row>
    <row r="115" spans="1:21" x14ac:dyDescent="0.25">
      <c r="A115" s="1">
        <v>45402</v>
      </c>
      <c r="B115" s="2">
        <v>0.3923611111111111</v>
      </c>
      <c r="C115" s="7">
        <v>1006</v>
      </c>
      <c r="D115" s="7">
        <v>1011</v>
      </c>
      <c r="E115" s="8">
        <v>16</v>
      </c>
      <c r="F115" s="9">
        <v>47</v>
      </c>
      <c r="G115" s="8">
        <v>16</v>
      </c>
      <c r="H115" s="8">
        <v>4.5999999999999996</v>
      </c>
      <c r="I115" s="8">
        <v>26</v>
      </c>
      <c r="J115" s="8">
        <v>16</v>
      </c>
      <c r="K115" s="6">
        <f t="shared" si="3"/>
        <v>3.6</v>
      </c>
      <c r="L115" s="6">
        <f t="shared" si="4"/>
        <v>3.6</v>
      </c>
      <c r="M115" s="10">
        <v>276</v>
      </c>
      <c r="N115" s="3" t="str">
        <f t="shared" si="5"/>
        <v>W</v>
      </c>
      <c r="O115" s="11">
        <v>0</v>
      </c>
      <c r="P115" s="12">
        <v>0</v>
      </c>
      <c r="Q115" s="3">
        <v>4.4000000000000004</v>
      </c>
      <c r="R115" s="13">
        <v>60168</v>
      </c>
      <c r="S115" s="14">
        <v>475.32720000000006</v>
      </c>
      <c r="T115" s="15">
        <v>1</v>
      </c>
      <c r="U115" s="15">
        <v>1</v>
      </c>
    </row>
    <row r="116" spans="1:21" x14ac:dyDescent="0.25">
      <c r="A116" s="1">
        <v>45402</v>
      </c>
      <c r="B116" s="2">
        <v>0.39583333333333331</v>
      </c>
      <c r="C116" s="7">
        <v>1006</v>
      </c>
      <c r="D116" s="7">
        <v>1011</v>
      </c>
      <c r="E116" s="8">
        <v>15.4</v>
      </c>
      <c r="F116" s="9">
        <v>49</v>
      </c>
      <c r="G116" s="8">
        <v>15.4</v>
      </c>
      <c r="H116" s="8">
        <v>4.7</v>
      </c>
      <c r="I116" s="8">
        <v>26</v>
      </c>
      <c r="J116" s="8">
        <v>15.4</v>
      </c>
      <c r="K116" s="6">
        <f t="shared" si="3"/>
        <v>0</v>
      </c>
      <c r="L116" s="6">
        <f t="shared" si="4"/>
        <v>0</v>
      </c>
      <c r="M116" s="10">
        <v>60</v>
      </c>
      <c r="N116" s="3" t="str">
        <f t="shared" si="5"/>
        <v>ENE</v>
      </c>
      <c r="O116" s="11">
        <v>0</v>
      </c>
      <c r="P116" s="12">
        <v>0</v>
      </c>
      <c r="Q116" s="3">
        <v>3.3</v>
      </c>
      <c r="R116" s="13">
        <v>62042</v>
      </c>
      <c r="S116" s="14">
        <v>490.13180000000006</v>
      </c>
      <c r="T116" s="15">
        <v>0</v>
      </c>
      <c r="U116" s="15">
        <v>0</v>
      </c>
    </row>
    <row r="117" spans="1:21" x14ac:dyDescent="0.25">
      <c r="A117" s="1">
        <v>45402</v>
      </c>
      <c r="B117" s="2">
        <v>0.39930555555555558</v>
      </c>
      <c r="C117" s="7">
        <v>1006</v>
      </c>
      <c r="D117" s="7">
        <v>1011</v>
      </c>
      <c r="E117" s="8">
        <v>15.8</v>
      </c>
      <c r="F117" s="9">
        <v>46</v>
      </c>
      <c r="G117" s="8">
        <v>15.8</v>
      </c>
      <c r="H117" s="8">
        <v>4.0999999999999996</v>
      </c>
      <c r="I117" s="8">
        <v>26</v>
      </c>
      <c r="J117" s="8">
        <v>15.8</v>
      </c>
      <c r="K117" s="6">
        <f t="shared" si="3"/>
        <v>4.68</v>
      </c>
      <c r="L117" s="6">
        <f t="shared" si="4"/>
        <v>4.68</v>
      </c>
      <c r="M117" s="10">
        <v>301</v>
      </c>
      <c r="N117" s="3" t="str">
        <f t="shared" si="5"/>
        <v>WNW</v>
      </c>
      <c r="O117" s="11">
        <v>0</v>
      </c>
      <c r="P117" s="12">
        <v>0</v>
      </c>
      <c r="Q117" s="3">
        <v>4.7</v>
      </c>
      <c r="R117" s="13">
        <v>64236</v>
      </c>
      <c r="S117" s="14">
        <v>507.46440000000007</v>
      </c>
      <c r="T117" s="15">
        <v>1.3</v>
      </c>
      <c r="U117" s="15">
        <v>1.3</v>
      </c>
    </row>
    <row r="118" spans="1:21" x14ac:dyDescent="0.25">
      <c r="A118" s="1">
        <v>45402</v>
      </c>
      <c r="B118" s="2">
        <v>0.40277777777777779</v>
      </c>
      <c r="C118" s="7">
        <v>1006</v>
      </c>
      <c r="D118" s="7">
        <v>1011</v>
      </c>
      <c r="E118" s="8">
        <v>16.2</v>
      </c>
      <c r="F118" s="9">
        <v>41</v>
      </c>
      <c r="G118" s="8">
        <v>16.2</v>
      </c>
      <c r="H118" s="8">
        <v>2.9</v>
      </c>
      <c r="I118" s="8">
        <v>26</v>
      </c>
      <c r="J118" s="8">
        <v>16.2</v>
      </c>
      <c r="K118" s="6">
        <f t="shared" si="3"/>
        <v>0</v>
      </c>
      <c r="L118" s="6">
        <f t="shared" si="4"/>
        <v>0</v>
      </c>
      <c r="M118" s="10">
        <v>78</v>
      </c>
      <c r="N118" s="3" t="str">
        <f t="shared" si="5"/>
        <v>ENE</v>
      </c>
      <c r="O118" s="11">
        <v>0</v>
      </c>
      <c r="P118" s="12">
        <v>0</v>
      </c>
      <c r="Q118" s="3">
        <v>4.4000000000000004</v>
      </c>
      <c r="R118" s="13">
        <v>66715</v>
      </c>
      <c r="S118" s="14">
        <v>527.0485000000001</v>
      </c>
      <c r="T118" s="15">
        <v>0</v>
      </c>
      <c r="U118" s="15">
        <v>0</v>
      </c>
    </row>
    <row r="119" spans="1:21" x14ac:dyDescent="0.25">
      <c r="A119" s="1">
        <v>45402</v>
      </c>
      <c r="B119" s="2">
        <v>0.40625</v>
      </c>
      <c r="C119" s="7">
        <v>1006</v>
      </c>
      <c r="D119" s="7">
        <v>1011</v>
      </c>
      <c r="E119" s="8">
        <v>15.8</v>
      </c>
      <c r="F119" s="9">
        <v>39</v>
      </c>
      <c r="G119" s="8">
        <v>15.8</v>
      </c>
      <c r="H119" s="8">
        <v>1.8</v>
      </c>
      <c r="I119" s="8">
        <v>26</v>
      </c>
      <c r="J119" s="8">
        <v>15.8</v>
      </c>
      <c r="K119" s="6">
        <f t="shared" si="3"/>
        <v>4.68</v>
      </c>
      <c r="L119" s="6">
        <f t="shared" si="4"/>
        <v>4.68</v>
      </c>
      <c r="M119" s="10">
        <v>80</v>
      </c>
      <c r="N119" s="3" t="str">
        <f t="shared" si="5"/>
        <v>E</v>
      </c>
      <c r="O119" s="11">
        <v>0</v>
      </c>
      <c r="P119" s="12">
        <v>0</v>
      </c>
      <c r="Q119" s="3">
        <v>3.8</v>
      </c>
      <c r="R119" s="13">
        <v>68728</v>
      </c>
      <c r="S119" s="14">
        <v>542.95120000000009</v>
      </c>
      <c r="T119" s="15">
        <v>1.3</v>
      </c>
      <c r="U119" s="15">
        <v>1.3</v>
      </c>
    </row>
    <row r="120" spans="1:21" x14ac:dyDescent="0.25">
      <c r="A120" s="1">
        <v>45402</v>
      </c>
      <c r="B120" s="2">
        <v>0.40972222222222221</v>
      </c>
      <c r="C120" s="7">
        <v>1006</v>
      </c>
      <c r="D120" s="7">
        <v>1011</v>
      </c>
      <c r="E120" s="8">
        <v>15.8</v>
      </c>
      <c r="F120" s="9">
        <v>40</v>
      </c>
      <c r="G120" s="8">
        <v>15.8</v>
      </c>
      <c r="H120" s="8">
        <v>2.1</v>
      </c>
      <c r="I120" s="8">
        <v>26</v>
      </c>
      <c r="J120" s="8">
        <v>15.8</v>
      </c>
      <c r="K120" s="6">
        <f t="shared" si="3"/>
        <v>3.6</v>
      </c>
      <c r="L120" s="6">
        <f t="shared" si="4"/>
        <v>3.6</v>
      </c>
      <c r="M120" s="10">
        <v>256</v>
      </c>
      <c r="N120" s="3" t="str">
        <f t="shared" si="5"/>
        <v>WSW</v>
      </c>
      <c r="O120" s="11">
        <v>0</v>
      </c>
      <c r="P120" s="12">
        <v>0</v>
      </c>
      <c r="Q120" s="3">
        <v>4.3</v>
      </c>
      <c r="R120" s="13">
        <v>70554</v>
      </c>
      <c r="S120" s="14">
        <v>557.37660000000005</v>
      </c>
      <c r="T120" s="15">
        <v>1</v>
      </c>
      <c r="U120" s="15">
        <v>1</v>
      </c>
    </row>
    <row r="121" spans="1:21" x14ac:dyDescent="0.25">
      <c r="A121" s="1">
        <v>45402</v>
      </c>
      <c r="B121" s="2">
        <v>0.41319444444444442</v>
      </c>
      <c r="C121" s="7">
        <v>1006</v>
      </c>
      <c r="D121" s="7">
        <v>1011</v>
      </c>
      <c r="E121" s="8">
        <v>16.3</v>
      </c>
      <c r="F121" s="9">
        <v>42</v>
      </c>
      <c r="G121" s="8">
        <v>16.8</v>
      </c>
      <c r="H121" s="8">
        <v>3.3</v>
      </c>
      <c r="I121" s="8">
        <v>26</v>
      </c>
      <c r="J121" s="8">
        <v>16.8</v>
      </c>
      <c r="K121" s="6">
        <f t="shared" si="3"/>
        <v>5.04</v>
      </c>
      <c r="L121" s="6">
        <f t="shared" si="4"/>
        <v>5.04</v>
      </c>
      <c r="M121" s="10">
        <v>194</v>
      </c>
      <c r="N121" s="3" t="str">
        <f t="shared" si="5"/>
        <v>S</v>
      </c>
      <c r="O121" s="11">
        <v>0</v>
      </c>
      <c r="P121" s="12">
        <v>0</v>
      </c>
      <c r="Q121" s="3">
        <v>4.8</v>
      </c>
      <c r="R121" s="13">
        <v>72956</v>
      </c>
      <c r="S121" s="14">
        <v>576.3524000000001</v>
      </c>
      <c r="T121" s="15">
        <v>1.4</v>
      </c>
      <c r="U121" s="15">
        <v>1.4</v>
      </c>
    </row>
    <row r="122" spans="1:21" x14ac:dyDescent="0.25">
      <c r="A122" s="1">
        <v>45402</v>
      </c>
      <c r="B122" s="2">
        <v>0.41666666666666669</v>
      </c>
      <c r="C122" s="7">
        <v>1006</v>
      </c>
      <c r="D122" s="7">
        <v>1011</v>
      </c>
      <c r="E122" s="8">
        <v>16.2</v>
      </c>
      <c r="F122" s="9">
        <v>40</v>
      </c>
      <c r="G122" s="8">
        <v>16.7</v>
      </c>
      <c r="H122" s="8">
        <v>2.5</v>
      </c>
      <c r="I122" s="8">
        <v>26</v>
      </c>
      <c r="J122" s="8">
        <v>16.7</v>
      </c>
      <c r="K122" s="6">
        <f t="shared" si="3"/>
        <v>5.76</v>
      </c>
      <c r="L122" s="6">
        <f t="shared" si="4"/>
        <v>5.76</v>
      </c>
      <c r="M122" s="10">
        <v>192</v>
      </c>
      <c r="N122" s="3" t="str">
        <f t="shared" si="5"/>
        <v>S</v>
      </c>
      <c r="O122" s="11">
        <v>0</v>
      </c>
      <c r="P122" s="12">
        <v>0</v>
      </c>
      <c r="Q122" s="3">
        <v>4.3</v>
      </c>
      <c r="R122" s="13">
        <v>74508</v>
      </c>
      <c r="S122" s="14">
        <v>588.61320000000001</v>
      </c>
      <c r="T122" s="15">
        <v>1.6</v>
      </c>
      <c r="U122" s="15">
        <v>1.6</v>
      </c>
    </row>
    <row r="123" spans="1:21" x14ac:dyDescent="0.25">
      <c r="A123" s="1">
        <v>45402</v>
      </c>
      <c r="B123" s="2">
        <v>0.4201388888888889</v>
      </c>
      <c r="C123" s="7">
        <v>1007</v>
      </c>
      <c r="D123" s="7">
        <v>1012</v>
      </c>
      <c r="E123" s="8">
        <v>16.2</v>
      </c>
      <c r="F123" s="9">
        <v>37</v>
      </c>
      <c r="G123" s="8">
        <v>16.7</v>
      </c>
      <c r="H123" s="8">
        <v>1.4</v>
      </c>
      <c r="I123" s="8">
        <v>26</v>
      </c>
      <c r="J123" s="8">
        <v>16.7</v>
      </c>
      <c r="K123" s="6">
        <f t="shared" si="3"/>
        <v>5.4</v>
      </c>
      <c r="L123" s="6">
        <f t="shared" si="4"/>
        <v>5.4</v>
      </c>
      <c r="M123" s="10">
        <v>288</v>
      </c>
      <c r="N123" s="3" t="str">
        <f t="shared" si="5"/>
        <v>W</v>
      </c>
      <c r="O123" s="11">
        <v>0</v>
      </c>
      <c r="P123" s="12">
        <v>0</v>
      </c>
      <c r="Q123" s="3">
        <v>5.2</v>
      </c>
      <c r="R123" s="13">
        <v>76796</v>
      </c>
      <c r="S123" s="14">
        <v>606.68840000000012</v>
      </c>
      <c r="T123" s="15">
        <v>1.5</v>
      </c>
      <c r="U123" s="15">
        <v>1.5</v>
      </c>
    </row>
    <row r="124" spans="1:21" x14ac:dyDescent="0.25">
      <c r="A124" s="1">
        <v>45402</v>
      </c>
      <c r="B124" s="2">
        <v>0.4236111111111111</v>
      </c>
      <c r="C124" s="7">
        <v>1006</v>
      </c>
      <c r="D124" s="7">
        <v>1011</v>
      </c>
      <c r="E124" s="8">
        <v>15.9</v>
      </c>
      <c r="F124" s="9">
        <v>40</v>
      </c>
      <c r="G124" s="8">
        <v>15.9</v>
      </c>
      <c r="H124" s="8">
        <v>2.2000000000000002</v>
      </c>
      <c r="I124" s="8">
        <v>26</v>
      </c>
      <c r="J124" s="8">
        <v>15.9</v>
      </c>
      <c r="K124" s="6">
        <f t="shared" si="3"/>
        <v>0</v>
      </c>
      <c r="L124" s="6">
        <f t="shared" si="4"/>
        <v>0</v>
      </c>
      <c r="M124" s="10">
        <v>210</v>
      </c>
      <c r="N124" s="3" t="str">
        <f t="shared" si="5"/>
        <v>SSW</v>
      </c>
      <c r="O124" s="11">
        <v>0</v>
      </c>
      <c r="P124" s="12">
        <v>0</v>
      </c>
      <c r="Q124" s="3">
        <v>5</v>
      </c>
      <c r="R124" s="13">
        <v>79391</v>
      </c>
      <c r="S124" s="14">
        <v>627.1889000000001</v>
      </c>
      <c r="T124" s="15">
        <v>0</v>
      </c>
      <c r="U124" s="15">
        <v>0</v>
      </c>
    </row>
    <row r="125" spans="1:21" x14ac:dyDescent="0.25">
      <c r="A125" s="1">
        <v>45402</v>
      </c>
      <c r="B125" s="2">
        <v>0.42708333333333331</v>
      </c>
      <c r="C125" s="7">
        <v>1006</v>
      </c>
      <c r="D125" s="7">
        <v>1011</v>
      </c>
      <c r="E125" s="8">
        <v>16.2</v>
      </c>
      <c r="F125" s="9">
        <v>41</v>
      </c>
      <c r="G125" s="8">
        <v>16.3</v>
      </c>
      <c r="H125" s="8">
        <v>2.9</v>
      </c>
      <c r="I125" s="8">
        <v>26</v>
      </c>
      <c r="J125" s="8">
        <v>16.3</v>
      </c>
      <c r="K125" s="6">
        <f t="shared" si="3"/>
        <v>7.9200000000000008</v>
      </c>
      <c r="L125" s="6">
        <f t="shared" si="4"/>
        <v>8.64</v>
      </c>
      <c r="M125" s="10">
        <v>198</v>
      </c>
      <c r="N125" s="3" t="str">
        <f t="shared" si="5"/>
        <v>S</v>
      </c>
      <c r="O125" s="11">
        <v>0</v>
      </c>
      <c r="P125" s="12">
        <v>0</v>
      </c>
      <c r="Q125" s="3">
        <v>4.8</v>
      </c>
      <c r="R125" s="13">
        <v>81018</v>
      </c>
      <c r="S125" s="14">
        <v>640.04220000000009</v>
      </c>
      <c r="T125" s="15">
        <v>2.2000000000000002</v>
      </c>
      <c r="U125" s="15">
        <v>2.4</v>
      </c>
    </row>
    <row r="126" spans="1:21" x14ac:dyDescent="0.25">
      <c r="A126" s="1">
        <v>45402</v>
      </c>
      <c r="B126" s="2">
        <v>0.43055555555555558</v>
      </c>
      <c r="C126" s="7">
        <v>1007</v>
      </c>
      <c r="D126" s="7">
        <v>1012</v>
      </c>
      <c r="E126" s="8">
        <v>16.7</v>
      </c>
      <c r="F126" s="9">
        <v>36</v>
      </c>
      <c r="G126" s="8">
        <v>17.2</v>
      </c>
      <c r="H126" s="8">
        <v>1.5</v>
      </c>
      <c r="I126" s="8">
        <v>26</v>
      </c>
      <c r="J126" s="8">
        <v>17.2</v>
      </c>
      <c r="K126" s="6">
        <f t="shared" si="3"/>
        <v>5.4</v>
      </c>
      <c r="L126" s="6">
        <f t="shared" si="4"/>
        <v>5.4</v>
      </c>
      <c r="M126" s="10">
        <v>337</v>
      </c>
      <c r="N126" s="3" t="str">
        <f t="shared" si="5"/>
        <v>NNW</v>
      </c>
      <c r="O126" s="11">
        <v>0</v>
      </c>
      <c r="P126" s="12">
        <v>0</v>
      </c>
      <c r="Q126" s="3">
        <v>6.1</v>
      </c>
      <c r="R126" s="13">
        <v>82836</v>
      </c>
      <c r="S126" s="14">
        <v>654.40440000000001</v>
      </c>
      <c r="T126" s="15">
        <v>1.5</v>
      </c>
      <c r="U126" s="15">
        <v>1.5</v>
      </c>
    </row>
    <row r="127" spans="1:21" x14ac:dyDescent="0.25">
      <c r="A127" s="1">
        <v>45402</v>
      </c>
      <c r="B127" s="2">
        <v>0.43402777777777779</v>
      </c>
      <c r="C127" s="7">
        <v>1006</v>
      </c>
      <c r="D127" s="7">
        <v>1011</v>
      </c>
      <c r="E127" s="8">
        <v>17.100000000000001</v>
      </c>
      <c r="F127" s="9">
        <v>38</v>
      </c>
      <c r="G127" s="8">
        <v>17.100000000000001</v>
      </c>
      <c r="H127" s="8">
        <v>2.6</v>
      </c>
      <c r="I127" s="8">
        <v>26</v>
      </c>
      <c r="J127" s="8">
        <v>17.100000000000001</v>
      </c>
      <c r="K127" s="6">
        <f t="shared" si="3"/>
        <v>0</v>
      </c>
      <c r="L127" s="6">
        <f t="shared" si="4"/>
        <v>0</v>
      </c>
      <c r="M127" s="10">
        <v>151</v>
      </c>
      <c r="N127" s="3" t="str">
        <f t="shared" si="5"/>
        <v>SSE</v>
      </c>
      <c r="O127" s="11">
        <v>0</v>
      </c>
      <c r="P127" s="12">
        <v>0</v>
      </c>
      <c r="Q127" s="3">
        <v>4.4000000000000004</v>
      </c>
      <c r="R127" s="13">
        <v>85015</v>
      </c>
      <c r="S127" s="14">
        <v>671.61850000000004</v>
      </c>
      <c r="T127" s="15">
        <v>0</v>
      </c>
      <c r="U127" s="15">
        <v>0</v>
      </c>
    </row>
    <row r="128" spans="1:21" x14ac:dyDescent="0.25">
      <c r="A128" s="1">
        <v>45402</v>
      </c>
      <c r="B128" s="2">
        <v>0.4375</v>
      </c>
      <c r="C128" s="7">
        <v>1007</v>
      </c>
      <c r="D128" s="7">
        <v>1012</v>
      </c>
      <c r="E128" s="8">
        <v>16.399999999999999</v>
      </c>
      <c r="F128" s="9">
        <v>36</v>
      </c>
      <c r="G128" s="8">
        <v>16.399999999999999</v>
      </c>
      <c r="H128" s="8">
        <v>1.2</v>
      </c>
      <c r="I128" s="8">
        <v>26</v>
      </c>
      <c r="J128" s="8">
        <v>16.399999999999999</v>
      </c>
      <c r="K128" s="6">
        <f t="shared" si="3"/>
        <v>0</v>
      </c>
      <c r="L128" s="6">
        <f t="shared" si="4"/>
        <v>0</v>
      </c>
      <c r="M128" s="10">
        <v>337</v>
      </c>
      <c r="N128" s="3" t="str">
        <f t="shared" si="5"/>
        <v>NNW</v>
      </c>
      <c r="O128" s="11">
        <v>0</v>
      </c>
      <c r="P128" s="12">
        <v>0</v>
      </c>
      <c r="Q128" s="3">
        <v>4.4000000000000004</v>
      </c>
      <c r="R128" s="13">
        <v>86403</v>
      </c>
      <c r="S128" s="14">
        <v>682.58370000000002</v>
      </c>
      <c r="T128" s="15">
        <v>0</v>
      </c>
      <c r="U128" s="15">
        <v>0</v>
      </c>
    </row>
    <row r="129" spans="1:21" x14ac:dyDescent="0.25">
      <c r="A129" s="1">
        <v>45402</v>
      </c>
      <c r="B129" s="2">
        <v>0.44097222222222221</v>
      </c>
      <c r="C129" s="7">
        <v>1007</v>
      </c>
      <c r="D129" s="7">
        <v>1012</v>
      </c>
      <c r="E129" s="8">
        <v>16.7</v>
      </c>
      <c r="F129" s="9">
        <v>34</v>
      </c>
      <c r="G129" s="8">
        <v>16.7</v>
      </c>
      <c r="H129" s="8">
        <v>0.7</v>
      </c>
      <c r="I129" s="8">
        <v>26</v>
      </c>
      <c r="J129" s="8">
        <v>16.7</v>
      </c>
      <c r="K129" s="6">
        <f t="shared" si="3"/>
        <v>2.52</v>
      </c>
      <c r="L129" s="6">
        <f t="shared" si="4"/>
        <v>2.52</v>
      </c>
      <c r="M129" s="10">
        <v>320</v>
      </c>
      <c r="N129" s="3" t="str">
        <f t="shared" si="5"/>
        <v>NW</v>
      </c>
      <c r="O129" s="11">
        <v>0</v>
      </c>
      <c r="P129" s="12">
        <v>0</v>
      </c>
      <c r="Q129" s="3">
        <v>5.2</v>
      </c>
      <c r="R129" s="13">
        <v>87770</v>
      </c>
      <c r="S129" s="14">
        <v>693.38300000000004</v>
      </c>
      <c r="T129" s="15">
        <v>0.7</v>
      </c>
      <c r="U129" s="15">
        <v>0.7</v>
      </c>
    </row>
    <row r="130" spans="1:21" x14ac:dyDescent="0.25">
      <c r="A130" s="1">
        <v>45402</v>
      </c>
      <c r="B130" s="2">
        <v>0.44444444444444442</v>
      </c>
      <c r="C130" s="7">
        <v>1007</v>
      </c>
      <c r="D130" s="7">
        <v>1012</v>
      </c>
      <c r="E130" s="8">
        <v>16.8</v>
      </c>
      <c r="F130" s="9">
        <v>34</v>
      </c>
      <c r="G130" s="8">
        <v>16.8</v>
      </c>
      <c r="H130" s="8">
        <v>0.8</v>
      </c>
      <c r="I130" s="8">
        <v>26</v>
      </c>
      <c r="J130" s="8">
        <v>16.8</v>
      </c>
      <c r="K130" s="6">
        <f t="shared" si="3"/>
        <v>0</v>
      </c>
      <c r="L130" s="6">
        <f t="shared" si="4"/>
        <v>0</v>
      </c>
      <c r="M130" s="10">
        <v>158</v>
      </c>
      <c r="N130" s="3" t="str">
        <f t="shared" si="5"/>
        <v>SSE</v>
      </c>
      <c r="O130" s="11">
        <v>0</v>
      </c>
      <c r="P130" s="12">
        <v>0</v>
      </c>
      <c r="Q130" s="3">
        <v>4</v>
      </c>
      <c r="R130" s="13">
        <v>89116</v>
      </c>
      <c r="S130" s="14">
        <v>704.01640000000009</v>
      </c>
      <c r="T130" s="15">
        <v>0</v>
      </c>
      <c r="U130" s="15">
        <v>0</v>
      </c>
    </row>
    <row r="131" spans="1:21" x14ac:dyDescent="0.25">
      <c r="A131" s="1">
        <v>45402</v>
      </c>
      <c r="B131" s="2">
        <v>0.44791666666666669</v>
      </c>
      <c r="C131" s="7">
        <v>1007</v>
      </c>
      <c r="D131" s="7">
        <v>1012</v>
      </c>
      <c r="E131" s="8">
        <v>17.100000000000001</v>
      </c>
      <c r="F131" s="9">
        <v>31</v>
      </c>
      <c r="G131" s="8">
        <v>17.100000000000001</v>
      </c>
      <c r="H131" s="8">
        <v>-0.2</v>
      </c>
      <c r="I131" s="8">
        <v>26</v>
      </c>
      <c r="J131" s="8">
        <v>17.100000000000001</v>
      </c>
      <c r="K131" s="6">
        <f t="shared" ref="K131:K194" si="6">CONVERT(T131,"m/s","km/h")</f>
        <v>4.68</v>
      </c>
      <c r="L131" s="6">
        <f t="shared" ref="L131:L194" si="7">CONVERT(U131,"m/s","km/h")</f>
        <v>4.68</v>
      </c>
      <c r="M131" s="10">
        <v>249</v>
      </c>
      <c r="N131" s="3" t="str">
        <f t="shared" ref="N131:N194" si="8">LOOKUP(M131,$V$4:$V$40,$W$4:$W$40)</f>
        <v>WSW</v>
      </c>
      <c r="O131" s="11">
        <v>0</v>
      </c>
      <c r="P131" s="12">
        <v>0</v>
      </c>
      <c r="Q131" s="3">
        <v>5.8</v>
      </c>
      <c r="R131" s="13">
        <v>90173</v>
      </c>
      <c r="S131" s="14">
        <v>712.36670000000004</v>
      </c>
      <c r="T131" s="15">
        <v>1.3</v>
      </c>
      <c r="U131" s="15">
        <v>1.3</v>
      </c>
    </row>
    <row r="132" spans="1:21" x14ac:dyDescent="0.25">
      <c r="A132" s="1">
        <v>45402</v>
      </c>
      <c r="B132" s="2">
        <v>0.4513888888888889</v>
      </c>
      <c r="C132" s="7">
        <v>1007</v>
      </c>
      <c r="D132" s="7">
        <v>1012</v>
      </c>
      <c r="E132" s="8">
        <v>17.3</v>
      </c>
      <c r="F132" s="9">
        <v>30</v>
      </c>
      <c r="G132" s="8">
        <v>17.7</v>
      </c>
      <c r="H132" s="8">
        <v>-0.5</v>
      </c>
      <c r="I132" s="8">
        <v>26</v>
      </c>
      <c r="J132" s="8">
        <v>17.7</v>
      </c>
      <c r="K132" s="6">
        <f t="shared" si="6"/>
        <v>6.48</v>
      </c>
      <c r="L132" s="6">
        <f t="shared" si="7"/>
        <v>6.84</v>
      </c>
      <c r="M132" s="10">
        <v>157</v>
      </c>
      <c r="N132" s="3" t="str">
        <f t="shared" si="8"/>
        <v>SSE</v>
      </c>
      <c r="O132" s="11">
        <v>0</v>
      </c>
      <c r="P132" s="12">
        <v>0</v>
      </c>
      <c r="Q132" s="3">
        <v>5.0999999999999996</v>
      </c>
      <c r="R132" s="13">
        <v>91472</v>
      </c>
      <c r="S132" s="14">
        <v>722.62880000000007</v>
      </c>
      <c r="T132" s="15">
        <v>1.8</v>
      </c>
      <c r="U132" s="15">
        <v>1.9</v>
      </c>
    </row>
    <row r="133" spans="1:21" x14ac:dyDescent="0.25">
      <c r="A133" s="1">
        <v>45402</v>
      </c>
      <c r="B133" s="2">
        <v>0.4548611111111111</v>
      </c>
      <c r="C133" s="7">
        <v>1007</v>
      </c>
      <c r="D133" s="7">
        <v>1012</v>
      </c>
      <c r="E133" s="8">
        <v>17.100000000000001</v>
      </c>
      <c r="F133" s="9">
        <v>32</v>
      </c>
      <c r="G133" s="8">
        <v>17.100000000000001</v>
      </c>
      <c r="H133" s="8">
        <v>0.2</v>
      </c>
      <c r="I133" s="8">
        <v>26</v>
      </c>
      <c r="J133" s="8">
        <v>17.100000000000001</v>
      </c>
      <c r="K133" s="6">
        <f t="shared" si="6"/>
        <v>3.6</v>
      </c>
      <c r="L133" s="6">
        <f t="shared" si="7"/>
        <v>3.6</v>
      </c>
      <c r="M133" s="10">
        <v>252</v>
      </c>
      <c r="N133" s="3" t="str">
        <f t="shared" si="8"/>
        <v>WSW</v>
      </c>
      <c r="O133" s="11">
        <v>0</v>
      </c>
      <c r="P133" s="12">
        <v>0</v>
      </c>
      <c r="Q133" s="3">
        <v>5.7</v>
      </c>
      <c r="R133" s="13">
        <v>92515</v>
      </c>
      <c r="S133" s="14">
        <v>730.86850000000004</v>
      </c>
      <c r="T133" s="15">
        <v>1</v>
      </c>
      <c r="U133" s="15">
        <v>1</v>
      </c>
    </row>
    <row r="134" spans="1:21" x14ac:dyDescent="0.25">
      <c r="A134" s="1">
        <v>45402</v>
      </c>
      <c r="B134" s="2">
        <v>0.45833333333333331</v>
      </c>
      <c r="C134" s="7">
        <v>1007</v>
      </c>
      <c r="D134" s="7">
        <v>1012</v>
      </c>
      <c r="E134" s="8">
        <v>17.100000000000001</v>
      </c>
      <c r="F134" s="9">
        <v>31</v>
      </c>
      <c r="G134" s="8">
        <v>16.7</v>
      </c>
      <c r="H134" s="8">
        <v>-0.2</v>
      </c>
      <c r="I134" s="8">
        <v>26</v>
      </c>
      <c r="J134" s="8">
        <v>16.7</v>
      </c>
      <c r="K134" s="6">
        <f t="shared" si="6"/>
        <v>12.96</v>
      </c>
      <c r="L134" s="6">
        <f t="shared" si="7"/>
        <v>14.040000000000001</v>
      </c>
      <c r="M134" s="10">
        <v>194</v>
      </c>
      <c r="N134" s="3" t="str">
        <f t="shared" si="8"/>
        <v>S</v>
      </c>
      <c r="O134" s="11">
        <v>0</v>
      </c>
      <c r="P134" s="12">
        <v>0</v>
      </c>
      <c r="Q134" s="3">
        <v>5</v>
      </c>
      <c r="R134" s="13">
        <v>93652</v>
      </c>
      <c r="S134" s="14">
        <v>739.85080000000005</v>
      </c>
      <c r="T134" s="15">
        <v>3.6</v>
      </c>
      <c r="U134" s="15">
        <v>3.9</v>
      </c>
    </row>
    <row r="135" spans="1:21" x14ac:dyDescent="0.25">
      <c r="A135" s="1">
        <v>45402</v>
      </c>
      <c r="B135" s="2">
        <v>0.46180555555555558</v>
      </c>
      <c r="C135" s="7">
        <v>1007</v>
      </c>
      <c r="D135" s="7">
        <v>1012</v>
      </c>
      <c r="E135" s="8">
        <v>17.5</v>
      </c>
      <c r="F135" s="9">
        <v>28</v>
      </c>
      <c r="G135" s="8">
        <v>18.100000000000001</v>
      </c>
      <c r="H135" s="8">
        <v>-1.2</v>
      </c>
      <c r="I135" s="8">
        <v>26</v>
      </c>
      <c r="J135" s="8">
        <v>18.100000000000001</v>
      </c>
      <c r="K135" s="6">
        <f t="shared" si="6"/>
        <v>5.04</v>
      </c>
      <c r="L135" s="6">
        <f t="shared" si="7"/>
        <v>5.04</v>
      </c>
      <c r="M135" s="10">
        <v>276</v>
      </c>
      <c r="N135" s="3" t="str">
        <f t="shared" si="8"/>
        <v>W</v>
      </c>
      <c r="O135" s="11">
        <v>0</v>
      </c>
      <c r="P135" s="12">
        <v>0</v>
      </c>
      <c r="Q135" s="3">
        <v>5.9</v>
      </c>
      <c r="R135" s="13">
        <v>82344</v>
      </c>
      <c r="S135" s="14">
        <v>650.51760000000002</v>
      </c>
      <c r="T135" s="15">
        <v>1.4</v>
      </c>
      <c r="U135" s="15">
        <v>1.4</v>
      </c>
    </row>
    <row r="136" spans="1:21" x14ac:dyDescent="0.25">
      <c r="A136" s="1">
        <v>45402</v>
      </c>
      <c r="B136" s="2">
        <v>0.46527777777777779</v>
      </c>
      <c r="C136" s="7">
        <v>1007</v>
      </c>
      <c r="D136" s="7">
        <v>1012</v>
      </c>
      <c r="E136" s="8">
        <v>17.5</v>
      </c>
      <c r="F136" s="9">
        <v>28</v>
      </c>
      <c r="G136" s="8">
        <v>17.8</v>
      </c>
      <c r="H136" s="8">
        <v>-1.2</v>
      </c>
      <c r="I136" s="8">
        <v>26</v>
      </c>
      <c r="J136" s="8">
        <v>17.8</v>
      </c>
      <c r="K136" s="6">
        <f t="shared" si="6"/>
        <v>7.2</v>
      </c>
      <c r="L136" s="6">
        <f t="shared" si="7"/>
        <v>7.2</v>
      </c>
      <c r="M136" s="10">
        <v>216</v>
      </c>
      <c r="N136" s="3" t="str">
        <f t="shared" si="8"/>
        <v>SSW</v>
      </c>
      <c r="O136" s="11">
        <v>0</v>
      </c>
      <c r="P136" s="12">
        <v>0</v>
      </c>
      <c r="Q136" s="3">
        <v>5.6</v>
      </c>
      <c r="R136" s="13">
        <v>99253</v>
      </c>
      <c r="S136" s="14">
        <v>784.09870000000012</v>
      </c>
      <c r="T136" s="15">
        <v>2</v>
      </c>
      <c r="U136" s="15">
        <v>2</v>
      </c>
    </row>
    <row r="137" spans="1:21" x14ac:dyDescent="0.25">
      <c r="A137" s="1">
        <v>45402</v>
      </c>
      <c r="B137" s="2">
        <v>0.46875</v>
      </c>
      <c r="C137" s="7">
        <v>1007</v>
      </c>
      <c r="D137" s="7">
        <v>1012</v>
      </c>
      <c r="E137" s="8">
        <v>17.399999999999999</v>
      </c>
      <c r="F137" s="9">
        <v>28</v>
      </c>
      <c r="G137" s="8">
        <v>17.600000000000001</v>
      </c>
      <c r="H137" s="8">
        <v>-1.3</v>
      </c>
      <c r="I137" s="8">
        <v>26</v>
      </c>
      <c r="J137" s="8">
        <v>17.600000000000001</v>
      </c>
      <c r="K137" s="6">
        <f t="shared" si="6"/>
        <v>7.9200000000000008</v>
      </c>
      <c r="L137" s="6">
        <f t="shared" si="7"/>
        <v>7.9200000000000008</v>
      </c>
      <c r="M137" s="10">
        <v>317</v>
      </c>
      <c r="N137" s="3" t="str">
        <f t="shared" si="8"/>
        <v>NW</v>
      </c>
      <c r="O137" s="11">
        <v>0</v>
      </c>
      <c r="P137" s="12">
        <v>0</v>
      </c>
      <c r="Q137" s="3">
        <v>4.5999999999999996</v>
      </c>
      <c r="R137" s="13">
        <v>75819</v>
      </c>
      <c r="S137" s="14">
        <v>598.9701</v>
      </c>
      <c r="T137" s="15">
        <v>2.2000000000000002</v>
      </c>
      <c r="U137" s="15">
        <v>2.2000000000000002</v>
      </c>
    </row>
    <row r="138" spans="1:21" x14ac:dyDescent="0.25">
      <c r="A138" s="1">
        <v>45402</v>
      </c>
      <c r="B138" s="2">
        <v>0.47222222222222221</v>
      </c>
      <c r="C138" s="7">
        <v>1007</v>
      </c>
      <c r="D138" s="7">
        <v>1012</v>
      </c>
      <c r="E138" s="8">
        <v>16.7</v>
      </c>
      <c r="F138" s="9">
        <v>31</v>
      </c>
      <c r="G138" s="8">
        <v>16.7</v>
      </c>
      <c r="H138" s="8">
        <v>-0.5</v>
      </c>
      <c r="I138" s="8">
        <v>26</v>
      </c>
      <c r="J138" s="8">
        <v>16.7</v>
      </c>
      <c r="K138" s="6">
        <f t="shared" si="6"/>
        <v>0</v>
      </c>
      <c r="L138" s="6">
        <f t="shared" si="7"/>
        <v>0</v>
      </c>
      <c r="M138" s="10">
        <v>42</v>
      </c>
      <c r="N138" s="3" t="str">
        <f t="shared" si="8"/>
        <v>NE</v>
      </c>
      <c r="O138" s="11">
        <v>0</v>
      </c>
      <c r="P138" s="12">
        <v>0</v>
      </c>
      <c r="Q138" s="3">
        <v>2.8</v>
      </c>
      <c r="R138" s="13">
        <v>38223</v>
      </c>
      <c r="S138" s="14">
        <v>301.96170000000001</v>
      </c>
      <c r="T138" s="15">
        <v>0</v>
      </c>
      <c r="U138" s="15">
        <v>0</v>
      </c>
    </row>
    <row r="139" spans="1:21" x14ac:dyDescent="0.25">
      <c r="A139" s="1">
        <v>45402</v>
      </c>
      <c r="B139" s="2">
        <v>0.47569444444444442</v>
      </c>
      <c r="C139" s="7">
        <v>1007</v>
      </c>
      <c r="D139" s="7">
        <v>1012</v>
      </c>
      <c r="E139" s="8">
        <v>17.100000000000001</v>
      </c>
      <c r="F139" s="9">
        <v>29</v>
      </c>
      <c r="G139" s="8">
        <v>17.100000000000001</v>
      </c>
      <c r="H139" s="8">
        <v>-1.1000000000000001</v>
      </c>
      <c r="I139" s="8">
        <v>26</v>
      </c>
      <c r="J139" s="8">
        <v>17.100000000000001</v>
      </c>
      <c r="K139" s="6">
        <f t="shared" si="6"/>
        <v>0</v>
      </c>
      <c r="L139" s="6">
        <f t="shared" si="7"/>
        <v>0</v>
      </c>
      <c r="M139" s="10">
        <v>120</v>
      </c>
      <c r="N139" s="3" t="str">
        <f t="shared" si="8"/>
        <v>ESE</v>
      </c>
      <c r="O139" s="11">
        <v>0</v>
      </c>
      <c r="P139" s="12">
        <v>0</v>
      </c>
      <c r="Q139" s="3">
        <v>4.9000000000000004</v>
      </c>
      <c r="R139" s="13">
        <v>76105</v>
      </c>
      <c r="S139" s="14">
        <v>601.22950000000003</v>
      </c>
      <c r="T139" s="15">
        <v>0</v>
      </c>
      <c r="U139" s="15">
        <v>0</v>
      </c>
    </row>
    <row r="140" spans="1:21" x14ac:dyDescent="0.25">
      <c r="A140" s="1">
        <v>45402</v>
      </c>
      <c r="B140" s="2">
        <v>0.47916666666666669</v>
      </c>
      <c r="C140" s="7">
        <v>1007</v>
      </c>
      <c r="D140" s="7">
        <v>1012</v>
      </c>
      <c r="E140" s="8">
        <v>17.100000000000001</v>
      </c>
      <c r="F140" s="9">
        <v>32</v>
      </c>
      <c r="G140" s="8">
        <v>17.100000000000001</v>
      </c>
      <c r="H140" s="8">
        <v>0.2</v>
      </c>
      <c r="I140" s="8">
        <v>26</v>
      </c>
      <c r="J140" s="8">
        <v>17.100000000000001</v>
      </c>
      <c r="K140" s="6">
        <f t="shared" si="6"/>
        <v>3.24</v>
      </c>
      <c r="L140" s="6">
        <f t="shared" si="7"/>
        <v>3.24</v>
      </c>
      <c r="M140" s="10">
        <v>61</v>
      </c>
      <c r="N140" s="3" t="str">
        <f t="shared" si="8"/>
        <v>ENE</v>
      </c>
      <c r="O140" s="11">
        <v>0</v>
      </c>
      <c r="P140" s="12">
        <v>0</v>
      </c>
      <c r="Q140" s="3">
        <v>6.7</v>
      </c>
      <c r="R140" s="13">
        <v>107768</v>
      </c>
      <c r="S140" s="14">
        <v>851.36720000000014</v>
      </c>
      <c r="T140" s="15">
        <v>0.9</v>
      </c>
      <c r="U140" s="15">
        <v>0.9</v>
      </c>
    </row>
    <row r="141" spans="1:21" x14ac:dyDescent="0.25">
      <c r="A141" s="1">
        <v>45402</v>
      </c>
      <c r="B141" s="2">
        <v>0.4826388888888889</v>
      </c>
      <c r="C141" s="7">
        <v>1007</v>
      </c>
      <c r="D141" s="7">
        <v>1012</v>
      </c>
      <c r="E141" s="8">
        <v>16.899999999999999</v>
      </c>
      <c r="F141" s="9">
        <v>37</v>
      </c>
      <c r="G141" s="8">
        <v>16.5</v>
      </c>
      <c r="H141" s="8">
        <v>2</v>
      </c>
      <c r="I141" s="8">
        <v>26</v>
      </c>
      <c r="J141" s="8">
        <v>16.5</v>
      </c>
      <c r="K141" s="6">
        <f t="shared" si="6"/>
        <v>11.88</v>
      </c>
      <c r="L141" s="6">
        <f t="shared" si="7"/>
        <v>12.96</v>
      </c>
      <c r="M141" s="10">
        <v>306</v>
      </c>
      <c r="N141" s="3" t="str">
        <f t="shared" si="8"/>
        <v>WNW</v>
      </c>
      <c r="O141" s="11">
        <v>0</v>
      </c>
      <c r="P141" s="12">
        <v>0</v>
      </c>
      <c r="Q141" s="3">
        <v>4.5</v>
      </c>
      <c r="R141" s="13">
        <v>88792</v>
      </c>
      <c r="S141" s="14">
        <v>701.45680000000004</v>
      </c>
      <c r="T141" s="15">
        <v>3.3</v>
      </c>
      <c r="U141" s="15">
        <v>3.6</v>
      </c>
    </row>
    <row r="142" spans="1:21" x14ac:dyDescent="0.25">
      <c r="A142" s="1">
        <v>45402</v>
      </c>
      <c r="B142" s="2">
        <v>0.4861111111111111</v>
      </c>
      <c r="C142" s="7">
        <v>1007</v>
      </c>
      <c r="D142" s="7">
        <v>1012</v>
      </c>
      <c r="E142" s="8">
        <v>16.399999999999999</v>
      </c>
      <c r="F142" s="9">
        <v>34</v>
      </c>
      <c r="G142" s="8">
        <v>16.399999999999999</v>
      </c>
      <c r="H142" s="8">
        <v>0.4</v>
      </c>
      <c r="I142" s="8">
        <v>26</v>
      </c>
      <c r="J142" s="8">
        <v>16.399999999999999</v>
      </c>
      <c r="K142" s="6">
        <f t="shared" si="6"/>
        <v>0</v>
      </c>
      <c r="L142" s="6">
        <f t="shared" si="7"/>
        <v>0</v>
      </c>
      <c r="M142" s="10">
        <v>66</v>
      </c>
      <c r="N142" s="3" t="str">
        <f t="shared" si="8"/>
        <v>ENE</v>
      </c>
      <c r="O142" s="11">
        <v>0</v>
      </c>
      <c r="P142" s="12">
        <v>0</v>
      </c>
      <c r="Q142" s="3">
        <v>6</v>
      </c>
      <c r="R142" s="13">
        <v>103900</v>
      </c>
      <c r="S142" s="14">
        <v>820.81000000000006</v>
      </c>
      <c r="T142" s="15">
        <v>0</v>
      </c>
      <c r="U142" s="15">
        <v>0</v>
      </c>
    </row>
    <row r="143" spans="1:21" x14ac:dyDescent="0.25">
      <c r="A143" s="1">
        <v>45402</v>
      </c>
      <c r="B143" s="2">
        <v>0.48958333333333331</v>
      </c>
      <c r="C143" s="7">
        <v>1007</v>
      </c>
      <c r="D143" s="7">
        <v>1012</v>
      </c>
      <c r="E143" s="8">
        <v>16.899999999999999</v>
      </c>
      <c r="F143" s="9">
        <v>37</v>
      </c>
      <c r="G143" s="8">
        <v>17.399999999999999</v>
      </c>
      <c r="H143" s="8">
        <v>2</v>
      </c>
      <c r="I143" s="8">
        <v>26</v>
      </c>
      <c r="J143" s="8">
        <v>17.399999999999999</v>
      </c>
      <c r="K143" s="6">
        <f t="shared" si="6"/>
        <v>5.76</v>
      </c>
      <c r="L143" s="6">
        <f t="shared" si="7"/>
        <v>5.76</v>
      </c>
      <c r="M143" s="10">
        <v>12</v>
      </c>
      <c r="N143" s="3" t="str">
        <f t="shared" si="8"/>
        <v>N</v>
      </c>
      <c r="O143" s="11">
        <v>0</v>
      </c>
      <c r="P143" s="12">
        <v>0</v>
      </c>
      <c r="Q143" s="3">
        <v>5.0999999999999996</v>
      </c>
      <c r="R143" s="13">
        <v>101700</v>
      </c>
      <c r="S143" s="14">
        <v>803.43000000000006</v>
      </c>
      <c r="T143" s="15">
        <v>1.6</v>
      </c>
      <c r="U143" s="15">
        <v>1.6</v>
      </c>
    </row>
    <row r="144" spans="1:21" x14ac:dyDescent="0.25">
      <c r="A144" s="1">
        <v>45402</v>
      </c>
      <c r="B144" s="2">
        <v>0.49305555555555558</v>
      </c>
      <c r="C144" s="7">
        <v>1007</v>
      </c>
      <c r="D144" s="7">
        <v>1012</v>
      </c>
      <c r="E144" s="8">
        <v>16.899999999999999</v>
      </c>
      <c r="F144" s="9">
        <v>38</v>
      </c>
      <c r="G144" s="8">
        <v>17.399999999999999</v>
      </c>
      <c r="H144" s="8">
        <v>2.4</v>
      </c>
      <c r="I144" s="8">
        <v>26</v>
      </c>
      <c r="J144" s="8">
        <v>17.399999999999999</v>
      </c>
      <c r="K144" s="6">
        <f t="shared" si="6"/>
        <v>5.4</v>
      </c>
      <c r="L144" s="6">
        <f t="shared" si="7"/>
        <v>5.4</v>
      </c>
      <c r="M144" s="10">
        <v>342</v>
      </c>
      <c r="N144" s="3" t="str">
        <f t="shared" si="8"/>
        <v>NNW</v>
      </c>
      <c r="O144" s="11">
        <v>0</v>
      </c>
      <c r="P144" s="12">
        <v>0</v>
      </c>
      <c r="Q144" s="3">
        <v>7.7</v>
      </c>
      <c r="R144" s="13">
        <v>103272</v>
      </c>
      <c r="S144" s="14">
        <v>815.8488000000001</v>
      </c>
      <c r="T144" s="15">
        <v>1.5</v>
      </c>
      <c r="U144" s="15">
        <v>1.5</v>
      </c>
    </row>
    <row r="145" spans="1:21" x14ac:dyDescent="0.25">
      <c r="A145" s="1">
        <v>45402</v>
      </c>
      <c r="B145" s="2">
        <v>0.49652777777777779</v>
      </c>
      <c r="C145" s="7">
        <v>1007</v>
      </c>
      <c r="D145" s="7">
        <v>1012</v>
      </c>
      <c r="E145" s="8">
        <v>17.399999999999999</v>
      </c>
      <c r="F145" s="9">
        <v>37</v>
      </c>
      <c r="G145" s="8">
        <v>17.399999999999999</v>
      </c>
      <c r="H145" s="8">
        <v>2.5</v>
      </c>
      <c r="I145" s="8">
        <v>26</v>
      </c>
      <c r="J145" s="8">
        <v>17.399999999999999</v>
      </c>
      <c r="K145" s="6">
        <f t="shared" si="6"/>
        <v>9.7200000000000006</v>
      </c>
      <c r="L145" s="6">
        <f t="shared" si="7"/>
        <v>10.08</v>
      </c>
      <c r="M145" s="10">
        <v>299</v>
      </c>
      <c r="N145" s="3" t="str">
        <f t="shared" si="8"/>
        <v>WNW</v>
      </c>
      <c r="O145" s="11">
        <v>0</v>
      </c>
      <c r="P145" s="12">
        <v>0</v>
      </c>
      <c r="Q145" s="3">
        <v>7.1</v>
      </c>
      <c r="R145" s="13">
        <v>108128</v>
      </c>
      <c r="S145" s="14">
        <v>854.21120000000008</v>
      </c>
      <c r="T145" s="15">
        <v>2.7</v>
      </c>
      <c r="U145" s="15">
        <v>2.8</v>
      </c>
    </row>
    <row r="146" spans="1:21" x14ac:dyDescent="0.25">
      <c r="A146" s="1">
        <v>45402</v>
      </c>
      <c r="B146" s="2">
        <v>0.5</v>
      </c>
      <c r="C146" s="7">
        <v>1007</v>
      </c>
      <c r="D146" s="7">
        <v>1012</v>
      </c>
      <c r="E146" s="8">
        <v>17.7</v>
      </c>
      <c r="F146" s="9">
        <v>37</v>
      </c>
      <c r="G146" s="8">
        <v>17.7</v>
      </c>
      <c r="H146" s="8">
        <v>2.7</v>
      </c>
      <c r="I146" s="8">
        <v>26</v>
      </c>
      <c r="J146" s="8">
        <v>17.7</v>
      </c>
      <c r="K146" s="6">
        <f t="shared" si="6"/>
        <v>4.68</v>
      </c>
      <c r="L146" s="6">
        <f t="shared" si="7"/>
        <v>4.68</v>
      </c>
      <c r="M146" s="10">
        <v>62</v>
      </c>
      <c r="N146" s="3" t="str">
        <f t="shared" si="8"/>
        <v>ENE</v>
      </c>
      <c r="O146" s="11">
        <v>0</v>
      </c>
      <c r="P146" s="12">
        <v>0</v>
      </c>
      <c r="Q146" s="3">
        <v>7.2</v>
      </c>
      <c r="R146" s="13">
        <v>109385</v>
      </c>
      <c r="S146" s="14">
        <v>864.14150000000006</v>
      </c>
      <c r="T146" s="15">
        <v>1.3</v>
      </c>
      <c r="U146" s="15">
        <v>1.3</v>
      </c>
    </row>
    <row r="147" spans="1:21" x14ac:dyDescent="0.25">
      <c r="A147" s="1">
        <v>45402</v>
      </c>
      <c r="B147" s="2">
        <v>0.50347222222222221</v>
      </c>
      <c r="C147" s="7">
        <v>1007</v>
      </c>
      <c r="D147" s="7">
        <v>1012</v>
      </c>
      <c r="E147" s="8">
        <v>17.2</v>
      </c>
      <c r="F147" s="9">
        <v>38</v>
      </c>
      <c r="G147" s="8">
        <v>17.2</v>
      </c>
      <c r="H147" s="8">
        <v>2.7</v>
      </c>
      <c r="I147" s="8">
        <v>26</v>
      </c>
      <c r="J147" s="8">
        <v>17.2</v>
      </c>
      <c r="K147" s="6">
        <f t="shared" si="6"/>
        <v>0</v>
      </c>
      <c r="L147" s="6">
        <f t="shared" si="7"/>
        <v>0</v>
      </c>
      <c r="M147" s="10">
        <v>144</v>
      </c>
      <c r="N147" s="3" t="str">
        <f t="shared" si="8"/>
        <v>SE</v>
      </c>
      <c r="O147" s="11">
        <v>0</v>
      </c>
      <c r="P147" s="12">
        <v>0</v>
      </c>
      <c r="Q147" s="3">
        <v>7.2</v>
      </c>
      <c r="R147" s="13">
        <v>105664</v>
      </c>
      <c r="S147" s="14">
        <v>834.74560000000008</v>
      </c>
      <c r="T147" s="15">
        <v>0</v>
      </c>
      <c r="U147" s="15">
        <v>0</v>
      </c>
    </row>
    <row r="148" spans="1:21" x14ac:dyDescent="0.25">
      <c r="A148" s="1">
        <v>45402</v>
      </c>
      <c r="B148" s="2">
        <v>0.50694444444444442</v>
      </c>
      <c r="C148" s="7">
        <v>1006</v>
      </c>
      <c r="D148" s="7">
        <v>1011</v>
      </c>
      <c r="E148" s="8">
        <v>17</v>
      </c>
      <c r="F148" s="9">
        <v>36</v>
      </c>
      <c r="G148" s="8">
        <v>17</v>
      </c>
      <c r="H148" s="8">
        <v>1.7</v>
      </c>
      <c r="I148" s="8">
        <v>26</v>
      </c>
      <c r="J148" s="8">
        <v>17</v>
      </c>
      <c r="K148" s="6">
        <f t="shared" si="6"/>
        <v>8.64</v>
      </c>
      <c r="L148" s="6">
        <f t="shared" si="7"/>
        <v>9.36</v>
      </c>
      <c r="M148" s="10">
        <v>52</v>
      </c>
      <c r="N148" s="3" t="str">
        <f t="shared" si="8"/>
        <v>NE</v>
      </c>
      <c r="O148" s="11">
        <v>0</v>
      </c>
      <c r="P148" s="12">
        <v>0</v>
      </c>
      <c r="Q148" s="3">
        <v>7.4</v>
      </c>
      <c r="R148" s="13">
        <v>106124</v>
      </c>
      <c r="S148" s="14">
        <v>838.3796000000001</v>
      </c>
      <c r="T148" s="15">
        <v>2.4</v>
      </c>
      <c r="U148" s="15">
        <v>2.6</v>
      </c>
    </row>
    <row r="149" spans="1:21" x14ac:dyDescent="0.25">
      <c r="A149" s="1">
        <v>45402</v>
      </c>
      <c r="B149" s="2">
        <v>0.51041666666666663</v>
      </c>
      <c r="C149" s="7">
        <v>1006</v>
      </c>
      <c r="D149" s="7">
        <v>1011</v>
      </c>
      <c r="E149" s="8">
        <v>17.100000000000001</v>
      </c>
      <c r="F149" s="9">
        <v>36</v>
      </c>
      <c r="G149" s="8">
        <v>17.7</v>
      </c>
      <c r="H149" s="8">
        <v>1.8</v>
      </c>
      <c r="I149" s="8">
        <v>26</v>
      </c>
      <c r="J149" s="8">
        <v>17.7</v>
      </c>
      <c r="K149" s="6">
        <f t="shared" si="6"/>
        <v>5.4</v>
      </c>
      <c r="L149" s="6">
        <f t="shared" si="7"/>
        <v>5.4</v>
      </c>
      <c r="M149" s="10">
        <v>300</v>
      </c>
      <c r="N149" s="3" t="str">
        <f t="shared" si="8"/>
        <v>WNW</v>
      </c>
      <c r="O149" s="11">
        <v>0</v>
      </c>
      <c r="P149" s="12">
        <v>0</v>
      </c>
      <c r="Q149" s="3">
        <v>6.7</v>
      </c>
      <c r="R149" s="13">
        <v>109644</v>
      </c>
      <c r="S149" s="14">
        <v>866.18760000000009</v>
      </c>
      <c r="T149" s="15">
        <v>1.5</v>
      </c>
      <c r="U149" s="15">
        <v>1.5</v>
      </c>
    </row>
    <row r="150" spans="1:21" x14ac:dyDescent="0.25">
      <c r="A150" s="1">
        <v>45402</v>
      </c>
      <c r="B150" s="2">
        <v>0.51388888888888884</v>
      </c>
      <c r="C150" s="7">
        <v>1006</v>
      </c>
      <c r="D150" s="7">
        <v>1011</v>
      </c>
      <c r="E150" s="8">
        <v>17.100000000000001</v>
      </c>
      <c r="F150" s="9">
        <v>36</v>
      </c>
      <c r="G150" s="8">
        <v>17.100000000000001</v>
      </c>
      <c r="H150" s="8">
        <v>1.8</v>
      </c>
      <c r="I150" s="8">
        <v>26</v>
      </c>
      <c r="J150" s="8">
        <v>17.100000000000001</v>
      </c>
      <c r="K150" s="6">
        <f t="shared" si="6"/>
        <v>3.6</v>
      </c>
      <c r="L150" s="6">
        <f t="shared" si="7"/>
        <v>3.6</v>
      </c>
      <c r="M150" s="10">
        <v>120</v>
      </c>
      <c r="N150" s="3" t="str">
        <f t="shared" si="8"/>
        <v>ESE</v>
      </c>
      <c r="O150" s="11">
        <v>0</v>
      </c>
      <c r="P150" s="12">
        <v>0</v>
      </c>
      <c r="Q150" s="3">
        <v>2.8</v>
      </c>
      <c r="R150" s="13">
        <v>31844</v>
      </c>
      <c r="S150" s="14">
        <v>251.56760000000003</v>
      </c>
      <c r="T150" s="15">
        <v>1</v>
      </c>
      <c r="U150" s="15">
        <v>1</v>
      </c>
    </row>
    <row r="151" spans="1:21" x14ac:dyDescent="0.25">
      <c r="A151" s="1">
        <v>45402</v>
      </c>
      <c r="B151" s="2">
        <v>0.51736111111111116</v>
      </c>
      <c r="C151" s="7">
        <v>1006</v>
      </c>
      <c r="D151" s="7">
        <v>1011</v>
      </c>
      <c r="E151" s="8">
        <v>16.899999999999999</v>
      </c>
      <c r="F151" s="9">
        <v>36</v>
      </c>
      <c r="G151" s="8">
        <v>16.899999999999999</v>
      </c>
      <c r="H151" s="8">
        <v>1.6</v>
      </c>
      <c r="I151" s="8">
        <v>26</v>
      </c>
      <c r="J151" s="8">
        <v>16.899999999999999</v>
      </c>
      <c r="K151" s="6">
        <f t="shared" si="6"/>
        <v>8.64</v>
      </c>
      <c r="L151" s="6">
        <f t="shared" si="7"/>
        <v>9.36</v>
      </c>
      <c r="M151" s="10">
        <v>118</v>
      </c>
      <c r="N151" s="3" t="str">
        <f t="shared" si="8"/>
        <v>ESE</v>
      </c>
      <c r="O151" s="11">
        <v>0</v>
      </c>
      <c r="P151" s="12">
        <v>0</v>
      </c>
      <c r="Q151" s="3">
        <v>3.3</v>
      </c>
      <c r="R151" s="13">
        <v>43469</v>
      </c>
      <c r="S151" s="14">
        <v>343.40510000000006</v>
      </c>
      <c r="T151" s="15">
        <v>2.4</v>
      </c>
      <c r="U151" s="15">
        <v>2.6</v>
      </c>
    </row>
    <row r="152" spans="1:21" x14ac:dyDescent="0.25">
      <c r="A152" s="1">
        <v>45402</v>
      </c>
      <c r="B152" s="2">
        <v>0.52083333333333337</v>
      </c>
      <c r="C152" s="7">
        <v>1006</v>
      </c>
      <c r="D152" s="7">
        <v>1011</v>
      </c>
      <c r="E152" s="8">
        <v>17.2</v>
      </c>
      <c r="F152" s="9">
        <v>34</v>
      </c>
      <c r="G152" s="8">
        <v>17.2</v>
      </c>
      <c r="H152" s="8">
        <v>1.1000000000000001</v>
      </c>
      <c r="I152" s="8">
        <v>26</v>
      </c>
      <c r="J152" s="8">
        <v>17.2</v>
      </c>
      <c r="K152" s="6">
        <f t="shared" si="6"/>
        <v>3.9600000000000004</v>
      </c>
      <c r="L152" s="6">
        <f t="shared" si="7"/>
        <v>3.9600000000000004</v>
      </c>
      <c r="M152" s="10">
        <v>88</v>
      </c>
      <c r="N152" s="3" t="str">
        <f t="shared" si="8"/>
        <v>E</v>
      </c>
      <c r="O152" s="11">
        <v>0</v>
      </c>
      <c r="P152" s="12">
        <v>0</v>
      </c>
      <c r="Q152" s="3">
        <v>6.1</v>
      </c>
      <c r="R152" s="13">
        <v>105461</v>
      </c>
      <c r="S152" s="14">
        <v>833.14190000000008</v>
      </c>
      <c r="T152" s="15">
        <v>1.1000000000000001</v>
      </c>
      <c r="U152" s="15">
        <v>1.1000000000000001</v>
      </c>
    </row>
    <row r="153" spans="1:21" x14ac:dyDescent="0.25">
      <c r="A153" s="1">
        <v>45402</v>
      </c>
      <c r="B153" s="2">
        <v>0.52430555555555558</v>
      </c>
      <c r="C153" s="7">
        <v>1006</v>
      </c>
      <c r="D153" s="7">
        <v>1011</v>
      </c>
      <c r="E153" s="8">
        <v>16.899999999999999</v>
      </c>
      <c r="F153" s="9">
        <v>35</v>
      </c>
      <c r="G153" s="8">
        <v>16.899999999999999</v>
      </c>
      <c r="H153" s="8">
        <v>1.3</v>
      </c>
      <c r="I153" s="8">
        <v>26</v>
      </c>
      <c r="J153" s="8">
        <v>16.899999999999999</v>
      </c>
      <c r="K153" s="6">
        <f t="shared" si="6"/>
        <v>3.6</v>
      </c>
      <c r="L153" s="6">
        <f t="shared" si="7"/>
        <v>3.6</v>
      </c>
      <c r="M153" s="10">
        <v>186</v>
      </c>
      <c r="N153" s="3" t="str">
        <f t="shared" si="8"/>
        <v>S</v>
      </c>
      <c r="O153" s="11">
        <v>0</v>
      </c>
      <c r="P153" s="12">
        <v>0</v>
      </c>
      <c r="Q153" s="3">
        <v>5.2</v>
      </c>
      <c r="R153" s="13">
        <v>102776</v>
      </c>
      <c r="S153" s="14">
        <v>811.93040000000008</v>
      </c>
      <c r="T153" s="15">
        <v>1</v>
      </c>
      <c r="U153" s="15">
        <v>1</v>
      </c>
    </row>
    <row r="154" spans="1:21" x14ac:dyDescent="0.25">
      <c r="A154" s="1">
        <v>45402</v>
      </c>
      <c r="B154" s="2">
        <v>0.52777777777777779</v>
      </c>
      <c r="C154" s="7">
        <v>1006</v>
      </c>
      <c r="D154" s="7">
        <v>1011</v>
      </c>
      <c r="E154" s="8">
        <v>17.5</v>
      </c>
      <c r="F154" s="9">
        <v>34</v>
      </c>
      <c r="G154" s="8">
        <v>17.8</v>
      </c>
      <c r="H154" s="8">
        <v>1.4</v>
      </c>
      <c r="I154" s="8">
        <v>26</v>
      </c>
      <c r="J154" s="8">
        <v>17.8</v>
      </c>
      <c r="K154" s="6">
        <f t="shared" si="6"/>
        <v>7.2</v>
      </c>
      <c r="L154" s="6">
        <f t="shared" si="7"/>
        <v>7.2</v>
      </c>
      <c r="M154" s="10">
        <v>96</v>
      </c>
      <c r="N154" s="3" t="str">
        <f t="shared" si="8"/>
        <v>E</v>
      </c>
      <c r="O154" s="11">
        <v>0</v>
      </c>
      <c r="P154" s="12">
        <v>0</v>
      </c>
      <c r="Q154" s="3">
        <v>3.3</v>
      </c>
      <c r="R154" s="13">
        <v>43159</v>
      </c>
      <c r="S154" s="14">
        <v>340.95610000000005</v>
      </c>
      <c r="T154" s="15">
        <v>2</v>
      </c>
      <c r="U154" s="15">
        <v>2</v>
      </c>
    </row>
    <row r="155" spans="1:21" x14ac:dyDescent="0.25">
      <c r="A155" s="1">
        <v>45402</v>
      </c>
      <c r="B155" s="2">
        <v>0.53125</v>
      </c>
      <c r="C155" s="7">
        <v>1007</v>
      </c>
      <c r="D155" s="7">
        <v>1012</v>
      </c>
      <c r="E155" s="8">
        <v>17.5</v>
      </c>
      <c r="F155" s="9">
        <v>35</v>
      </c>
      <c r="G155" s="8">
        <v>18.100000000000001</v>
      </c>
      <c r="H155" s="8">
        <v>1.8</v>
      </c>
      <c r="I155" s="8">
        <v>26</v>
      </c>
      <c r="J155" s="8">
        <v>18.100000000000001</v>
      </c>
      <c r="K155" s="6">
        <f t="shared" si="6"/>
        <v>5.04</v>
      </c>
      <c r="L155" s="6">
        <f t="shared" si="7"/>
        <v>5.04</v>
      </c>
      <c r="M155" s="10">
        <v>114</v>
      </c>
      <c r="N155" s="3" t="str">
        <f t="shared" si="8"/>
        <v>ESE</v>
      </c>
      <c r="O155" s="11">
        <v>0</v>
      </c>
      <c r="P155" s="12">
        <v>0</v>
      </c>
      <c r="Q155" s="3">
        <v>4</v>
      </c>
      <c r="R155" s="13">
        <v>49156</v>
      </c>
      <c r="S155" s="14">
        <v>388.33240000000006</v>
      </c>
      <c r="T155" s="15">
        <v>1.4</v>
      </c>
      <c r="U155" s="15">
        <v>1.4</v>
      </c>
    </row>
    <row r="156" spans="1:21" x14ac:dyDescent="0.25">
      <c r="A156" s="1">
        <v>45402</v>
      </c>
      <c r="B156" s="2">
        <v>0.53472222222222221</v>
      </c>
      <c r="C156" s="7">
        <v>1007</v>
      </c>
      <c r="D156" s="7">
        <v>1012</v>
      </c>
      <c r="E156" s="8">
        <v>16.899999999999999</v>
      </c>
      <c r="F156" s="9">
        <v>34</v>
      </c>
      <c r="G156" s="8">
        <v>16.399999999999999</v>
      </c>
      <c r="H156" s="8">
        <v>0.9</v>
      </c>
      <c r="I156" s="8">
        <v>26</v>
      </c>
      <c r="J156" s="8">
        <v>16.399999999999999</v>
      </c>
      <c r="K156" s="6">
        <f t="shared" si="6"/>
        <v>12.96</v>
      </c>
      <c r="L156" s="6">
        <f t="shared" si="7"/>
        <v>14.040000000000001</v>
      </c>
      <c r="M156" s="10">
        <v>49</v>
      </c>
      <c r="N156" s="3" t="str">
        <f t="shared" si="8"/>
        <v>NE</v>
      </c>
      <c r="O156" s="11">
        <v>0</v>
      </c>
      <c r="P156" s="12">
        <v>0</v>
      </c>
      <c r="Q156" s="3">
        <v>5.6</v>
      </c>
      <c r="R156" s="13">
        <v>79544</v>
      </c>
      <c r="S156" s="14">
        <v>628.39760000000001</v>
      </c>
      <c r="T156" s="15">
        <v>3.6</v>
      </c>
      <c r="U156" s="15">
        <v>3.9</v>
      </c>
    </row>
    <row r="157" spans="1:21" x14ac:dyDescent="0.25">
      <c r="A157" s="1">
        <v>45402</v>
      </c>
      <c r="B157" s="2">
        <v>0.53819444444444442</v>
      </c>
      <c r="C157" s="7">
        <v>1006</v>
      </c>
      <c r="D157" s="7">
        <v>1011</v>
      </c>
      <c r="E157" s="8">
        <v>16.2</v>
      </c>
      <c r="F157" s="9">
        <v>35</v>
      </c>
      <c r="G157" s="8">
        <v>15.8</v>
      </c>
      <c r="H157" s="8">
        <v>0.6</v>
      </c>
      <c r="I157" s="8">
        <v>26</v>
      </c>
      <c r="J157" s="8">
        <v>15.8</v>
      </c>
      <c r="K157" s="6">
        <f t="shared" si="6"/>
        <v>10.08</v>
      </c>
      <c r="L157" s="6">
        <f t="shared" si="7"/>
        <v>10.44</v>
      </c>
      <c r="M157" s="10">
        <v>47</v>
      </c>
      <c r="N157" s="3" t="str">
        <f t="shared" si="8"/>
        <v>NE</v>
      </c>
      <c r="O157" s="11">
        <v>0</v>
      </c>
      <c r="P157" s="12">
        <v>0</v>
      </c>
      <c r="Q157" s="3">
        <v>4.2</v>
      </c>
      <c r="R157" s="13">
        <v>47651</v>
      </c>
      <c r="S157" s="14">
        <v>376.44290000000001</v>
      </c>
      <c r="T157" s="15">
        <v>2.8</v>
      </c>
      <c r="U157" s="15">
        <v>2.9</v>
      </c>
    </row>
    <row r="158" spans="1:21" x14ac:dyDescent="0.25">
      <c r="A158" s="1">
        <v>45402</v>
      </c>
      <c r="B158" s="2">
        <v>0.54166666666666663</v>
      </c>
      <c r="C158" s="7">
        <v>1006</v>
      </c>
      <c r="D158" s="7">
        <v>1011</v>
      </c>
      <c r="E158" s="8">
        <v>16.2</v>
      </c>
      <c r="F158" s="9">
        <v>33</v>
      </c>
      <c r="G158" s="8">
        <v>16.399999999999999</v>
      </c>
      <c r="H158" s="8">
        <v>-0.1</v>
      </c>
      <c r="I158" s="8">
        <v>26</v>
      </c>
      <c r="J158" s="8">
        <v>16.399999999999999</v>
      </c>
      <c r="K158" s="6">
        <f t="shared" si="6"/>
        <v>6.84</v>
      </c>
      <c r="L158" s="6">
        <f t="shared" si="7"/>
        <v>7.2</v>
      </c>
      <c r="M158" s="10">
        <v>151</v>
      </c>
      <c r="N158" s="3" t="str">
        <f t="shared" si="8"/>
        <v>SSE</v>
      </c>
      <c r="O158" s="11">
        <v>0</v>
      </c>
      <c r="P158" s="12">
        <v>0</v>
      </c>
      <c r="Q158" s="3">
        <v>9.6</v>
      </c>
      <c r="R158" s="13">
        <v>106473</v>
      </c>
      <c r="S158" s="14">
        <v>841.13670000000013</v>
      </c>
      <c r="T158" s="15">
        <v>1.9</v>
      </c>
      <c r="U158" s="15">
        <v>2</v>
      </c>
    </row>
    <row r="159" spans="1:21" x14ac:dyDescent="0.25">
      <c r="A159" s="1">
        <v>45402</v>
      </c>
      <c r="B159" s="2">
        <v>0.54513888888888884</v>
      </c>
      <c r="C159" s="7">
        <v>1006</v>
      </c>
      <c r="D159" s="7">
        <v>1011</v>
      </c>
      <c r="E159" s="8">
        <v>16.899999999999999</v>
      </c>
      <c r="F159" s="9">
        <v>34</v>
      </c>
      <c r="G159" s="8">
        <v>16.399999999999999</v>
      </c>
      <c r="H159" s="8">
        <v>0.9</v>
      </c>
      <c r="I159" s="8">
        <v>26</v>
      </c>
      <c r="J159" s="8">
        <v>16.399999999999999</v>
      </c>
      <c r="K159" s="6">
        <f t="shared" si="6"/>
        <v>12.96</v>
      </c>
      <c r="L159" s="6">
        <f t="shared" si="7"/>
        <v>13.32</v>
      </c>
      <c r="M159" s="10">
        <v>30</v>
      </c>
      <c r="N159" s="3" t="str">
        <f t="shared" si="8"/>
        <v>NNE</v>
      </c>
      <c r="O159" s="11">
        <v>0</v>
      </c>
      <c r="P159" s="12">
        <v>0</v>
      </c>
      <c r="Q159" s="3">
        <v>2.4</v>
      </c>
      <c r="R159" s="13">
        <v>16529</v>
      </c>
      <c r="S159" s="14">
        <v>130.57910000000001</v>
      </c>
      <c r="T159" s="15">
        <v>3.6</v>
      </c>
      <c r="U159" s="15">
        <v>3.7</v>
      </c>
    </row>
    <row r="160" spans="1:21" x14ac:dyDescent="0.25">
      <c r="A160" s="1">
        <v>45402</v>
      </c>
      <c r="B160" s="2">
        <v>0.54861111111111116</v>
      </c>
      <c r="C160" s="7">
        <v>1006</v>
      </c>
      <c r="D160" s="7">
        <v>1011</v>
      </c>
      <c r="E160" s="8">
        <v>16.5</v>
      </c>
      <c r="F160" s="9">
        <v>34</v>
      </c>
      <c r="G160" s="8">
        <v>16.8</v>
      </c>
      <c r="H160" s="8">
        <v>0.5</v>
      </c>
      <c r="I160" s="8">
        <v>26</v>
      </c>
      <c r="J160" s="8">
        <v>16.8</v>
      </c>
      <c r="K160" s="6">
        <f t="shared" si="6"/>
        <v>6.84</v>
      </c>
      <c r="L160" s="6">
        <f t="shared" si="7"/>
        <v>7.2</v>
      </c>
      <c r="M160" s="10">
        <v>210</v>
      </c>
      <c r="N160" s="3" t="str">
        <f t="shared" si="8"/>
        <v>SSW</v>
      </c>
      <c r="O160" s="11">
        <v>0</v>
      </c>
      <c r="P160" s="12">
        <v>0</v>
      </c>
      <c r="Q160" s="3">
        <v>5.3</v>
      </c>
      <c r="R160" s="13">
        <v>85192</v>
      </c>
      <c r="S160" s="14">
        <v>673.0168000000001</v>
      </c>
      <c r="T160" s="15">
        <v>1.9</v>
      </c>
      <c r="U160" s="15">
        <v>2</v>
      </c>
    </row>
    <row r="161" spans="1:21" x14ac:dyDescent="0.25">
      <c r="A161" s="1">
        <v>45402</v>
      </c>
      <c r="B161" s="2">
        <v>0.55208333333333337</v>
      </c>
      <c r="C161" s="7">
        <v>1006</v>
      </c>
      <c r="D161" s="7">
        <v>1011</v>
      </c>
      <c r="E161" s="8">
        <v>16.7</v>
      </c>
      <c r="F161" s="9">
        <v>32</v>
      </c>
      <c r="G161" s="8">
        <v>17</v>
      </c>
      <c r="H161" s="8">
        <v>-0.1</v>
      </c>
      <c r="I161" s="8">
        <v>26</v>
      </c>
      <c r="J161" s="8">
        <v>17</v>
      </c>
      <c r="K161" s="6">
        <f t="shared" si="6"/>
        <v>6.48</v>
      </c>
      <c r="L161" s="6">
        <f t="shared" si="7"/>
        <v>6.84</v>
      </c>
      <c r="M161" s="10">
        <v>84</v>
      </c>
      <c r="N161" s="3" t="str">
        <f t="shared" si="8"/>
        <v>E</v>
      </c>
      <c r="O161" s="11">
        <v>0</v>
      </c>
      <c r="P161" s="12">
        <v>0</v>
      </c>
      <c r="Q161" s="3">
        <v>5.6</v>
      </c>
      <c r="R161" s="13">
        <v>75478</v>
      </c>
      <c r="S161" s="14">
        <v>596.27620000000002</v>
      </c>
      <c r="T161" s="15">
        <v>1.8</v>
      </c>
      <c r="U161" s="15">
        <v>1.9</v>
      </c>
    </row>
    <row r="162" spans="1:21" x14ac:dyDescent="0.25">
      <c r="A162" s="1">
        <v>45402</v>
      </c>
      <c r="B162" s="2">
        <v>0.55555555555555558</v>
      </c>
      <c r="C162" s="7">
        <v>1006</v>
      </c>
      <c r="D162" s="7">
        <v>1011</v>
      </c>
      <c r="E162" s="8">
        <v>16.7</v>
      </c>
      <c r="F162" s="9">
        <v>34</v>
      </c>
      <c r="G162" s="8">
        <v>16.5</v>
      </c>
      <c r="H162" s="8">
        <v>0.7</v>
      </c>
      <c r="I162" s="8">
        <v>26</v>
      </c>
      <c r="J162" s="8">
        <v>16.5</v>
      </c>
      <c r="K162" s="6">
        <f t="shared" si="6"/>
        <v>9.36</v>
      </c>
      <c r="L162" s="6">
        <f t="shared" si="7"/>
        <v>9.36</v>
      </c>
      <c r="M162" s="10">
        <v>96</v>
      </c>
      <c r="N162" s="3" t="str">
        <f t="shared" si="8"/>
        <v>E</v>
      </c>
      <c r="O162" s="11">
        <v>0</v>
      </c>
      <c r="P162" s="12">
        <v>0</v>
      </c>
      <c r="Q162" s="3">
        <v>8.6</v>
      </c>
      <c r="R162" s="13">
        <v>96250</v>
      </c>
      <c r="S162" s="14">
        <v>760.37500000000011</v>
      </c>
      <c r="T162" s="15">
        <v>2.6</v>
      </c>
      <c r="U162" s="15">
        <v>2.6</v>
      </c>
    </row>
    <row r="163" spans="1:21" x14ac:dyDescent="0.25">
      <c r="A163" s="1">
        <v>45402</v>
      </c>
      <c r="B163" s="2">
        <v>0.55902777777777779</v>
      </c>
      <c r="C163" s="7">
        <v>1006</v>
      </c>
      <c r="D163" s="7">
        <v>1011</v>
      </c>
      <c r="E163" s="8">
        <v>16.5</v>
      </c>
      <c r="F163" s="9">
        <v>34</v>
      </c>
      <c r="G163" s="8">
        <v>16.5</v>
      </c>
      <c r="H163" s="8">
        <v>0.5</v>
      </c>
      <c r="I163" s="8">
        <v>26</v>
      </c>
      <c r="J163" s="8">
        <v>16.5</v>
      </c>
      <c r="K163" s="6">
        <f t="shared" si="6"/>
        <v>3.6</v>
      </c>
      <c r="L163" s="6">
        <f t="shared" si="7"/>
        <v>3.6</v>
      </c>
      <c r="M163" s="10">
        <v>108</v>
      </c>
      <c r="N163" s="3" t="str">
        <f t="shared" si="8"/>
        <v>E</v>
      </c>
      <c r="O163" s="11">
        <v>0</v>
      </c>
      <c r="P163" s="12">
        <v>0</v>
      </c>
      <c r="Q163" s="3">
        <v>5.0999999999999996</v>
      </c>
      <c r="R163" s="13">
        <v>94071</v>
      </c>
      <c r="S163" s="14">
        <v>743.16090000000008</v>
      </c>
      <c r="T163" s="15">
        <v>1</v>
      </c>
      <c r="U163" s="15">
        <v>1</v>
      </c>
    </row>
    <row r="164" spans="1:21" x14ac:dyDescent="0.25">
      <c r="A164" s="1">
        <v>45402</v>
      </c>
      <c r="B164" s="2">
        <v>0.5625</v>
      </c>
      <c r="C164" s="7">
        <v>1006</v>
      </c>
      <c r="D164" s="7">
        <v>1011</v>
      </c>
      <c r="E164" s="8">
        <v>16.600000000000001</v>
      </c>
      <c r="F164" s="9">
        <v>37</v>
      </c>
      <c r="G164" s="8">
        <v>16.2</v>
      </c>
      <c r="H164" s="8">
        <v>1.8</v>
      </c>
      <c r="I164" s="8">
        <v>26</v>
      </c>
      <c r="J164" s="8">
        <v>16.2</v>
      </c>
      <c r="K164" s="6">
        <f t="shared" si="6"/>
        <v>11.88</v>
      </c>
      <c r="L164" s="6">
        <f t="shared" si="7"/>
        <v>12.6</v>
      </c>
      <c r="M164" s="10">
        <v>69</v>
      </c>
      <c r="N164" s="3" t="str">
        <f t="shared" si="8"/>
        <v>ENE</v>
      </c>
      <c r="O164" s="11">
        <v>0</v>
      </c>
      <c r="P164" s="12">
        <v>0</v>
      </c>
      <c r="Q164" s="3">
        <v>5.6</v>
      </c>
      <c r="R164" s="13">
        <v>102237</v>
      </c>
      <c r="S164" s="14">
        <v>807.67230000000006</v>
      </c>
      <c r="T164" s="15">
        <v>3.3</v>
      </c>
      <c r="U164" s="15">
        <v>3.5</v>
      </c>
    </row>
    <row r="165" spans="1:21" x14ac:dyDescent="0.25">
      <c r="A165" s="1">
        <v>45402</v>
      </c>
      <c r="B165" s="2">
        <v>0.56597222222222221</v>
      </c>
      <c r="C165" s="7">
        <v>1006</v>
      </c>
      <c r="D165" s="7">
        <v>1011</v>
      </c>
      <c r="E165" s="8">
        <v>16.3</v>
      </c>
      <c r="F165" s="9">
        <v>38</v>
      </c>
      <c r="G165" s="8">
        <v>16.8</v>
      </c>
      <c r="H165" s="8">
        <v>1.9</v>
      </c>
      <c r="I165" s="8">
        <v>26</v>
      </c>
      <c r="J165" s="8">
        <v>16.8</v>
      </c>
      <c r="K165" s="6">
        <f t="shared" si="6"/>
        <v>5.04</v>
      </c>
      <c r="L165" s="6">
        <f t="shared" si="7"/>
        <v>5.04</v>
      </c>
      <c r="M165" s="10">
        <v>91</v>
      </c>
      <c r="N165" s="3" t="str">
        <f t="shared" si="8"/>
        <v>E</v>
      </c>
      <c r="O165" s="11">
        <v>0</v>
      </c>
      <c r="P165" s="12">
        <v>0</v>
      </c>
      <c r="Q165" s="3">
        <v>6.4</v>
      </c>
      <c r="R165" s="13">
        <v>98448</v>
      </c>
      <c r="S165" s="14">
        <v>777.7392000000001</v>
      </c>
      <c r="T165" s="15">
        <v>1.4</v>
      </c>
      <c r="U165" s="15">
        <v>1.4</v>
      </c>
    </row>
    <row r="166" spans="1:21" x14ac:dyDescent="0.25">
      <c r="A166" s="1">
        <v>45402</v>
      </c>
      <c r="B166" s="2">
        <v>0.56944444444444442</v>
      </c>
      <c r="C166" s="7">
        <v>1006</v>
      </c>
      <c r="D166" s="7">
        <v>1011</v>
      </c>
      <c r="E166" s="8">
        <v>16.7</v>
      </c>
      <c r="F166" s="9">
        <v>38</v>
      </c>
      <c r="G166" s="8">
        <v>16.7</v>
      </c>
      <c r="H166" s="8">
        <v>2.2000000000000002</v>
      </c>
      <c r="I166" s="8">
        <v>26</v>
      </c>
      <c r="J166" s="8">
        <v>16.7</v>
      </c>
      <c r="K166" s="6">
        <f t="shared" si="6"/>
        <v>4.68</v>
      </c>
      <c r="L166" s="6">
        <f t="shared" si="7"/>
        <v>4.68</v>
      </c>
      <c r="M166" s="10">
        <v>66</v>
      </c>
      <c r="N166" s="3" t="str">
        <f t="shared" si="8"/>
        <v>ENE</v>
      </c>
      <c r="O166" s="11">
        <v>0</v>
      </c>
      <c r="P166" s="12">
        <v>0</v>
      </c>
      <c r="Q166" s="3">
        <v>4.3</v>
      </c>
      <c r="R166" s="13">
        <v>66651</v>
      </c>
      <c r="S166" s="14">
        <v>526.54290000000003</v>
      </c>
      <c r="T166" s="15">
        <v>1.3</v>
      </c>
      <c r="U166" s="15">
        <v>1.3</v>
      </c>
    </row>
    <row r="167" spans="1:21" x14ac:dyDescent="0.25">
      <c r="A167" s="1">
        <v>45402</v>
      </c>
      <c r="B167" s="2">
        <v>0.57291666666666663</v>
      </c>
      <c r="C167" s="7">
        <v>1006</v>
      </c>
      <c r="D167" s="7">
        <v>1011</v>
      </c>
      <c r="E167" s="8">
        <v>17.3</v>
      </c>
      <c r="F167" s="9">
        <v>37</v>
      </c>
      <c r="G167" s="8">
        <v>17.899999999999999</v>
      </c>
      <c r="H167" s="8">
        <v>2.4</v>
      </c>
      <c r="I167" s="8">
        <v>26</v>
      </c>
      <c r="J167" s="8">
        <v>17.899999999999999</v>
      </c>
      <c r="K167" s="6">
        <f t="shared" si="6"/>
        <v>5.4</v>
      </c>
      <c r="L167" s="6">
        <f t="shared" si="7"/>
        <v>5.4</v>
      </c>
      <c r="M167" s="10">
        <v>83</v>
      </c>
      <c r="N167" s="3" t="str">
        <f t="shared" si="8"/>
        <v>E</v>
      </c>
      <c r="O167" s="11">
        <v>0</v>
      </c>
      <c r="P167" s="12">
        <v>0</v>
      </c>
      <c r="Q167" s="3">
        <v>7</v>
      </c>
      <c r="R167" s="13">
        <v>101806</v>
      </c>
      <c r="S167" s="14">
        <v>804.26740000000007</v>
      </c>
      <c r="T167" s="15">
        <v>1.5</v>
      </c>
      <c r="U167" s="15">
        <v>1.5</v>
      </c>
    </row>
    <row r="168" spans="1:21" x14ac:dyDescent="0.25">
      <c r="A168" s="1">
        <v>45402</v>
      </c>
      <c r="B168" s="2">
        <v>0.57638888888888884</v>
      </c>
      <c r="C168" s="7">
        <v>1006</v>
      </c>
      <c r="D168" s="7">
        <v>1011</v>
      </c>
      <c r="E168" s="8">
        <v>17.399999999999999</v>
      </c>
      <c r="F168" s="9">
        <v>37</v>
      </c>
      <c r="G168" s="8">
        <v>17.399999999999999</v>
      </c>
      <c r="H168" s="8">
        <v>2.5</v>
      </c>
      <c r="I168" s="8">
        <v>26</v>
      </c>
      <c r="J168" s="8">
        <v>17.399999999999999</v>
      </c>
      <c r="K168" s="6">
        <f t="shared" si="6"/>
        <v>4.68</v>
      </c>
      <c r="L168" s="6">
        <f t="shared" si="7"/>
        <v>4.68</v>
      </c>
      <c r="M168" s="10">
        <v>49</v>
      </c>
      <c r="N168" s="3" t="str">
        <f t="shared" si="8"/>
        <v>NE</v>
      </c>
      <c r="O168" s="11">
        <v>0</v>
      </c>
      <c r="P168" s="12">
        <v>0</v>
      </c>
      <c r="Q168" s="3">
        <v>4.9000000000000004</v>
      </c>
      <c r="R168" s="13">
        <v>70119</v>
      </c>
      <c r="S168" s="14">
        <v>553.94010000000003</v>
      </c>
      <c r="T168" s="15">
        <v>1.3</v>
      </c>
      <c r="U168" s="15">
        <v>1.3</v>
      </c>
    </row>
    <row r="169" spans="1:21" x14ac:dyDescent="0.25">
      <c r="A169" s="1">
        <v>45402</v>
      </c>
      <c r="B169" s="2">
        <v>0.57986111111111116</v>
      </c>
      <c r="C169" s="7">
        <v>1006</v>
      </c>
      <c r="D169" s="7">
        <v>1011</v>
      </c>
      <c r="E169" s="8">
        <v>17.399999999999999</v>
      </c>
      <c r="F169" s="9">
        <v>37</v>
      </c>
      <c r="G169" s="8">
        <v>17.399999999999999</v>
      </c>
      <c r="H169" s="8">
        <v>2.5</v>
      </c>
      <c r="I169" s="8">
        <v>26</v>
      </c>
      <c r="J169" s="8">
        <v>17.399999999999999</v>
      </c>
      <c r="K169" s="6">
        <f t="shared" si="6"/>
        <v>9.7200000000000006</v>
      </c>
      <c r="L169" s="6">
        <f t="shared" si="7"/>
        <v>10.08</v>
      </c>
      <c r="M169" s="10">
        <v>126</v>
      </c>
      <c r="N169" s="3" t="str">
        <f t="shared" si="8"/>
        <v>ESE</v>
      </c>
      <c r="O169" s="11">
        <v>0</v>
      </c>
      <c r="P169" s="12">
        <v>0</v>
      </c>
      <c r="Q169" s="3">
        <v>6.7</v>
      </c>
      <c r="R169" s="13">
        <v>113212</v>
      </c>
      <c r="S169" s="14">
        <v>894.37480000000005</v>
      </c>
      <c r="T169" s="15">
        <v>2.7</v>
      </c>
      <c r="U169" s="15">
        <v>2.8</v>
      </c>
    </row>
    <row r="170" spans="1:21" x14ac:dyDescent="0.25">
      <c r="A170" s="1">
        <v>45402</v>
      </c>
      <c r="B170" s="2">
        <v>0.58333333333333337</v>
      </c>
      <c r="C170" s="7">
        <v>1006</v>
      </c>
      <c r="D170" s="7">
        <v>1011</v>
      </c>
      <c r="E170" s="8">
        <v>17.5</v>
      </c>
      <c r="F170" s="9">
        <v>37</v>
      </c>
      <c r="G170" s="8">
        <v>18.100000000000001</v>
      </c>
      <c r="H170" s="8">
        <v>2.6</v>
      </c>
      <c r="I170" s="8">
        <v>26</v>
      </c>
      <c r="J170" s="8">
        <v>18.100000000000001</v>
      </c>
      <c r="K170" s="6">
        <f t="shared" si="6"/>
        <v>5.04</v>
      </c>
      <c r="L170" s="6">
        <f t="shared" si="7"/>
        <v>5.04</v>
      </c>
      <c r="M170" s="10">
        <v>94</v>
      </c>
      <c r="N170" s="3" t="str">
        <f t="shared" si="8"/>
        <v>E</v>
      </c>
      <c r="O170" s="11">
        <v>0</v>
      </c>
      <c r="P170" s="12">
        <v>0</v>
      </c>
      <c r="Q170" s="3">
        <v>5.5</v>
      </c>
      <c r="R170" s="13">
        <v>89149</v>
      </c>
      <c r="S170" s="14">
        <v>704.27710000000002</v>
      </c>
      <c r="T170" s="15">
        <v>1.4</v>
      </c>
      <c r="U170" s="15">
        <v>1.4</v>
      </c>
    </row>
    <row r="171" spans="1:21" x14ac:dyDescent="0.25">
      <c r="A171" s="1">
        <v>45402</v>
      </c>
      <c r="B171" s="2">
        <v>0.58680555555555558</v>
      </c>
      <c r="C171" s="7">
        <v>1006</v>
      </c>
      <c r="D171" s="7">
        <v>1011</v>
      </c>
      <c r="E171" s="8">
        <v>16.399999999999999</v>
      </c>
      <c r="F171" s="9">
        <v>40</v>
      </c>
      <c r="G171" s="8">
        <v>16.399999999999999</v>
      </c>
      <c r="H171" s="8">
        <v>2.7</v>
      </c>
      <c r="I171" s="8">
        <v>26</v>
      </c>
      <c r="J171" s="8">
        <v>16.399999999999999</v>
      </c>
      <c r="K171" s="6">
        <f t="shared" si="6"/>
        <v>3.9600000000000004</v>
      </c>
      <c r="L171" s="6">
        <f t="shared" si="7"/>
        <v>3.9600000000000004</v>
      </c>
      <c r="M171" s="10">
        <v>71</v>
      </c>
      <c r="N171" s="3" t="str">
        <f t="shared" si="8"/>
        <v>ENE</v>
      </c>
      <c r="O171" s="11">
        <v>0</v>
      </c>
      <c r="P171" s="12">
        <v>0</v>
      </c>
      <c r="Q171" s="3">
        <v>6</v>
      </c>
      <c r="R171" s="13">
        <v>103787</v>
      </c>
      <c r="S171" s="14">
        <v>819.91730000000007</v>
      </c>
      <c r="T171" s="15">
        <v>1.1000000000000001</v>
      </c>
      <c r="U171" s="15">
        <v>1.1000000000000001</v>
      </c>
    </row>
    <row r="172" spans="1:21" x14ac:dyDescent="0.25">
      <c r="A172" s="1">
        <v>45402</v>
      </c>
      <c r="B172" s="2">
        <v>0.59027777777777779</v>
      </c>
      <c r="C172" s="7">
        <v>1006</v>
      </c>
      <c r="D172" s="7">
        <v>1011</v>
      </c>
      <c r="E172" s="8">
        <v>17.100000000000001</v>
      </c>
      <c r="F172" s="9">
        <v>39</v>
      </c>
      <c r="G172" s="8">
        <v>16.8</v>
      </c>
      <c r="H172" s="8">
        <v>3</v>
      </c>
      <c r="I172" s="8">
        <v>26</v>
      </c>
      <c r="J172" s="8">
        <v>16.8</v>
      </c>
      <c r="K172" s="6">
        <f t="shared" si="6"/>
        <v>11.16</v>
      </c>
      <c r="L172" s="6">
        <f t="shared" si="7"/>
        <v>11.52</v>
      </c>
      <c r="M172" s="10">
        <v>95</v>
      </c>
      <c r="N172" s="3" t="str">
        <f t="shared" si="8"/>
        <v>E</v>
      </c>
      <c r="O172" s="11">
        <v>0</v>
      </c>
      <c r="P172" s="12">
        <v>0</v>
      </c>
      <c r="Q172" s="3">
        <v>6.9</v>
      </c>
      <c r="R172" s="13">
        <v>104388</v>
      </c>
      <c r="S172" s="14">
        <v>824.66520000000003</v>
      </c>
      <c r="T172" s="15">
        <v>3.1</v>
      </c>
      <c r="U172" s="15">
        <v>3.2</v>
      </c>
    </row>
    <row r="173" spans="1:21" x14ac:dyDescent="0.25">
      <c r="A173" s="1">
        <v>45402</v>
      </c>
      <c r="B173" s="2">
        <v>0.59375</v>
      </c>
      <c r="C173" s="7">
        <v>1006</v>
      </c>
      <c r="D173" s="7">
        <v>1011</v>
      </c>
      <c r="E173" s="8">
        <v>16.5</v>
      </c>
      <c r="F173" s="9">
        <v>42</v>
      </c>
      <c r="G173" s="8">
        <v>16.100000000000001</v>
      </c>
      <c r="H173" s="8">
        <v>3.5</v>
      </c>
      <c r="I173" s="8">
        <v>26</v>
      </c>
      <c r="J173" s="8">
        <v>16.100000000000001</v>
      </c>
      <c r="K173" s="6">
        <f t="shared" si="6"/>
        <v>11.16</v>
      </c>
      <c r="L173" s="6">
        <f t="shared" si="7"/>
        <v>11.88</v>
      </c>
      <c r="M173" s="10">
        <v>23</v>
      </c>
      <c r="N173" s="3" t="str">
        <f t="shared" si="8"/>
        <v>NNE</v>
      </c>
      <c r="O173" s="11">
        <v>0</v>
      </c>
      <c r="P173" s="12">
        <v>0</v>
      </c>
      <c r="Q173" s="3">
        <v>5.2</v>
      </c>
      <c r="R173" s="13">
        <v>98190</v>
      </c>
      <c r="S173" s="14">
        <v>775.70100000000002</v>
      </c>
      <c r="T173" s="15">
        <v>3.1</v>
      </c>
      <c r="U173" s="15">
        <v>3.3</v>
      </c>
    </row>
    <row r="174" spans="1:21" x14ac:dyDescent="0.25">
      <c r="A174" s="1">
        <v>45402</v>
      </c>
      <c r="B174" s="2">
        <v>0.59722222222222221</v>
      </c>
      <c r="C174" s="7">
        <v>1006</v>
      </c>
      <c r="D174" s="7">
        <v>1011</v>
      </c>
      <c r="E174" s="8">
        <v>16.5</v>
      </c>
      <c r="F174" s="9">
        <v>40</v>
      </c>
      <c r="G174" s="8">
        <v>16.2</v>
      </c>
      <c r="H174" s="8">
        <v>2.8</v>
      </c>
      <c r="I174" s="8">
        <v>26</v>
      </c>
      <c r="J174" s="8">
        <v>16.2</v>
      </c>
      <c r="K174" s="6">
        <f t="shared" si="6"/>
        <v>10.44</v>
      </c>
      <c r="L174" s="6">
        <f t="shared" si="7"/>
        <v>11.16</v>
      </c>
      <c r="M174" s="10">
        <v>47</v>
      </c>
      <c r="N174" s="3" t="str">
        <f t="shared" si="8"/>
        <v>NE</v>
      </c>
      <c r="O174" s="11">
        <v>0</v>
      </c>
      <c r="P174" s="12">
        <v>0</v>
      </c>
      <c r="Q174" s="3">
        <v>6.7</v>
      </c>
      <c r="R174" s="13">
        <v>110892</v>
      </c>
      <c r="S174" s="14">
        <v>876.04680000000008</v>
      </c>
      <c r="T174" s="15">
        <v>2.9</v>
      </c>
      <c r="U174" s="15">
        <v>3.1</v>
      </c>
    </row>
    <row r="175" spans="1:21" x14ac:dyDescent="0.25">
      <c r="A175" s="1">
        <v>45402</v>
      </c>
      <c r="B175" s="2">
        <v>0.60069444444444442</v>
      </c>
      <c r="C175" s="7">
        <v>1006</v>
      </c>
      <c r="D175" s="7">
        <v>1011</v>
      </c>
      <c r="E175" s="8">
        <v>16.3</v>
      </c>
      <c r="F175" s="9">
        <v>44</v>
      </c>
      <c r="G175" s="8">
        <v>16.3</v>
      </c>
      <c r="H175" s="8">
        <v>3.9</v>
      </c>
      <c r="I175" s="8">
        <v>26</v>
      </c>
      <c r="J175" s="8">
        <v>16.3</v>
      </c>
      <c r="K175" s="6">
        <f t="shared" si="6"/>
        <v>2.52</v>
      </c>
      <c r="L175" s="6">
        <f t="shared" si="7"/>
        <v>2.52</v>
      </c>
      <c r="M175" s="10">
        <v>138</v>
      </c>
      <c r="N175" s="3" t="str">
        <f t="shared" si="8"/>
        <v>SE</v>
      </c>
      <c r="O175" s="11">
        <v>0</v>
      </c>
      <c r="P175" s="12">
        <v>0</v>
      </c>
      <c r="Q175" s="3">
        <v>7.2</v>
      </c>
      <c r="R175" s="13">
        <v>113766</v>
      </c>
      <c r="S175" s="14">
        <v>898.7514000000001</v>
      </c>
      <c r="T175" s="15">
        <v>0.7</v>
      </c>
      <c r="U175" s="15">
        <v>0.7</v>
      </c>
    </row>
    <row r="176" spans="1:21" x14ac:dyDescent="0.25">
      <c r="A176" s="1">
        <v>45402</v>
      </c>
      <c r="B176" s="2">
        <v>0.60416666666666663</v>
      </c>
      <c r="C176" s="7">
        <v>1006</v>
      </c>
      <c r="D176" s="7">
        <v>1011</v>
      </c>
      <c r="E176" s="8">
        <v>16.600000000000001</v>
      </c>
      <c r="F176" s="9">
        <v>42</v>
      </c>
      <c r="G176" s="8">
        <v>15.9</v>
      </c>
      <c r="H176" s="8">
        <v>3.6</v>
      </c>
      <c r="I176" s="8">
        <v>26</v>
      </c>
      <c r="J176" s="8">
        <v>15.9</v>
      </c>
      <c r="K176" s="6">
        <f t="shared" si="6"/>
        <v>14.040000000000001</v>
      </c>
      <c r="L176" s="6">
        <f t="shared" si="7"/>
        <v>15.120000000000001</v>
      </c>
      <c r="M176" s="10">
        <v>58</v>
      </c>
      <c r="N176" s="3" t="str">
        <f t="shared" si="8"/>
        <v>NE</v>
      </c>
      <c r="O176" s="11">
        <v>0</v>
      </c>
      <c r="P176" s="12">
        <v>0</v>
      </c>
      <c r="Q176" s="3">
        <v>3</v>
      </c>
      <c r="R176" s="13">
        <v>43227</v>
      </c>
      <c r="S176" s="14">
        <v>341.49330000000003</v>
      </c>
      <c r="T176" s="15">
        <v>3.9</v>
      </c>
      <c r="U176" s="15">
        <v>4.2</v>
      </c>
    </row>
    <row r="177" spans="1:21" x14ac:dyDescent="0.25">
      <c r="A177" s="1">
        <v>45402</v>
      </c>
      <c r="B177" s="2">
        <v>0.60763888888888884</v>
      </c>
      <c r="C177" s="7">
        <v>1006</v>
      </c>
      <c r="D177" s="7">
        <v>1011</v>
      </c>
      <c r="E177" s="8">
        <v>16.2</v>
      </c>
      <c r="F177" s="9">
        <v>40</v>
      </c>
      <c r="G177" s="8">
        <v>16.3</v>
      </c>
      <c r="H177" s="8">
        <v>2.5</v>
      </c>
      <c r="I177" s="8">
        <v>26</v>
      </c>
      <c r="J177" s="8">
        <v>16.3</v>
      </c>
      <c r="K177" s="6">
        <f t="shared" si="6"/>
        <v>7.2</v>
      </c>
      <c r="L177" s="6">
        <f t="shared" si="7"/>
        <v>7.2</v>
      </c>
      <c r="M177" s="10">
        <v>50</v>
      </c>
      <c r="N177" s="3" t="str">
        <f t="shared" si="8"/>
        <v>NE</v>
      </c>
      <c r="O177" s="11">
        <v>0</v>
      </c>
      <c r="P177" s="12">
        <v>0</v>
      </c>
      <c r="Q177" s="3">
        <v>2.4</v>
      </c>
      <c r="R177" s="13">
        <v>35976</v>
      </c>
      <c r="S177" s="14">
        <v>284.21040000000005</v>
      </c>
      <c r="T177" s="15">
        <v>2</v>
      </c>
      <c r="U177" s="15">
        <v>2</v>
      </c>
    </row>
    <row r="178" spans="1:21" x14ac:dyDescent="0.25">
      <c r="A178" s="1">
        <v>45402</v>
      </c>
      <c r="B178" s="2">
        <v>0.61111111111111116</v>
      </c>
      <c r="C178" s="7">
        <v>1006</v>
      </c>
      <c r="D178" s="7">
        <v>1011</v>
      </c>
      <c r="E178" s="8">
        <v>16.3</v>
      </c>
      <c r="F178" s="9">
        <v>44</v>
      </c>
      <c r="G178" s="8">
        <v>16.600000000000001</v>
      </c>
      <c r="H178" s="8">
        <v>3.9</v>
      </c>
      <c r="I178" s="8">
        <v>26</v>
      </c>
      <c r="J178" s="8">
        <v>16.600000000000001</v>
      </c>
      <c r="K178" s="6">
        <f t="shared" si="6"/>
        <v>6.48</v>
      </c>
      <c r="L178" s="6">
        <f t="shared" si="7"/>
        <v>7.2</v>
      </c>
      <c r="M178" s="10">
        <v>44</v>
      </c>
      <c r="N178" s="3" t="str">
        <f t="shared" si="8"/>
        <v>NE</v>
      </c>
      <c r="O178" s="11">
        <v>0</v>
      </c>
      <c r="P178" s="12">
        <v>0</v>
      </c>
      <c r="Q178" s="3">
        <v>2.9</v>
      </c>
      <c r="R178" s="13">
        <v>36371</v>
      </c>
      <c r="S178" s="14">
        <v>287.33090000000004</v>
      </c>
      <c r="T178" s="15">
        <v>1.8</v>
      </c>
      <c r="U178" s="15">
        <v>2</v>
      </c>
    </row>
    <row r="179" spans="1:21" x14ac:dyDescent="0.25">
      <c r="A179" s="1">
        <v>45402</v>
      </c>
      <c r="B179" s="2">
        <v>0.61458333333333337</v>
      </c>
      <c r="C179" s="7">
        <v>1006</v>
      </c>
      <c r="D179" s="7">
        <v>1011</v>
      </c>
      <c r="E179" s="8">
        <v>16.3</v>
      </c>
      <c r="F179" s="9">
        <v>45</v>
      </c>
      <c r="G179" s="8">
        <v>16.600000000000001</v>
      </c>
      <c r="H179" s="8">
        <v>4.3</v>
      </c>
      <c r="I179" s="8">
        <v>26</v>
      </c>
      <c r="J179" s="8">
        <v>16.600000000000001</v>
      </c>
      <c r="K179" s="6">
        <f t="shared" si="6"/>
        <v>6.48</v>
      </c>
      <c r="L179" s="6">
        <f t="shared" si="7"/>
        <v>6.84</v>
      </c>
      <c r="M179" s="10">
        <v>37</v>
      </c>
      <c r="N179" s="3" t="str">
        <f t="shared" si="8"/>
        <v>NNE</v>
      </c>
      <c r="O179" s="11">
        <v>0</v>
      </c>
      <c r="P179" s="12">
        <v>0</v>
      </c>
      <c r="Q179" s="3">
        <v>2.6</v>
      </c>
      <c r="R179" s="13">
        <v>41740</v>
      </c>
      <c r="S179" s="14">
        <v>329.74600000000004</v>
      </c>
      <c r="T179" s="15">
        <v>1.8</v>
      </c>
      <c r="U179" s="15">
        <v>1.9</v>
      </c>
    </row>
    <row r="180" spans="1:21" x14ac:dyDescent="0.25">
      <c r="A180" s="1">
        <v>45402</v>
      </c>
      <c r="B180" s="2">
        <v>0.61805555555555558</v>
      </c>
      <c r="C180" s="7">
        <v>1006</v>
      </c>
      <c r="D180" s="7">
        <v>1011</v>
      </c>
      <c r="E180" s="8">
        <v>16.5</v>
      </c>
      <c r="F180" s="9">
        <v>43</v>
      </c>
      <c r="G180" s="8">
        <v>16.8</v>
      </c>
      <c r="H180" s="8">
        <v>3.8</v>
      </c>
      <c r="I180" s="8">
        <v>26</v>
      </c>
      <c r="J180" s="8">
        <v>16.8</v>
      </c>
      <c r="K180" s="6">
        <f t="shared" si="6"/>
        <v>6.48</v>
      </c>
      <c r="L180" s="6">
        <f t="shared" si="7"/>
        <v>6.84</v>
      </c>
      <c r="M180" s="10">
        <v>53</v>
      </c>
      <c r="N180" s="3" t="str">
        <f t="shared" si="8"/>
        <v>NE</v>
      </c>
      <c r="O180" s="11">
        <v>0</v>
      </c>
      <c r="P180" s="12">
        <v>0</v>
      </c>
      <c r="Q180" s="3">
        <v>4.2</v>
      </c>
      <c r="R180" s="13">
        <v>78912</v>
      </c>
      <c r="S180" s="14">
        <v>623.40480000000002</v>
      </c>
      <c r="T180" s="15">
        <v>1.8</v>
      </c>
      <c r="U180" s="15">
        <v>1.9</v>
      </c>
    </row>
    <row r="181" spans="1:21" x14ac:dyDescent="0.25">
      <c r="A181" s="1">
        <v>45402</v>
      </c>
      <c r="B181" s="2">
        <v>0.62152777777777779</v>
      </c>
      <c r="C181" s="7">
        <v>1006</v>
      </c>
      <c r="D181" s="7">
        <v>1011</v>
      </c>
      <c r="E181" s="8">
        <v>16.600000000000001</v>
      </c>
      <c r="F181" s="9">
        <v>41</v>
      </c>
      <c r="G181" s="8">
        <v>16.7</v>
      </c>
      <c r="H181" s="8">
        <v>3.2</v>
      </c>
      <c r="I181" s="8">
        <v>26</v>
      </c>
      <c r="J181" s="8">
        <v>16.7</v>
      </c>
      <c r="K181" s="6">
        <f t="shared" si="6"/>
        <v>7.2</v>
      </c>
      <c r="L181" s="6">
        <f t="shared" si="7"/>
        <v>7.2</v>
      </c>
      <c r="M181" s="10">
        <v>18</v>
      </c>
      <c r="N181" s="3" t="str">
        <f t="shared" si="8"/>
        <v>N</v>
      </c>
      <c r="O181" s="11">
        <v>0</v>
      </c>
      <c r="P181" s="12">
        <v>0</v>
      </c>
      <c r="Q181" s="3">
        <v>2.9</v>
      </c>
      <c r="R181" s="13">
        <v>44832</v>
      </c>
      <c r="S181" s="14">
        <v>354.17280000000005</v>
      </c>
      <c r="T181" s="15">
        <v>2</v>
      </c>
      <c r="U181" s="15">
        <v>2</v>
      </c>
    </row>
    <row r="182" spans="1:21" x14ac:dyDescent="0.25">
      <c r="A182" s="1">
        <v>45402</v>
      </c>
      <c r="B182" s="2">
        <v>0.625</v>
      </c>
      <c r="C182" s="7">
        <v>1006</v>
      </c>
      <c r="D182" s="7">
        <v>1011</v>
      </c>
      <c r="E182" s="8">
        <v>16.2</v>
      </c>
      <c r="F182" s="9">
        <v>38</v>
      </c>
      <c r="G182" s="8">
        <v>16.100000000000001</v>
      </c>
      <c r="H182" s="8">
        <v>1.8</v>
      </c>
      <c r="I182" s="8">
        <v>26</v>
      </c>
      <c r="J182" s="8">
        <v>16.100000000000001</v>
      </c>
      <c r="K182" s="6">
        <f t="shared" si="6"/>
        <v>8.64</v>
      </c>
      <c r="L182" s="6">
        <f t="shared" si="7"/>
        <v>9.36</v>
      </c>
      <c r="M182" s="10">
        <v>52</v>
      </c>
      <c r="N182" s="3" t="str">
        <f t="shared" si="8"/>
        <v>NE</v>
      </c>
      <c r="O182" s="11">
        <v>0</v>
      </c>
      <c r="P182" s="12">
        <v>0</v>
      </c>
      <c r="Q182" s="3">
        <v>3.3</v>
      </c>
      <c r="R182" s="13">
        <v>46427</v>
      </c>
      <c r="S182" s="14">
        <v>366.77330000000006</v>
      </c>
      <c r="T182" s="15">
        <v>2.4</v>
      </c>
      <c r="U182" s="15">
        <v>2.6</v>
      </c>
    </row>
    <row r="183" spans="1:21" x14ac:dyDescent="0.25">
      <c r="A183" s="1">
        <v>45402</v>
      </c>
      <c r="B183" s="2">
        <v>0.62847222222222221</v>
      </c>
      <c r="C183" s="7">
        <v>1006</v>
      </c>
      <c r="D183" s="7">
        <v>1011</v>
      </c>
      <c r="E183" s="8">
        <v>16.399999999999999</v>
      </c>
      <c r="F183" s="9">
        <v>41</v>
      </c>
      <c r="G183" s="8">
        <v>15.9</v>
      </c>
      <c r="H183" s="8">
        <v>3</v>
      </c>
      <c r="I183" s="8">
        <v>26</v>
      </c>
      <c r="J183" s="8">
        <v>15.9</v>
      </c>
      <c r="K183" s="6">
        <f t="shared" si="6"/>
        <v>11.88</v>
      </c>
      <c r="L183" s="6">
        <f t="shared" si="7"/>
        <v>11.88</v>
      </c>
      <c r="M183" s="10">
        <v>108</v>
      </c>
      <c r="N183" s="3" t="str">
        <f t="shared" si="8"/>
        <v>E</v>
      </c>
      <c r="O183" s="11">
        <v>0</v>
      </c>
      <c r="P183" s="12">
        <v>0</v>
      </c>
      <c r="Q183" s="3">
        <v>5.3</v>
      </c>
      <c r="R183" s="13">
        <v>100297</v>
      </c>
      <c r="S183" s="14">
        <v>792.34630000000004</v>
      </c>
      <c r="T183" s="15">
        <v>3.3</v>
      </c>
      <c r="U183" s="15">
        <v>3.3</v>
      </c>
    </row>
    <row r="184" spans="1:21" x14ac:dyDescent="0.25">
      <c r="A184" s="1">
        <v>45402</v>
      </c>
      <c r="B184" s="2">
        <v>0.63194444444444442</v>
      </c>
      <c r="C184" s="7">
        <v>1006</v>
      </c>
      <c r="D184" s="7">
        <v>1011</v>
      </c>
      <c r="E184" s="8">
        <v>16.5</v>
      </c>
      <c r="F184" s="9">
        <v>40</v>
      </c>
      <c r="G184" s="8">
        <v>16.5</v>
      </c>
      <c r="H184" s="8">
        <v>2.8</v>
      </c>
      <c r="I184" s="8">
        <v>26</v>
      </c>
      <c r="J184" s="8">
        <v>16.5</v>
      </c>
      <c r="K184" s="6">
        <f t="shared" si="6"/>
        <v>3.6</v>
      </c>
      <c r="L184" s="6">
        <f t="shared" si="7"/>
        <v>3.6</v>
      </c>
      <c r="M184" s="10">
        <v>96</v>
      </c>
      <c r="N184" s="3" t="str">
        <f t="shared" si="8"/>
        <v>E</v>
      </c>
      <c r="O184" s="11">
        <v>0</v>
      </c>
      <c r="P184" s="12">
        <v>0</v>
      </c>
      <c r="Q184" s="3">
        <v>2.8</v>
      </c>
      <c r="R184" s="13">
        <v>36028</v>
      </c>
      <c r="S184" s="14">
        <v>284.62120000000004</v>
      </c>
      <c r="T184" s="15">
        <v>1</v>
      </c>
      <c r="U184" s="15">
        <v>1</v>
      </c>
    </row>
    <row r="185" spans="1:21" x14ac:dyDescent="0.25">
      <c r="A185" s="1">
        <v>45402</v>
      </c>
      <c r="B185" s="2">
        <v>0.63541666666666663</v>
      </c>
      <c r="C185" s="7">
        <v>1006</v>
      </c>
      <c r="D185" s="7">
        <v>1011</v>
      </c>
      <c r="E185" s="8">
        <v>16.399999999999999</v>
      </c>
      <c r="F185" s="9">
        <v>39</v>
      </c>
      <c r="G185" s="8">
        <v>16.7</v>
      </c>
      <c r="H185" s="8">
        <v>2.2999999999999998</v>
      </c>
      <c r="I185" s="8">
        <v>26</v>
      </c>
      <c r="J185" s="8">
        <v>16.7</v>
      </c>
      <c r="K185" s="6">
        <f t="shared" si="6"/>
        <v>6.84</v>
      </c>
      <c r="L185" s="6">
        <f t="shared" si="7"/>
        <v>7.9200000000000008</v>
      </c>
      <c r="M185" s="10">
        <v>48</v>
      </c>
      <c r="N185" s="3" t="str">
        <f t="shared" si="8"/>
        <v>NE</v>
      </c>
      <c r="O185" s="11">
        <v>0</v>
      </c>
      <c r="P185" s="12">
        <v>0</v>
      </c>
      <c r="Q185" s="3">
        <v>4.5</v>
      </c>
      <c r="R185" s="13">
        <v>86165</v>
      </c>
      <c r="S185" s="14">
        <v>680.70350000000008</v>
      </c>
      <c r="T185" s="15">
        <v>1.9</v>
      </c>
      <c r="U185" s="15">
        <v>2.2000000000000002</v>
      </c>
    </row>
    <row r="186" spans="1:21" x14ac:dyDescent="0.25">
      <c r="A186" s="1">
        <v>45402</v>
      </c>
      <c r="B186" s="2">
        <v>0.63888888888888884</v>
      </c>
      <c r="C186" s="7">
        <v>1006</v>
      </c>
      <c r="D186" s="7">
        <v>1011</v>
      </c>
      <c r="E186" s="8">
        <v>16.7</v>
      </c>
      <c r="F186" s="9">
        <v>39</v>
      </c>
      <c r="G186" s="8">
        <v>16.5</v>
      </c>
      <c r="H186" s="8">
        <v>2.6</v>
      </c>
      <c r="I186" s="8">
        <v>26</v>
      </c>
      <c r="J186" s="8">
        <v>16.5</v>
      </c>
      <c r="K186" s="6">
        <f t="shared" si="6"/>
        <v>9.36</v>
      </c>
      <c r="L186" s="6">
        <f t="shared" si="7"/>
        <v>9.7200000000000006</v>
      </c>
      <c r="M186" s="10">
        <v>78</v>
      </c>
      <c r="N186" s="3" t="str">
        <f t="shared" si="8"/>
        <v>ENE</v>
      </c>
      <c r="O186" s="11">
        <v>0</v>
      </c>
      <c r="P186" s="12">
        <v>0</v>
      </c>
      <c r="Q186" s="3">
        <v>4.5</v>
      </c>
      <c r="R186" s="13">
        <v>87288</v>
      </c>
      <c r="S186" s="14">
        <v>689.57520000000011</v>
      </c>
      <c r="T186" s="15">
        <v>2.6</v>
      </c>
      <c r="U186" s="15">
        <v>2.7</v>
      </c>
    </row>
    <row r="187" spans="1:21" x14ac:dyDescent="0.25">
      <c r="A187" s="1">
        <v>45402</v>
      </c>
      <c r="B187" s="2">
        <v>0.64236111111111116</v>
      </c>
      <c r="C187" s="7">
        <v>1006</v>
      </c>
      <c r="D187" s="7">
        <v>1011</v>
      </c>
      <c r="E187" s="8">
        <v>16.7</v>
      </c>
      <c r="F187" s="9">
        <v>41</v>
      </c>
      <c r="G187" s="8">
        <v>16.7</v>
      </c>
      <c r="H187" s="8">
        <v>3.3</v>
      </c>
      <c r="I187" s="8">
        <v>26</v>
      </c>
      <c r="J187" s="8">
        <v>16.7</v>
      </c>
      <c r="K187" s="6">
        <f t="shared" si="6"/>
        <v>8.64</v>
      </c>
      <c r="L187" s="6">
        <f t="shared" si="7"/>
        <v>9.36</v>
      </c>
      <c r="M187" s="10">
        <v>61</v>
      </c>
      <c r="N187" s="3" t="str">
        <f t="shared" si="8"/>
        <v>ENE</v>
      </c>
      <c r="O187" s="11">
        <v>0</v>
      </c>
      <c r="P187" s="12">
        <v>0</v>
      </c>
      <c r="Q187" s="3">
        <v>4.2</v>
      </c>
      <c r="R187" s="13">
        <v>82452</v>
      </c>
      <c r="S187" s="14">
        <v>651.37080000000003</v>
      </c>
      <c r="T187" s="15">
        <v>2.4</v>
      </c>
      <c r="U187" s="15">
        <v>2.6</v>
      </c>
    </row>
    <row r="188" spans="1:21" x14ac:dyDescent="0.25">
      <c r="A188" s="1">
        <v>45402</v>
      </c>
      <c r="B188" s="2">
        <v>0.64583333333333337</v>
      </c>
      <c r="C188" s="7">
        <v>1006</v>
      </c>
      <c r="D188" s="7">
        <v>1011</v>
      </c>
      <c r="E188" s="8">
        <v>16.899999999999999</v>
      </c>
      <c r="F188" s="9">
        <v>41</v>
      </c>
      <c r="G188" s="8">
        <v>17.399999999999999</v>
      </c>
      <c r="H188" s="8">
        <v>3.5</v>
      </c>
      <c r="I188" s="8">
        <v>26</v>
      </c>
      <c r="J188" s="8">
        <v>17.399999999999999</v>
      </c>
      <c r="K188" s="6">
        <f t="shared" si="6"/>
        <v>5.4</v>
      </c>
      <c r="L188" s="6">
        <f t="shared" si="7"/>
        <v>5.4</v>
      </c>
      <c r="M188" s="10">
        <v>30</v>
      </c>
      <c r="N188" s="3" t="str">
        <f t="shared" si="8"/>
        <v>NNE</v>
      </c>
      <c r="O188" s="11">
        <v>0</v>
      </c>
      <c r="P188" s="12">
        <v>0</v>
      </c>
      <c r="Q188" s="3">
        <v>4.8</v>
      </c>
      <c r="R188" s="13">
        <v>75996</v>
      </c>
      <c r="S188" s="14">
        <v>600.36840000000007</v>
      </c>
      <c r="T188" s="15">
        <v>1.5</v>
      </c>
      <c r="U188" s="15">
        <v>1.5</v>
      </c>
    </row>
    <row r="189" spans="1:21" x14ac:dyDescent="0.25">
      <c r="A189" s="1">
        <v>45402</v>
      </c>
      <c r="B189" s="2">
        <v>0.64930555555555558</v>
      </c>
      <c r="C189" s="7">
        <v>1006</v>
      </c>
      <c r="D189" s="7">
        <v>1011</v>
      </c>
      <c r="E189" s="8">
        <v>16.7</v>
      </c>
      <c r="F189" s="9">
        <v>40</v>
      </c>
      <c r="G189" s="8">
        <v>17</v>
      </c>
      <c r="H189" s="8">
        <v>3</v>
      </c>
      <c r="I189" s="8">
        <v>26</v>
      </c>
      <c r="J189" s="8">
        <v>17</v>
      </c>
      <c r="K189" s="6">
        <f t="shared" si="6"/>
        <v>6.48</v>
      </c>
      <c r="L189" s="6">
        <f t="shared" si="7"/>
        <v>6.84</v>
      </c>
      <c r="M189" s="10">
        <v>90</v>
      </c>
      <c r="N189" s="3" t="str">
        <f t="shared" si="8"/>
        <v>E</v>
      </c>
      <c r="O189" s="11">
        <v>0</v>
      </c>
      <c r="P189" s="12">
        <v>0</v>
      </c>
      <c r="Q189" s="3">
        <v>4.7</v>
      </c>
      <c r="R189" s="13">
        <v>73674</v>
      </c>
      <c r="S189" s="14">
        <v>582.02460000000008</v>
      </c>
      <c r="T189" s="15">
        <v>1.8</v>
      </c>
      <c r="U189" s="15">
        <v>1.9</v>
      </c>
    </row>
    <row r="190" spans="1:21" x14ac:dyDescent="0.25">
      <c r="A190" s="1">
        <v>45402</v>
      </c>
      <c r="B190" s="2">
        <v>0.65277777777777779</v>
      </c>
      <c r="C190" s="7">
        <v>1006</v>
      </c>
      <c r="D190" s="7">
        <v>1011</v>
      </c>
      <c r="E190" s="8">
        <v>17.3</v>
      </c>
      <c r="F190" s="9">
        <v>38</v>
      </c>
      <c r="G190" s="8">
        <v>17.3</v>
      </c>
      <c r="H190" s="8">
        <v>2.8</v>
      </c>
      <c r="I190" s="8">
        <v>26</v>
      </c>
      <c r="J190" s="8">
        <v>17.3</v>
      </c>
      <c r="K190" s="6">
        <f t="shared" si="6"/>
        <v>4.68</v>
      </c>
      <c r="L190" s="6">
        <f t="shared" si="7"/>
        <v>4.68</v>
      </c>
      <c r="M190" s="10">
        <v>169</v>
      </c>
      <c r="N190" s="3" t="str">
        <f t="shared" si="8"/>
        <v>SSE</v>
      </c>
      <c r="O190" s="11">
        <v>0</v>
      </c>
      <c r="P190" s="12">
        <v>0</v>
      </c>
      <c r="Q190" s="3">
        <v>3.1</v>
      </c>
      <c r="R190" s="13">
        <v>50162</v>
      </c>
      <c r="S190" s="14">
        <v>396.27980000000002</v>
      </c>
      <c r="T190" s="15">
        <v>1.3</v>
      </c>
      <c r="U190" s="15">
        <v>1.3</v>
      </c>
    </row>
    <row r="191" spans="1:21" x14ac:dyDescent="0.25">
      <c r="A191" s="1">
        <v>45402</v>
      </c>
      <c r="B191" s="2">
        <v>0.65625</v>
      </c>
      <c r="C191" s="7">
        <v>1006</v>
      </c>
      <c r="D191" s="7">
        <v>1011</v>
      </c>
      <c r="E191" s="8">
        <v>17.100000000000001</v>
      </c>
      <c r="F191" s="9">
        <v>40</v>
      </c>
      <c r="G191" s="8">
        <v>16.899999999999999</v>
      </c>
      <c r="H191" s="8">
        <v>3.3</v>
      </c>
      <c r="I191" s="8">
        <v>26</v>
      </c>
      <c r="J191" s="8">
        <v>16.899999999999999</v>
      </c>
      <c r="K191" s="6">
        <f t="shared" si="6"/>
        <v>10.08</v>
      </c>
      <c r="L191" s="6">
        <f t="shared" si="7"/>
        <v>11.52</v>
      </c>
      <c r="M191" s="10">
        <v>23</v>
      </c>
      <c r="N191" s="3" t="str">
        <f t="shared" si="8"/>
        <v>NNE</v>
      </c>
      <c r="O191" s="11">
        <v>0</v>
      </c>
      <c r="P191" s="12">
        <v>0</v>
      </c>
      <c r="Q191" s="3">
        <v>2.2000000000000002</v>
      </c>
      <c r="R191" s="13">
        <v>35305</v>
      </c>
      <c r="S191" s="14">
        <v>278.90950000000004</v>
      </c>
      <c r="T191" s="15">
        <v>2.8</v>
      </c>
      <c r="U191" s="15">
        <v>3.2</v>
      </c>
    </row>
    <row r="192" spans="1:21" x14ac:dyDescent="0.25">
      <c r="A192" s="1">
        <v>45402</v>
      </c>
      <c r="B192" s="2">
        <v>0.65972222222222221</v>
      </c>
      <c r="C192" s="7">
        <v>1006</v>
      </c>
      <c r="D192" s="7">
        <v>1011</v>
      </c>
      <c r="E192" s="8">
        <v>17</v>
      </c>
      <c r="F192" s="9">
        <v>38</v>
      </c>
      <c r="G192" s="8">
        <v>17.399999999999999</v>
      </c>
      <c r="H192" s="8">
        <v>2.5</v>
      </c>
      <c r="I192" s="8">
        <v>26</v>
      </c>
      <c r="J192" s="8">
        <v>17.399999999999999</v>
      </c>
      <c r="K192" s="6">
        <f t="shared" si="6"/>
        <v>6.84</v>
      </c>
      <c r="L192" s="6">
        <f t="shared" si="7"/>
        <v>7.2</v>
      </c>
      <c r="M192" s="10">
        <v>65</v>
      </c>
      <c r="N192" s="3" t="str">
        <f t="shared" si="8"/>
        <v>ENE</v>
      </c>
      <c r="O192" s="11">
        <v>0</v>
      </c>
      <c r="P192" s="12">
        <v>0</v>
      </c>
      <c r="Q192" s="3">
        <v>2.8</v>
      </c>
      <c r="R192" s="13">
        <v>56176</v>
      </c>
      <c r="S192" s="14">
        <v>443.79040000000003</v>
      </c>
      <c r="T192" s="15">
        <v>1.9</v>
      </c>
      <c r="U192" s="15">
        <v>2</v>
      </c>
    </row>
    <row r="193" spans="1:21" x14ac:dyDescent="0.25">
      <c r="A193" s="1">
        <v>45402</v>
      </c>
      <c r="B193" s="2">
        <v>0.66319444444444442</v>
      </c>
      <c r="C193" s="7">
        <v>1006</v>
      </c>
      <c r="D193" s="7">
        <v>1011</v>
      </c>
      <c r="E193" s="8">
        <v>17.2</v>
      </c>
      <c r="F193" s="9">
        <v>38</v>
      </c>
      <c r="G193" s="8">
        <v>17.2</v>
      </c>
      <c r="H193" s="8">
        <v>2.7</v>
      </c>
      <c r="I193" s="8">
        <v>26</v>
      </c>
      <c r="J193" s="8">
        <v>17.2</v>
      </c>
      <c r="K193" s="6">
        <f t="shared" si="6"/>
        <v>3.6</v>
      </c>
      <c r="L193" s="6">
        <f t="shared" si="7"/>
        <v>3.6</v>
      </c>
      <c r="M193" s="10">
        <v>60</v>
      </c>
      <c r="N193" s="3" t="str">
        <f t="shared" si="8"/>
        <v>ENE</v>
      </c>
      <c r="O193" s="11">
        <v>0</v>
      </c>
      <c r="P193" s="12">
        <v>0</v>
      </c>
      <c r="Q193" s="3">
        <v>2.4</v>
      </c>
      <c r="R193" s="13">
        <v>33634</v>
      </c>
      <c r="S193" s="14">
        <v>265.70860000000005</v>
      </c>
      <c r="T193" s="15">
        <v>1</v>
      </c>
      <c r="U193" s="15">
        <v>1</v>
      </c>
    </row>
    <row r="194" spans="1:21" x14ac:dyDescent="0.25">
      <c r="A194" s="1">
        <v>45402</v>
      </c>
      <c r="B194" s="2">
        <v>0.66666666666666663</v>
      </c>
      <c r="C194" s="7">
        <v>1006</v>
      </c>
      <c r="D194" s="7">
        <v>1011</v>
      </c>
      <c r="E194" s="8">
        <v>17.2</v>
      </c>
      <c r="F194" s="9">
        <v>38</v>
      </c>
      <c r="G194" s="8">
        <v>17.600000000000001</v>
      </c>
      <c r="H194" s="8">
        <v>2.7</v>
      </c>
      <c r="I194" s="8">
        <v>26</v>
      </c>
      <c r="J194" s="8">
        <v>17.600000000000001</v>
      </c>
      <c r="K194" s="6">
        <f t="shared" si="6"/>
        <v>6.48</v>
      </c>
      <c r="L194" s="6">
        <f t="shared" si="7"/>
        <v>7.2</v>
      </c>
      <c r="M194" s="10">
        <v>54</v>
      </c>
      <c r="N194" s="3" t="str">
        <f t="shared" si="8"/>
        <v>NE</v>
      </c>
      <c r="O194" s="11">
        <v>0</v>
      </c>
      <c r="P194" s="12">
        <v>0</v>
      </c>
      <c r="Q194" s="3">
        <v>1.5</v>
      </c>
      <c r="R194" s="13">
        <v>24338</v>
      </c>
      <c r="S194" s="14">
        <v>192.27020000000002</v>
      </c>
      <c r="T194" s="15">
        <v>1.8</v>
      </c>
      <c r="U194" s="15">
        <v>2</v>
      </c>
    </row>
    <row r="195" spans="1:21" x14ac:dyDescent="0.25">
      <c r="A195" s="1">
        <v>45402</v>
      </c>
      <c r="B195" s="2">
        <v>0.67013888888888884</v>
      </c>
      <c r="C195" s="7">
        <v>1006</v>
      </c>
      <c r="D195" s="7">
        <v>1011</v>
      </c>
      <c r="E195" s="8">
        <v>16.7</v>
      </c>
      <c r="F195" s="9">
        <v>39</v>
      </c>
      <c r="G195" s="8">
        <v>16.8</v>
      </c>
      <c r="H195" s="8">
        <v>2.6</v>
      </c>
      <c r="I195" s="8">
        <v>26</v>
      </c>
      <c r="J195" s="8">
        <v>16.8</v>
      </c>
      <c r="K195" s="6">
        <f t="shared" ref="K195:K258" si="9">CONVERT(T195,"m/s","km/h")</f>
        <v>7.9200000000000008</v>
      </c>
      <c r="L195" s="6">
        <f t="shared" ref="L195:L258" si="10">CONVERT(U195,"m/s","km/h")</f>
        <v>7.9200000000000008</v>
      </c>
      <c r="M195" s="10">
        <v>58</v>
      </c>
      <c r="N195" s="3" t="str">
        <f t="shared" ref="N195:N258" si="11">LOOKUP(M195,$V$4:$V$40,$W$4:$W$40)</f>
        <v>NE</v>
      </c>
      <c r="O195" s="11">
        <v>0</v>
      </c>
      <c r="P195" s="12">
        <v>0</v>
      </c>
      <c r="Q195" s="3">
        <v>2</v>
      </c>
      <c r="R195" s="13">
        <v>27338</v>
      </c>
      <c r="S195" s="14">
        <v>215.97020000000003</v>
      </c>
      <c r="T195" s="15">
        <v>2.2000000000000002</v>
      </c>
      <c r="U195" s="15">
        <v>2.2000000000000002</v>
      </c>
    </row>
    <row r="196" spans="1:21" x14ac:dyDescent="0.25">
      <c r="A196" s="1">
        <v>45402</v>
      </c>
      <c r="B196" s="2">
        <v>0.67361111111111116</v>
      </c>
      <c r="C196" s="7">
        <v>1006</v>
      </c>
      <c r="D196" s="7">
        <v>1011</v>
      </c>
      <c r="E196" s="8">
        <v>16.5</v>
      </c>
      <c r="F196" s="9">
        <v>40</v>
      </c>
      <c r="G196" s="8">
        <v>16.600000000000001</v>
      </c>
      <c r="H196" s="8">
        <v>2.8</v>
      </c>
      <c r="I196" s="8">
        <v>26</v>
      </c>
      <c r="J196" s="8">
        <v>16.600000000000001</v>
      </c>
      <c r="K196" s="6">
        <f t="shared" si="9"/>
        <v>7.2</v>
      </c>
      <c r="L196" s="6">
        <f t="shared" si="10"/>
        <v>7.2</v>
      </c>
      <c r="M196" s="10">
        <v>50</v>
      </c>
      <c r="N196" s="3" t="str">
        <f t="shared" si="11"/>
        <v>NE</v>
      </c>
      <c r="O196" s="11">
        <v>0</v>
      </c>
      <c r="P196" s="12">
        <v>0</v>
      </c>
      <c r="Q196" s="3">
        <v>1.8</v>
      </c>
      <c r="R196" s="13">
        <v>29369</v>
      </c>
      <c r="S196" s="14">
        <v>232.01510000000002</v>
      </c>
      <c r="T196" s="15">
        <v>2</v>
      </c>
      <c r="U196" s="15">
        <v>2</v>
      </c>
    </row>
    <row r="197" spans="1:21" x14ac:dyDescent="0.25">
      <c r="A197" s="1">
        <v>45402</v>
      </c>
      <c r="B197" s="2">
        <v>0.67708333333333337</v>
      </c>
      <c r="C197" s="7">
        <v>1006</v>
      </c>
      <c r="D197" s="7">
        <v>1011</v>
      </c>
      <c r="E197" s="8">
        <v>16.2</v>
      </c>
      <c r="F197" s="9">
        <v>42</v>
      </c>
      <c r="G197" s="8">
        <v>16.7</v>
      </c>
      <c r="H197" s="8">
        <v>3.2</v>
      </c>
      <c r="I197" s="8">
        <v>26</v>
      </c>
      <c r="J197" s="8">
        <v>16.7</v>
      </c>
      <c r="K197" s="6">
        <f t="shared" si="9"/>
        <v>5.76</v>
      </c>
      <c r="L197" s="6">
        <f t="shared" si="10"/>
        <v>5.76</v>
      </c>
      <c r="M197" s="10">
        <v>68</v>
      </c>
      <c r="N197" s="3" t="str">
        <f t="shared" si="11"/>
        <v>ENE</v>
      </c>
      <c r="O197" s="11">
        <v>0</v>
      </c>
      <c r="P197" s="12">
        <v>0</v>
      </c>
      <c r="Q197" s="3">
        <v>1.2</v>
      </c>
      <c r="R197" s="13">
        <v>22508</v>
      </c>
      <c r="S197" s="14">
        <v>177.81320000000002</v>
      </c>
      <c r="T197" s="15">
        <v>1.6</v>
      </c>
      <c r="U197" s="15">
        <v>1.6</v>
      </c>
    </row>
    <row r="198" spans="1:21" x14ac:dyDescent="0.25">
      <c r="A198" s="1">
        <v>45402</v>
      </c>
      <c r="B198" s="2">
        <v>0.68055555555555558</v>
      </c>
      <c r="C198" s="7">
        <v>1006</v>
      </c>
      <c r="D198" s="7">
        <v>1011</v>
      </c>
      <c r="E198" s="8">
        <v>16.3</v>
      </c>
      <c r="F198" s="9">
        <v>47</v>
      </c>
      <c r="G198" s="8">
        <v>16.100000000000001</v>
      </c>
      <c r="H198" s="8">
        <v>4.9000000000000004</v>
      </c>
      <c r="I198" s="8">
        <v>26</v>
      </c>
      <c r="J198" s="8">
        <v>16.100000000000001</v>
      </c>
      <c r="K198" s="6">
        <f t="shared" si="9"/>
        <v>9.7200000000000006</v>
      </c>
      <c r="L198" s="6">
        <f t="shared" si="10"/>
        <v>10.44</v>
      </c>
      <c r="M198" s="10">
        <v>36</v>
      </c>
      <c r="N198" s="3" t="str">
        <f t="shared" si="11"/>
        <v>NNE</v>
      </c>
      <c r="O198" s="11">
        <v>0</v>
      </c>
      <c r="P198" s="12">
        <v>0</v>
      </c>
      <c r="Q198" s="3">
        <v>1.3</v>
      </c>
      <c r="R198" s="13">
        <v>25095</v>
      </c>
      <c r="S198" s="14">
        <v>198.25050000000002</v>
      </c>
      <c r="T198" s="15">
        <v>2.7</v>
      </c>
      <c r="U198" s="15">
        <v>2.9</v>
      </c>
    </row>
    <row r="199" spans="1:21" x14ac:dyDescent="0.25">
      <c r="A199" s="1">
        <v>45402</v>
      </c>
      <c r="B199" s="2">
        <v>0.68402777777777779</v>
      </c>
      <c r="C199" s="7">
        <v>1006</v>
      </c>
      <c r="D199" s="7">
        <v>1011</v>
      </c>
      <c r="E199" s="8">
        <v>15.9</v>
      </c>
      <c r="F199" s="9">
        <v>49</v>
      </c>
      <c r="G199" s="8">
        <v>15.8</v>
      </c>
      <c r="H199" s="8">
        <v>5.0999999999999996</v>
      </c>
      <c r="I199" s="8">
        <v>26</v>
      </c>
      <c r="J199" s="8">
        <v>15.8</v>
      </c>
      <c r="K199" s="6">
        <f t="shared" si="9"/>
        <v>8.64</v>
      </c>
      <c r="L199" s="6">
        <f t="shared" si="10"/>
        <v>9.36</v>
      </c>
      <c r="M199" s="10">
        <v>137</v>
      </c>
      <c r="N199" s="3" t="str">
        <f t="shared" si="11"/>
        <v>SE</v>
      </c>
      <c r="O199" s="11">
        <v>0</v>
      </c>
      <c r="P199" s="12">
        <v>0</v>
      </c>
      <c r="Q199" s="3">
        <v>1</v>
      </c>
      <c r="R199" s="13">
        <v>19187</v>
      </c>
      <c r="S199" s="14">
        <v>151.57730000000001</v>
      </c>
      <c r="T199" s="15">
        <v>2.4</v>
      </c>
      <c r="U199" s="15">
        <v>2.6</v>
      </c>
    </row>
    <row r="200" spans="1:21" x14ac:dyDescent="0.25">
      <c r="A200" s="1">
        <v>45402</v>
      </c>
      <c r="B200" s="2">
        <v>0.6875</v>
      </c>
      <c r="C200" s="7">
        <v>1006</v>
      </c>
      <c r="D200" s="7">
        <v>1011</v>
      </c>
      <c r="E200" s="8">
        <v>15.9</v>
      </c>
      <c r="F200" s="9">
        <v>49</v>
      </c>
      <c r="G200" s="8">
        <v>15.5</v>
      </c>
      <c r="H200" s="8">
        <v>5.0999999999999996</v>
      </c>
      <c r="I200" s="8">
        <v>26</v>
      </c>
      <c r="J200" s="8">
        <v>15.5</v>
      </c>
      <c r="K200" s="6">
        <f t="shared" si="9"/>
        <v>10.44</v>
      </c>
      <c r="L200" s="6">
        <f t="shared" si="10"/>
        <v>11.16</v>
      </c>
      <c r="M200" s="10">
        <v>102</v>
      </c>
      <c r="N200" s="3" t="str">
        <f t="shared" si="11"/>
        <v>E</v>
      </c>
      <c r="O200" s="11">
        <v>0</v>
      </c>
      <c r="P200" s="12">
        <v>0</v>
      </c>
      <c r="Q200" s="3">
        <v>1</v>
      </c>
      <c r="R200" s="13">
        <v>16535</v>
      </c>
      <c r="S200" s="14">
        <v>130.62650000000002</v>
      </c>
      <c r="T200" s="15">
        <v>2.9</v>
      </c>
      <c r="U200" s="15">
        <v>3.1</v>
      </c>
    </row>
    <row r="201" spans="1:21" x14ac:dyDescent="0.25">
      <c r="A201" s="1">
        <v>45402</v>
      </c>
      <c r="B201" s="2">
        <v>0.69097222222222221</v>
      </c>
      <c r="C201" s="7">
        <v>1006</v>
      </c>
      <c r="D201" s="7">
        <v>1011</v>
      </c>
      <c r="E201" s="8">
        <v>16</v>
      </c>
      <c r="F201" s="9">
        <v>49</v>
      </c>
      <c r="G201" s="8">
        <v>15.5</v>
      </c>
      <c r="H201" s="8">
        <v>5.2</v>
      </c>
      <c r="I201" s="8">
        <v>26</v>
      </c>
      <c r="J201" s="8">
        <v>15.5</v>
      </c>
      <c r="K201" s="6">
        <f t="shared" si="9"/>
        <v>11.88</v>
      </c>
      <c r="L201" s="6">
        <f t="shared" si="10"/>
        <v>13.32</v>
      </c>
      <c r="M201" s="10">
        <v>96</v>
      </c>
      <c r="N201" s="3" t="str">
        <f t="shared" si="11"/>
        <v>E</v>
      </c>
      <c r="O201" s="11">
        <v>0</v>
      </c>
      <c r="P201" s="12">
        <v>0</v>
      </c>
      <c r="Q201" s="3">
        <v>1</v>
      </c>
      <c r="R201" s="13">
        <v>15685</v>
      </c>
      <c r="S201" s="14">
        <v>123.91150000000002</v>
      </c>
      <c r="T201" s="15">
        <v>3.3</v>
      </c>
      <c r="U201" s="15">
        <v>3.7</v>
      </c>
    </row>
    <row r="202" spans="1:21" x14ac:dyDescent="0.25">
      <c r="A202" s="1">
        <v>45402</v>
      </c>
      <c r="B202" s="2">
        <v>0.69444444444444442</v>
      </c>
      <c r="C202" s="7">
        <v>1006</v>
      </c>
      <c r="D202" s="7">
        <v>1011</v>
      </c>
      <c r="E202" s="8">
        <v>15.6</v>
      </c>
      <c r="F202" s="9">
        <v>50</v>
      </c>
      <c r="G202" s="8">
        <v>15</v>
      </c>
      <c r="H202" s="8">
        <v>5.0999999999999996</v>
      </c>
      <c r="I202" s="8">
        <v>26</v>
      </c>
      <c r="J202" s="8">
        <v>15</v>
      </c>
      <c r="K202" s="6">
        <f t="shared" si="9"/>
        <v>11.88</v>
      </c>
      <c r="L202" s="6">
        <f t="shared" si="10"/>
        <v>11.88</v>
      </c>
      <c r="M202" s="10">
        <v>120</v>
      </c>
      <c r="N202" s="3" t="str">
        <f t="shared" si="11"/>
        <v>ESE</v>
      </c>
      <c r="O202" s="11">
        <v>0</v>
      </c>
      <c r="P202" s="12">
        <v>0</v>
      </c>
      <c r="Q202" s="3">
        <v>1</v>
      </c>
      <c r="R202" s="13">
        <v>14910</v>
      </c>
      <c r="S202" s="14">
        <v>117.78900000000002</v>
      </c>
      <c r="T202" s="15">
        <v>3.3</v>
      </c>
      <c r="U202" s="15">
        <v>3.3</v>
      </c>
    </row>
    <row r="203" spans="1:21" x14ac:dyDescent="0.25">
      <c r="A203" s="1">
        <v>45402</v>
      </c>
      <c r="B203" s="2">
        <v>0.69791666666666663</v>
      </c>
      <c r="C203" s="7">
        <v>1006</v>
      </c>
      <c r="D203" s="7">
        <v>1011</v>
      </c>
      <c r="E203" s="8">
        <v>15.7</v>
      </c>
      <c r="F203" s="9">
        <v>51</v>
      </c>
      <c r="G203" s="8">
        <v>16.100000000000001</v>
      </c>
      <c r="H203" s="8">
        <v>5.5</v>
      </c>
      <c r="I203" s="8">
        <v>26</v>
      </c>
      <c r="J203" s="8">
        <v>16.100000000000001</v>
      </c>
      <c r="K203" s="6">
        <f t="shared" si="9"/>
        <v>5.4</v>
      </c>
      <c r="L203" s="6">
        <f t="shared" si="10"/>
        <v>5.4</v>
      </c>
      <c r="M203" s="10">
        <v>66</v>
      </c>
      <c r="N203" s="3" t="str">
        <f t="shared" si="11"/>
        <v>ENE</v>
      </c>
      <c r="O203" s="11">
        <v>0</v>
      </c>
      <c r="P203" s="12">
        <v>0</v>
      </c>
      <c r="Q203" s="3">
        <v>0.9</v>
      </c>
      <c r="R203" s="13">
        <v>11552</v>
      </c>
      <c r="S203" s="14">
        <v>91.260800000000003</v>
      </c>
      <c r="T203" s="15">
        <v>1.5</v>
      </c>
      <c r="U203" s="15">
        <v>1.5</v>
      </c>
    </row>
    <row r="204" spans="1:21" x14ac:dyDescent="0.25">
      <c r="A204" s="1">
        <v>45402</v>
      </c>
      <c r="B204" s="2">
        <v>0.70138888888888884</v>
      </c>
      <c r="C204" s="7">
        <v>1006</v>
      </c>
      <c r="D204" s="7">
        <v>1011</v>
      </c>
      <c r="E204" s="8">
        <v>15.7</v>
      </c>
      <c r="F204" s="9">
        <v>50</v>
      </c>
      <c r="G204" s="8">
        <v>15.9</v>
      </c>
      <c r="H204" s="8">
        <v>5.2</v>
      </c>
      <c r="I204" s="8">
        <v>26</v>
      </c>
      <c r="J204" s="8">
        <v>15.9</v>
      </c>
      <c r="K204" s="6">
        <f t="shared" si="9"/>
        <v>6.48</v>
      </c>
      <c r="L204" s="6">
        <f t="shared" si="10"/>
        <v>6.84</v>
      </c>
      <c r="M204" s="10">
        <v>107</v>
      </c>
      <c r="N204" s="3" t="str">
        <f t="shared" si="11"/>
        <v>E</v>
      </c>
      <c r="O204" s="11">
        <v>0</v>
      </c>
      <c r="P204" s="12">
        <v>0</v>
      </c>
      <c r="Q204" s="3">
        <v>0.7</v>
      </c>
      <c r="R204" s="13">
        <v>8320</v>
      </c>
      <c r="S204" s="14">
        <v>65.728000000000009</v>
      </c>
      <c r="T204" s="15">
        <v>1.8</v>
      </c>
      <c r="U204" s="15">
        <v>1.9</v>
      </c>
    </row>
    <row r="205" spans="1:21" x14ac:dyDescent="0.25">
      <c r="A205" s="1">
        <v>45402</v>
      </c>
      <c r="B205" s="2">
        <v>0.70486111111111116</v>
      </c>
      <c r="C205" s="7">
        <v>1006</v>
      </c>
      <c r="D205" s="7">
        <v>1011</v>
      </c>
      <c r="E205" s="8">
        <v>15.6</v>
      </c>
      <c r="F205" s="9">
        <v>49</v>
      </c>
      <c r="G205" s="8">
        <v>16</v>
      </c>
      <c r="H205" s="8">
        <v>4.8</v>
      </c>
      <c r="I205" s="8">
        <v>26</v>
      </c>
      <c r="J205" s="8">
        <v>16</v>
      </c>
      <c r="K205" s="6">
        <f t="shared" si="9"/>
        <v>5.76</v>
      </c>
      <c r="L205" s="6">
        <f t="shared" si="10"/>
        <v>5.76</v>
      </c>
      <c r="M205" s="10">
        <v>90</v>
      </c>
      <c r="N205" s="3" t="str">
        <f t="shared" si="11"/>
        <v>E</v>
      </c>
      <c r="O205" s="11">
        <v>0</v>
      </c>
      <c r="P205" s="12">
        <v>0</v>
      </c>
      <c r="Q205" s="3">
        <v>0.8</v>
      </c>
      <c r="R205" s="13">
        <v>8191</v>
      </c>
      <c r="S205" s="14">
        <v>64.7089</v>
      </c>
      <c r="T205" s="15">
        <v>1.6</v>
      </c>
      <c r="U205" s="15">
        <v>1.6</v>
      </c>
    </row>
    <row r="206" spans="1:21" x14ac:dyDescent="0.25">
      <c r="A206" s="1">
        <v>45402</v>
      </c>
      <c r="B206" s="2">
        <v>0.70833333333333337</v>
      </c>
      <c r="C206" s="7">
        <v>1006</v>
      </c>
      <c r="D206" s="7">
        <v>1011</v>
      </c>
      <c r="E206" s="8">
        <v>15.7</v>
      </c>
      <c r="F206" s="9">
        <v>49</v>
      </c>
      <c r="G206" s="8">
        <v>15</v>
      </c>
      <c r="H206" s="8">
        <v>4.9000000000000004</v>
      </c>
      <c r="I206" s="8">
        <v>26</v>
      </c>
      <c r="J206" s="8">
        <v>15</v>
      </c>
      <c r="K206" s="6">
        <f t="shared" si="9"/>
        <v>12.6</v>
      </c>
      <c r="L206" s="6">
        <f t="shared" si="10"/>
        <v>14.040000000000001</v>
      </c>
      <c r="M206" s="10">
        <v>54</v>
      </c>
      <c r="N206" s="3" t="str">
        <f t="shared" si="11"/>
        <v>NE</v>
      </c>
      <c r="O206" s="11">
        <v>0</v>
      </c>
      <c r="P206" s="12">
        <v>0</v>
      </c>
      <c r="Q206" s="3">
        <v>0.9</v>
      </c>
      <c r="R206" s="13">
        <v>11541</v>
      </c>
      <c r="S206" s="14">
        <v>91.173900000000003</v>
      </c>
      <c r="T206" s="15">
        <v>3.5</v>
      </c>
      <c r="U206" s="15">
        <v>3.9</v>
      </c>
    </row>
    <row r="207" spans="1:21" x14ac:dyDescent="0.25">
      <c r="A207" s="1">
        <v>45402</v>
      </c>
      <c r="B207" s="2">
        <v>0.71180555555555558</v>
      </c>
      <c r="C207" s="7">
        <v>1006</v>
      </c>
      <c r="D207" s="7">
        <v>1011</v>
      </c>
      <c r="E207" s="8">
        <v>15.6</v>
      </c>
      <c r="F207" s="9">
        <v>50</v>
      </c>
      <c r="G207" s="8">
        <v>15.4</v>
      </c>
      <c r="H207" s="8">
        <v>5.0999999999999996</v>
      </c>
      <c r="I207" s="8">
        <v>26</v>
      </c>
      <c r="J207" s="8">
        <v>15.4</v>
      </c>
      <c r="K207" s="6">
        <f t="shared" si="9"/>
        <v>8.64</v>
      </c>
      <c r="L207" s="6">
        <f t="shared" si="10"/>
        <v>9.36</v>
      </c>
      <c r="M207" s="10">
        <v>126</v>
      </c>
      <c r="N207" s="3" t="str">
        <f t="shared" si="11"/>
        <v>ESE</v>
      </c>
      <c r="O207" s="11">
        <v>0</v>
      </c>
      <c r="P207" s="12">
        <v>0</v>
      </c>
      <c r="Q207" s="3">
        <v>0.9</v>
      </c>
      <c r="R207" s="13">
        <v>12310</v>
      </c>
      <c r="S207" s="14">
        <v>97.249000000000009</v>
      </c>
      <c r="T207" s="15">
        <v>2.4</v>
      </c>
      <c r="U207" s="15">
        <v>2.6</v>
      </c>
    </row>
    <row r="208" spans="1:21" x14ac:dyDescent="0.25">
      <c r="A208" s="1">
        <v>45402</v>
      </c>
      <c r="B208" s="2">
        <v>0.71527777777777779</v>
      </c>
      <c r="C208" s="7">
        <v>1006</v>
      </c>
      <c r="D208" s="7">
        <v>1011</v>
      </c>
      <c r="E208" s="8">
        <v>15.7</v>
      </c>
      <c r="F208" s="9">
        <v>51</v>
      </c>
      <c r="G208" s="8">
        <v>15.9</v>
      </c>
      <c r="H208" s="8">
        <v>5.5</v>
      </c>
      <c r="I208" s="8">
        <v>26</v>
      </c>
      <c r="J208" s="8">
        <v>15.9</v>
      </c>
      <c r="K208" s="6">
        <f t="shared" si="9"/>
        <v>6.84</v>
      </c>
      <c r="L208" s="6">
        <f t="shared" si="10"/>
        <v>7.2</v>
      </c>
      <c r="M208" s="10">
        <v>67</v>
      </c>
      <c r="N208" s="3" t="str">
        <f t="shared" si="11"/>
        <v>ENE</v>
      </c>
      <c r="O208" s="11">
        <v>0</v>
      </c>
      <c r="P208" s="12">
        <v>0</v>
      </c>
      <c r="Q208" s="3">
        <v>0.9</v>
      </c>
      <c r="R208" s="13">
        <v>8790</v>
      </c>
      <c r="S208" s="14">
        <v>69.441000000000003</v>
      </c>
      <c r="T208" s="15">
        <v>1.9</v>
      </c>
      <c r="U208" s="15">
        <v>2</v>
      </c>
    </row>
    <row r="209" spans="1:21" x14ac:dyDescent="0.25">
      <c r="A209" s="1">
        <v>45402</v>
      </c>
      <c r="B209" s="2">
        <v>0.71875</v>
      </c>
      <c r="C209" s="7">
        <v>1006</v>
      </c>
      <c r="D209" s="7">
        <v>1011</v>
      </c>
      <c r="E209" s="8">
        <v>15.6</v>
      </c>
      <c r="F209" s="9">
        <v>54</v>
      </c>
      <c r="G209" s="8">
        <v>15.6</v>
      </c>
      <c r="H209" s="8">
        <v>6.3</v>
      </c>
      <c r="I209" s="8">
        <v>26</v>
      </c>
      <c r="J209" s="8">
        <v>15.6</v>
      </c>
      <c r="K209" s="6">
        <f t="shared" si="9"/>
        <v>7.2</v>
      </c>
      <c r="L209" s="6">
        <f t="shared" si="10"/>
        <v>8.2799999999999994</v>
      </c>
      <c r="M209" s="10">
        <v>114</v>
      </c>
      <c r="N209" s="3" t="str">
        <f t="shared" si="11"/>
        <v>ESE</v>
      </c>
      <c r="O209" s="11">
        <v>0</v>
      </c>
      <c r="P209" s="12">
        <v>0</v>
      </c>
      <c r="Q209" s="3">
        <v>0.9</v>
      </c>
      <c r="R209" s="13">
        <v>9094</v>
      </c>
      <c r="S209" s="14">
        <v>71.842600000000004</v>
      </c>
      <c r="T209" s="15">
        <v>2</v>
      </c>
      <c r="U209" s="15">
        <v>2.2999999999999998</v>
      </c>
    </row>
    <row r="210" spans="1:21" x14ac:dyDescent="0.25">
      <c r="A210" s="1">
        <v>45402</v>
      </c>
      <c r="B210" s="2">
        <v>0.72222222222222221</v>
      </c>
      <c r="C210" s="7">
        <v>1006</v>
      </c>
      <c r="D210" s="7">
        <v>1011</v>
      </c>
      <c r="E210" s="8">
        <v>15.6</v>
      </c>
      <c r="F210" s="9">
        <v>55</v>
      </c>
      <c r="G210" s="8">
        <v>15.6</v>
      </c>
      <c r="H210" s="8">
        <v>6.5</v>
      </c>
      <c r="I210" s="8">
        <v>26</v>
      </c>
      <c r="J210" s="8">
        <v>15.6</v>
      </c>
      <c r="K210" s="6">
        <f t="shared" si="9"/>
        <v>3.24</v>
      </c>
      <c r="L210" s="6">
        <f t="shared" si="10"/>
        <v>3.24</v>
      </c>
      <c r="M210" s="10">
        <v>156</v>
      </c>
      <c r="N210" s="3" t="str">
        <f t="shared" si="11"/>
        <v>SSE</v>
      </c>
      <c r="O210" s="11">
        <v>0</v>
      </c>
      <c r="P210" s="12">
        <v>0</v>
      </c>
      <c r="Q210" s="3">
        <v>0</v>
      </c>
      <c r="R210" s="13">
        <v>6539</v>
      </c>
      <c r="S210" s="14">
        <v>51.658100000000005</v>
      </c>
      <c r="T210" s="15">
        <v>0.9</v>
      </c>
      <c r="U210" s="15">
        <v>0.9</v>
      </c>
    </row>
    <row r="211" spans="1:21" x14ac:dyDescent="0.25">
      <c r="A211" s="1">
        <v>45402</v>
      </c>
      <c r="B211" s="2">
        <v>0.72569444444444442</v>
      </c>
      <c r="C211" s="7">
        <v>1006</v>
      </c>
      <c r="D211" s="7">
        <v>1011</v>
      </c>
      <c r="E211" s="8">
        <v>15.6</v>
      </c>
      <c r="F211" s="9">
        <v>57</v>
      </c>
      <c r="G211" s="8">
        <v>15.6</v>
      </c>
      <c r="H211" s="8">
        <v>7</v>
      </c>
      <c r="I211" s="8">
        <v>26</v>
      </c>
      <c r="J211" s="8">
        <v>15.6</v>
      </c>
      <c r="K211" s="6">
        <f t="shared" si="9"/>
        <v>4.68</v>
      </c>
      <c r="L211" s="6">
        <f t="shared" si="10"/>
        <v>4.68</v>
      </c>
      <c r="M211" s="10">
        <v>123</v>
      </c>
      <c r="N211" s="3" t="str">
        <f t="shared" si="11"/>
        <v>ESE</v>
      </c>
      <c r="O211" s="11">
        <v>0</v>
      </c>
      <c r="P211" s="12">
        <v>0</v>
      </c>
      <c r="Q211" s="3">
        <v>0</v>
      </c>
      <c r="R211" s="13">
        <v>6496</v>
      </c>
      <c r="S211" s="14">
        <v>51.318400000000004</v>
      </c>
      <c r="T211" s="15">
        <v>1.3</v>
      </c>
      <c r="U211" s="15">
        <v>1.3</v>
      </c>
    </row>
    <row r="212" spans="1:21" x14ac:dyDescent="0.25">
      <c r="A212" s="1">
        <v>45402</v>
      </c>
      <c r="B212" s="2">
        <v>0.72916666666666663</v>
      </c>
      <c r="C212" s="7">
        <v>1006</v>
      </c>
      <c r="D212" s="7">
        <v>1011</v>
      </c>
      <c r="E212" s="8">
        <v>15.3</v>
      </c>
      <c r="F212" s="9">
        <v>60</v>
      </c>
      <c r="G212" s="8">
        <v>15.3</v>
      </c>
      <c r="H212" s="8">
        <v>7.5</v>
      </c>
      <c r="I212" s="8">
        <v>26</v>
      </c>
      <c r="J212" s="8">
        <v>15.3</v>
      </c>
      <c r="K212" s="6">
        <f t="shared" si="9"/>
        <v>3.6</v>
      </c>
      <c r="L212" s="6">
        <f t="shared" si="10"/>
        <v>3.6</v>
      </c>
      <c r="M212" s="10">
        <v>131</v>
      </c>
      <c r="N212" s="3" t="str">
        <f t="shared" si="11"/>
        <v>SE</v>
      </c>
      <c r="O212" s="11">
        <v>0</v>
      </c>
      <c r="P212" s="12">
        <v>0</v>
      </c>
      <c r="Q212" s="3">
        <v>0.7</v>
      </c>
      <c r="R212" s="13">
        <v>9049</v>
      </c>
      <c r="S212" s="14">
        <v>71.487100000000012</v>
      </c>
      <c r="T212" s="15">
        <v>1</v>
      </c>
      <c r="U212" s="15">
        <v>1</v>
      </c>
    </row>
    <row r="213" spans="1:21" x14ac:dyDescent="0.25">
      <c r="A213" s="1">
        <v>45402</v>
      </c>
      <c r="B213" s="2">
        <v>0.73263888888888884</v>
      </c>
      <c r="C213" s="7">
        <v>1005</v>
      </c>
      <c r="D213" s="7">
        <v>1010</v>
      </c>
      <c r="E213" s="8">
        <v>15</v>
      </c>
      <c r="F213" s="9">
        <v>62</v>
      </c>
      <c r="G213" s="8">
        <v>15.1</v>
      </c>
      <c r="H213" s="8">
        <v>7.7</v>
      </c>
      <c r="I213" s="8">
        <v>26</v>
      </c>
      <c r="J213" s="8">
        <v>15.1</v>
      </c>
      <c r="K213" s="6">
        <f t="shared" si="9"/>
        <v>6.84</v>
      </c>
      <c r="L213" s="6">
        <f t="shared" si="10"/>
        <v>7.2</v>
      </c>
      <c r="M213" s="10">
        <v>106</v>
      </c>
      <c r="N213" s="3" t="str">
        <f t="shared" si="11"/>
        <v>E</v>
      </c>
      <c r="O213" s="11">
        <v>0</v>
      </c>
      <c r="P213" s="12">
        <v>0</v>
      </c>
      <c r="Q213" s="3">
        <v>0</v>
      </c>
      <c r="R213" s="13">
        <v>6729</v>
      </c>
      <c r="S213" s="14">
        <v>53.159100000000002</v>
      </c>
      <c r="T213" s="15">
        <v>1.9</v>
      </c>
      <c r="U213" s="15">
        <v>2</v>
      </c>
    </row>
    <row r="214" spans="1:21" x14ac:dyDescent="0.25">
      <c r="A214" s="1">
        <v>45402</v>
      </c>
      <c r="B214" s="2">
        <v>0.73611111111111116</v>
      </c>
      <c r="C214" s="7">
        <v>1005</v>
      </c>
      <c r="D214" s="7">
        <v>1010</v>
      </c>
      <c r="E214" s="8">
        <v>14.7</v>
      </c>
      <c r="F214" s="9">
        <v>61</v>
      </c>
      <c r="G214" s="8">
        <v>14.7</v>
      </c>
      <c r="H214" s="8">
        <v>7.2</v>
      </c>
      <c r="I214" s="8">
        <v>26</v>
      </c>
      <c r="J214" s="8">
        <v>14.7</v>
      </c>
      <c r="K214" s="6">
        <f t="shared" si="9"/>
        <v>4.68</v>
      </c>
      <c r="L214" s="6">
        <f t="shared" si="10"/>
        <v>4.68</v>
      </c>
      <c r="M214" s="10">
        <v>91</v>
      </c>
      <c r="N214" s="3" t="str">
        <f t="shared" si="11"/>
        <v>E</v>
      </c>
      <c r="O214" s="11">
        <v>0</v>
      </c>
      <c r="P214" s="12">
        <v>0</v>
      </c>
      <c r="Q214" s="3">
        <v>0</v>
      </c>
      <c r="R214" s="13">
        <v>6972</v>
      </c>
      <c r="S214" s="14">
        <v>55.078800000000008</v>
      </c>
      <c r="T214" s="15">
        <v>1.3</v>
      </c>
      <c r="U214" s="15">
        <v>1.3</v>
      </c>
    </row>
    <row r="215" spans="1:21" x14ac:dyDescent="0.25">
      <c r="A215" s="1">
        <v>45402</v>
      </c>
      <c r="B215" s="2">
        <v>0.73958333333333337</v>
      </c>
      <c r="C215" s="7">
        <v>1005</v>
      </c>
      <c r="D215" s="7">
        <v>1010</v>
      </c>
      <c r="E215" s="8">
        <v>14.5</v>
      </c>
      <c r="F215" s="9">
        <v>65</v>
      </c>
      <c r="G215" s="8">
        <v>14</v>
      </c>
      <c r="H215" s="8">
        <v>7.9</v>
      </c>
      <c r="I215" s="8">
        <v>26</v>
      </c>
      <c r="J215" s="8">
        <v>14</v>
      </c>
      <c r="K215" s="6">
        <f t="shared" si="9"/>
        <v>9.36</v>
      </c>
      <c r="L215" s="6">
        <f t="shared" si="10"/>
        <v>9.7200000000000006</v>
      </c>
      <c r="M215" s="10">
        <v>78</v>
      </c>
      <c r="N215" s="3" t="str">
        <f t="shared" si="11"/>
        <v>ENE</v>
      </c>
      <c r="O215" s="11">
        <v>0</v>
      </c>
      <c r="P215" s="12">
        <v>0</v>
      </c>
      <c r="Q215" s="3">
        <v>0</v>
      </c>
      <c r="R215" s="13">
        <v>3788</v>
      </c>
      <c r="S215" s="14">
        <v>29.925200000000004</v>
      </c>
      <c r="T215" s="15">
        <v>2.6</v>
      </c>
      <c r="U215" s="15">
        <v>2.7</v>
      </c>
    </row>
    <row r="216" spans="1:21" x14ac:dyDescent="0.25">
      <c r="A216" s="1">
        <v>45402</v>
      </c>
      <c r="B216" s="2">
        <v>0.74305555555555558</v>
      </c>
      <c r="C216" s="7">
        <v>1006</v>
      </c>
      <c r="D216" s="7">
        <v>1011</v>
      </c>
      <c r="E216" s="8">
        <v>14.3</v>
      </c>
      <c r="F216" s="9">
        <v>65</v>
      </c>
      <c r="G216" s="8">
        <v>14.1</v>
      </c>
      <c r="H216" s="8">
        <v>7.8</v>
      </c>
      <c r="I216" s="8">
        <v>26</v>
      </c>
      <c r="J216" s="8">
        <v>14.1</v>
      </c>
      <c r="K216" s="6">
        <f t="shared" si="9"/>
        <v>7.2</v>
      </c>
      <c r="L216" s="6">
        <f t="shared" si="10"/>
        <v>8.2799999999999994</v>
      </c>
      <c r="M216" s="10">
        <v>141</v>
      </c>
      <c r="N216" s="3" t="str">
        <f t="shared" si="11"/>
        <v>SE</v>
      </c>
      <c r="O216" s="11">
        <v>0</v>
      </c>
      <c r="P216" s="12">
        <v>0</v>
      </c>
      <c r="Q216" s="3">
        <v>0</v>
      </c>
      <c r="R216" s="13">
        <v>0.94199999999999995</v>
      </c>
      <c r="S216" s="14">
        <v>7.4418000000000002E-3</v>
      </c>
      <c r="T216" s="15">
        <v>2</v>
      </c>
      <c r="U216" s="15">
        <v>2.2999999999999998</v>
      </c>
    </row>
    <row r="217" spans="1:21" x14ac:dyDescent="0.25">
      <c r="A217" s="1">
        <v>45402</v>
      </c>
      <c r="B217" s="2">
        <v>0.74652777777777779</v>
      </c>
      <c r="C217" s="7">
        <v>1006</v>
      </c>
      <c r="D217" s="7">
        <v>1011</v>
      </c>
      <c r="E217" s="8">
        <v>14.2</v>
      </c>
      <c r="F217" s="9">
        <v>67</v>
      </c>
      <c r="G217" s="8">
        <v>14.2</v>
      </c>
      <c r="H217" s="8">
        <v>8.1</v>
      </c>
      <c r="I217" s="8">
        <v>26</v>
      </c>
      <c r="J217" s="8">
        <v>14.2</v>
      </c>
      <c r="K217" s="6">
        <f t="shared" si="9"/>
        <v>3.24</v>
      </c>
      <c r="L217" s="6">
        <f t="shared" si="10"/>
        <v>3.24</v>
      </c>
      <c r="M217" s="10">
        <v>141</v>
      </c>
      <c r="N217" s="3" t="str">
        <f t="shared" si="11"/>
        <v>SE</v>
      </c>
      <c r="O217" s="11">
        <v>0</v>
      </c>
      <c r="P217" s="12">
        <v>0</v>
      </c>
      <c r="Q217" s="3">
        <v>0</v>
      </c>
      <c r="R217" s="13">
        <v>0.9</v>
      </c>
      <c r="S217" s="14">
        <v>7.1100000000000009E-3</v>
      </c>
      <c r="T217" s="15">
        <v>0.9</v>
      </c>
      <c r="U217" s="15">
        <v>0.9</v>
      </c>
    </row>
    <row r="218" spans="1:21" x14ac:dyDescent="0.25">
      <c r="A218" s="1">
        <v>45402</v>
      </c>
      <c r="B218" s="2">
        <v>0.75</v>
      </c>
      <c r="C218" s="7">
        <v>1006</v>
      </c>
      <c r="D218" s="7">
        <v>1011</v>
      </c>
      <c r="E218" s="8">
        <v>14</v>
      </c>
      <c r="F218" s="9">
        <v>69</v>
      </c>
      <c r="G218" s="8">
        <v>14</v>
      </c>
      <c r="H218" s="8">
        <v>8.4</v>
      </c>
      <c r="I218" s="8">
        <v>26</v>
      </c>
      <c r="J218" s="8">
        <v>14</v>
      </c>
      <c r="K218" s="6">
        <f t="shared" si="9"/>
        <v>3.6</v>
      </c>
      <c r="L218" s="6">
        <f t="shared" si="10"/>
        <v>3.6</v>
      </c>
      <c r="M218" s="10">
        <v>136</v>
      </c>
      <c r="N218" s="3" t="str">
        <f t="shared" si="11"/>
        <v>SE</v>
      </c>
      <c r="O218" s="11">
        <v>0</v>
      </c>
      <c r="P218" s="12">
        <v>0</v>
      </c>
      <c r="Q218" s="3">
        <v>0</v>
      </c>
      <c r="R218" s="13">
        <v>1428</v>
      </c>
      <c r="S218" s="14">
        <v>11.281200000000002</v>
      </c>
      <c r="T218" s="15">
        <v>1</v>
      </c>
      <c r="U218" s="15">
        <v>1</v>
      </c>
    </row>
    <row r="219" spans="1:21" x14ac:dyDescent="0.25">
      <c r="A219" s="1">
        <v>45402</v>
      </c>
      <c r="B219" s="2">
        <v>0.75347222222222221</v>
      </c>
      <c r="C219" s="7">
        <v>1006</v>
      </c>
      <c r="D219" s="7">
        <v>1011</v>
      </c>
      <c r="E219" s="8">
        <v>13.6</v>
      </c>
      <c r="F219" s="9">
        <v>73</v>
      </c>
      <c r="G219" s="8">
        <v>13.6</v>
      </c>
      <c r="H219" s="8">
        <v>8.8000000000000007</v>
      </c>
      <c r="I219" s="8">
        <v>26</v>
      </c>
      <c r="J219" s="8">
        <v>13.6</v>
      </c>
      <c r="K219" s="6">
        <f t="shared" si="9"/>
        <v>2.52</v>
      </c>
      <c r="L219" s="6">
        <f t="shared" si="10"/>
        <v>2.52</v>
      </c>
      <c r="M219" s="10">
        <v>162</v>
      </c>
      <c r="N219" s="3" t="str">
        <f t="shared" si="11"/>
        <v>SSE</v>
      </c>
      <c r="O219" s="11">
        <v>1.5</v>
      </c>
      <c r="P219" s="12">
        <v>0.2</v>
      </c>
      <c r="Q219" s="3">
        <v>0</v>
      </c>
      <c r="R219" s="13">
        <v>1256</v>
      </c>
      <c r="S219" s="14">
        <v>9.9224000000000014</v>
      </c>
      <c r="T219" s="15">
        <v>0.7</v>
      </c>
      <c r="U219" s="15">
        <v>0.7</v>
      </c>
    </row>
    <row r="220" spans="1:21" x14ac:dyDescent="0.25">
      <c r="A220" s="1">
        <v>45402</v>
      </c>
      <c r="B220" s="2">
        <v>0.75694444444444442</v>
      </c>
      <c r="C220" s="7">
        <v>1006</v>
      </c>
      <c r="D220" s="7">
        <v>1011</v>
      </c>
      <c r="E220" s="8">
        <v>13.1</v>
      </c>
      <c r="F220" s="9">
        <v>76</v>
      </c>
      <c r="G220" s="8">
        <v>13.1</v>
      </c>
      <c r="H220" s="8">
        <v>8.9</v>
      </c>
      <c r="I220" s="8">
        <v>26</v>
      </c>
      <c r="J220" s="8">
        <v>13.1</v>
      </c>
      <c r="K220" s="6">
        <f t="shared" si="9"/>
        <v>3.24</v>
      </c>
      <c r="L220" s="6">
        <f t="shared" si="10"/>
        <v>3.24</v>
      </c>
      <c r="M220" s="10">
        <v>114</v>
      </c>
      <c r="N220" s="3" t="str">
        <f t="shared" si="11"/>
        <v>ESE</v>
      </c>
      <c r="O220" s="11">
        <v>3</v>
      </c>
      <c r="P220" s="12">
        <v>0.7</v>
      </c>
      <c r="Q220" s="3">
        <v>0</v>
      </c>
      <c r="R220" s="13">
        <v>1222</v>
      </c>
      <c r="S220" s="14">
        <v>9.6538000000000004</v>
      </c>
      <c r="T220" s="15">
        <v>0.9</v>
      </c>
      <c r="U220" s="15">
        <v>0.9</v>
      </c>
    </row>
    <row r="221" spans="1:21" x14ac:dyDescent="0.25">
      <c r="A221" s="1">
        <v>45402</v>
      </c>
      <c r="B221" s="2">
        <v>0.76041666666666663</v>
      </c>
      <c r="C221" s="7">
        <v>1006</v>
      </c>
      <c r="D221" s="7">
        <v>1011</v>
      </c>
      <c r="E221" s="8">
        <v>13.1</v>
      </c>
      <c r="F221" s="9">
        <v>77</v>
      </c>
      <c r="G221" s="8">
        <v>13.1</v>
      </c>
      <c r="H221" s="8">
        <v>9.1</v>
      </c>
      <c r="I221" s="8">
        <v>26</v>
      </c>
      <c r="J221" s="8">
        <v>13.1</v>
      </c>
      <c r="K221" s="6">
        <f t="shared" si="9"/>
        <v>0</v>
      </c>
      <c r="L221" s="6">
        <f t="shared" si="10"/>
        <v>0</v>
      </c>
      <c r="M221" s="10">
        <v>90</v>
      </c>
      <c r="N221" s="3" t="str">
        <f t="shared" si="11"/>
        <v>E</v>
      </c>
      <c r="O221" s="11">
        <v>3</v>
      </c>
      <c r="P221" s="12">
        <v>1</v>
      </c>
      <c r="Q221" s="3">
        <v>0</v>
      </c>
      <c r="R221" s="13">
        <v>0.99199999999999999</v>
      </c>
      <c r="S221" s="14">
        <v>7.8368000000000014E-3</v>
      </c>
      <c r="T221" s="15">
        <v>0</v>
      </c>
      <c r="U221" s="15">
        <v>0</v>
      </c>
    </row>
    <row r="222" spans="1:21" x14ac:dyDescent="0.25">
      <c r="A222" s="1">
        <v>45402</v>
      </c>
      <c r="B222" s="2">
        <v>0.76388888888888884</v>
      </c>
      <c r="C222" s="7">
        <v>1006</v>
      </c>
      <c r="D222" s="7">
        <v>1011</v>
      </c>
      <c r="E222" s="8">
        <v>13.1</v>
      </c>
      <c r="F222" s="9">
        <v>80</v>
      </c>
      <c r="G222" s="8">
        <v>13.1</v>
      </c>
      <c r="H222" s="8">
        <v>9.6999999999999993</v>
      </c>
      <c r="I222" s="8">
        <v>26</v>
      </c>
      <c r="J222" s="8">
        <v>13.1</v>
      </c>
      <c r="K222" s="6">
        <f t="shared" si="9"/>
        <v>4.68</v>
      </c>
      <c r="L222" s="6">
        <f t="shared" si="10"/>
        <v>4.68</v>
      </c>
      <c r="M222" s="10">
        <v>60</v>
      </c>
      <c r="N222" s="3" t="str">
        <f t="shared" si="11"/>
        <v>ENE</v>
      </c>
      <c r="O222" s="11">
        <v>1.5</v>
      </c>
      <c r="P222" s="12">
        <v>1</v>
      </c>
      <c r="Q222" s="3">
        <v>0</v>
      </c>
      <c r="R222" s="13">
        <v>1387</v>
      </c>
      <c r="S222" s="14">
        <v>10.957300000000002</v>
      </c>
      <c r="T222" s="15">
        <v>1.3</v>
      </c>
      <c r="U222" s="15">
        <v>1.3</v>
      </c>
    </row>
    <row r="223" spans="1:21" x14ac:dyDescent="0.25">
      <c r="A223" s="1">
        <v>45402</v>
      </c>
      <c r="B223" s="2">
        <v>0.76736111111111116</v>
      </c>
      <c r="C223" s="7">
        <v>1006</v>
      </c>
      <c r="D223" s="7">
        <v>1011</v>
      </c>
      <c r="E223" s="8">
        <v>12.6</v>
      </c>
      <c r="F223" s="9">
        <v>81</v>
      </c>
      <c r="G223" s="8">
        <v>12.6</v>
      </c>
      <c r="H223" s="8">
        <v>9.4</v>
      </c>
      <c r="I223" s="8">
        <v>26</v>
      </c>
      <c r="J223" s="8">
        <v>12.6</v>
      </c>
      <c r="K223" s="6">
        <f t="shared" si="9"/>
        <v>3.6</v>
      </c>
      <c r="L223" s="6">
        <f t="shared" si="10"/>
        <v>3.6</v>
      </c>
      <c r="M223" s="10">
        <v>354</v>
      </c>
      <c r="N223" s="3" t="str">
        <f t="shared" si="11"/>
        <v>N</v>
      </c>
      <c r="O223" s="11">
        <v>0</v>
      </c>
      <c r="P223" s="12">
        <v>1</v>
      </c>
      <c r="Q223" s="3">
        <v>0</v>
      </c>
      <c r="R223" s="13">
        <v>3479</v>
      </c>
      <c r="S223" s="14">
        <v>27.484100000000002</v>
      </c>
      <c r="T223" s="15">
        <v>1</v>
      </c>
      <c r="U223" s="15">
        <v>1</v>
      </c>
    </row>
    <row r="224" spans="1:21" x14ac:dyDescent="0.25">
      <c r="A224" s="1">
        <v>45402</v>
      </c>
      <c r="B224" s="2">
        <v>0.77083333333333337</v>
      </c>
      <c r="C224" s="7">
        <v>1005</v>
      </c>
      <c r="D224" s="7">
        <v>1010</v>
      </c>
      <c r="E224" s="8">
        <v>12.5</v>
      </c>
      <c r="F224" s="9">
        <v>82</v>
      </c>
      <c r="G224" s="8">
        <v>12.5</v>
      </c>
      <c r="H224" s="8">
        <v>9.5</v>
      </c>
      <c r="I224" s="8">
        <v>26</v>
      </c>
      <c r="J224" s="8">
        <v>12.5</v>
      </c>
      <c r="K224" s="6">
        <f t="shared" si="9"/>
        <v>5.4</v>
      </c>
      <c r="L224" s="6">
        <f t="shared" si="10"/>
        <v>5.4</v>
      </c>
      <c r="M224" s="10">
        <v>54</v>
      </c>
      <c r="N224" s="3" t="str">
        <f t="shared" si="11"/>
        <v>NE</v>
      </c>
      <c r="O224" s="11">
        <v>0</v>
      </c>
      <c r="P224" s="12">
        <v>1</v>
      </c>
      <c r="Q224" s="3">
        <v>0</v>
      </c>
      <c r="R224" s="13">
        <v>3928</v>
      </c>
      <c r="S224" s="14">
        <v>31.031200000000002</v>
      </c>
      <c r="T224" s="15">
        <v>1.5</v>
      </c>
      <c r="U224" s="15">
        <v>1.5</v>
      </c>
    </row>
    <row r="225" spans="1:21" x14ac:dyDescent="0.25">
      <c r="A225" s="1">
        <v>45402</v>
      </c>
      <c r="B225" s="2">
        <v>0.77430555555555558</v>
      </c>
      <c r="C225" s="7">
        <v>1005</v>
      </c>
      <c r="D225" s="7">
        <v>1010</v>
      </c>
      <c r="E225" s="8">
        <v>12.6</v>
      </c>
      <c r="F225" s="9">
        <v>82</v>
      </c>
      <c r="G225" s="8">
        <v>12.6</v>
      </c>
      <c r="H225" s="8">
        <v>9.6</v>
      </c>
      <c r="I225" s="8">
        <v>26</v>
      </c>
      <c r="J225" s="8">
        <v>12.6</v>
      </c>
      <c r="K225" s="6">
        <f t="shared" si="9"/>
        <v>3.24</v>
      </c>
      <c r="L225" s="6">
        <f t="shared" si="10"/>
        <v>3.24</v>
      </c>
      <c r="M225" s="10">
        <v>48</v>
      </c>
      <c r="N225" s="3" t="str">
        <f t="shared" si="11"/>
        <v>NE</v>
      </c>
      <c r="O225" s="11">
        <v>0</v>
      </c>
      <c r="P225" s="12">
        <v>1</v>
      </c>
      <c r="Q225" s="3">
        <v>0</v>
      </c>
      <c r="R225" s="13">
        <v>4788</v>
      </c>
      <c r="S225" s="14">
        <v>37.825200000000002</v>
      </c>
      <c r="T225" s="15">
        <v>0.9</v>
      </c>
      <c r="U225" s="15">
        <v>0.9</v>
      </c>
    </row>
    <row r="226" spans="1:21" x14ac:dyDescent="0.25">
      <c r="A226" s="1">
        <v>45402</v>
      </c>
      <c r="B226" s="2">
        <v>0.77777777777777779</v>
      </c>
      <c r="C226" s="7">
        <v>1005</v>
      </c>
      <c r="D226" s="7">
        <v>1010</v>
      </c>
      <c r="E226" s="8">
        <v>12.8</v>
      </c>
      <c r="F226" s="9">
        <v>81</v>
      </c>
      <c r="G226" s="8">
        <v>12.8</v>
      </c>
      <c r="H226" s="8">
        <v>9.6</v>
      </c>
      <c r="I226" s="8">
        <v>26</v>
      </c>
      <c r="J226" s="8">
        <v>12.8</v>
      </c>
      <c r="K226" s="6">
        <f t="shared" si="9"/>
        <v>2.52</v>
      </c>
      <c r="L226" s="6">
        <f t="shared" si="10"/>
        <v>2.52</v>
      </c>
      <c r="M226" s="10">
        <v>84</v>
      </c>
      <c r="N226" s="3" t="str">
        <f t="shared" si="11"/>
        <v>E</v>
      </c>
      <c r="O226" s="11">
        <v>0</v>
      </c>
      <c r="P226" s="12">
        <v>1</v>
      </c>
      <c r="Q226" s="3">
        <v>0</v>
      </c>
      <c r="R226" s="13">
        <v>1089</v>
      </c>
      <c r="S226" s="14">
        <v>8.6031000000000013</v>
      </c>
      <c r="T226" s="15">
        <v>0.7</v>
      </c>
      <c r="U226" s="15">
        <v>0.7</v>
      </c>
    </row>
    <row r="227" spans="1:21" x14ac:dyDescent="0.25">
      <c r="A227" s="1">
        <v>45402</v>
      </c>
      <c r="B227" s="2">
        <v>0.78125</v>
      </c>
      <c r="C227" s="7">
        <v>1006</v>
      </c>
      <c r="D227" s="7">
        <v>1011</v>
      </c>
      <c r="E227" s="8">
        <v>12.9</v>
      </c>
      <c r="F227" s="9">
        <v>81</v>
      </c>
      <c r="G227" s="8">
        <v>12.9</v>
      </c>
      <c r="H227" s="8">
        <v>9.6999999999999993</v>
      </c>
      <c r="I227" s="8">
        <v>26</v>
      </c>
      <c r="J227" s="8">
        <v>12.9</v>
      </c>
      <c r="K227" s="6">
        <f t="shared" si="9"/>
        <v>0</v>
      </c>
      <c r="L227" s="6">
        <f t="shared" si="10"/>
        <v>0</v>
      </c>
      <c r="M227" s="10">
        <v>132</v>
      </c>
      <c r="N227" s="3" t="str">
        <f t="shared" si="11"/>
        <v>SE</v>
      </c>
      <c r="O227" s="11">
        <v>0</v>
      </c>
      <c r="P227" s="12">
        <v>1</v>
      </c>
      <c r="Q227" s="3">
        <v>0</v>
      </c>
      <c r="R227" s="13">
        <v>1756</v>
      </c>
      <c r="S227" s="14">
        <v>13.872400000000001</v>
      </c>
      <c r="T227" s="15">
        <v>0</v>
      </c>
      <c r="U227" s="15">
        <v>0</v>
      </c>
    </row>
    <row r="228" spans="1:21" x14ac:dyDescent="0.25">
      <c r="A228" s="1">
        <v>45402</v>
      </c>
      <c r="B228" s="2">
        <v>0.78472222222222221</v>
      </c>
      <c r="C228" s="7">
        <v>1006</v>
      </c>
      <c r="D228" s="7">
        <v>1011</v>
      </c>
      <c r="E228" s="8">
        <v>13.1</v>
      </c>
      <c r="F228" s="9">
        <v>80</v>
      </c>
      <c r="G228" s="8">
        <v>13.1</v>
      </c>
      <c r="H228" s="8">
        <v>9.6999999999999993</v>
      </c>
      <c r="I228" s="8">
        <v>26</v>
      </c>
      <c r="J228" s="8">
        <v>13.1</v>
      </c>
      <c r="K228" s="6">
        <f t="shared" si="9"/>
        <v>0</v>
      </c>
      <c r="L228" s="6">
        <f t="shared" si="10"/>
        <v>0</v>
      </c>
      <c r="M228" s="10">
        <v>126</v>
      </c>
      <c r="N228" s="3" t="str">
        <f t="shared" si="11"/>
        <v>ESE</v>
      </c>
      <c r="O228" s="11">
        <v>0</v>
      </c>
      <c r="P228" s="12">
        <v>1</v>
      </c>
      <c r="Q228" s="3">
        <v>0</v>
      </c>
      <c r="R228" s="13">
        <v>2846</v>
      </c>
      <c r="S228" s="14">
        <v>22.483400000000003</v>
      </c>
      <c r="T228" s="15">
        <v>0</v>
      </c>
      <c r="U228" s="15">
        <v>0</v>
      </c>
    </row>
    <row r="229" spans="1:21" x14ac:dyDescent="0.25">
      <c r="A229" s="1">
        <v>45402</v>
      </c>
      <c r="B229" s="2">
        <v>0.78819444444444442</v>
      </c>
      <c r="C229" s="7">
        <v>1006</v>
      </c>
      <c r="D229" s="7">
        <v>1011</v>
      </c>
      <c r="E229" s="8">
        <v>13.1</v>
      </c>
      <c r="F229" s="9">
        <v>79</v>
      </c>
      <c r="G229" s="8">
        <v>13.1</v>
      </c>
      <c r="H229" s="8">
        <v>9.5</v>
      </c>
      <c r="I229" s="8">
        <v>26</v>
      </c>
      <c r="J229" s="8">
        <v>13.1</v>
      </c>
      <c r="K229" s="6">
        <f t="shared" si="9"/>
        <v>0</v>
      </c>
      <c r="L229" s="6">
        <f t="shared" si="10"/>
        <v>0</v>
      </c>
      <c r="M229" s="10">
        <v>182</v>
      </c>
      <c r="N229" s="3" t="str">
        <f t="shared" si="11"/>
        <v>S</v>
      </c>
      <c r="O229" s="11">
        <v>0</v>
      </c>
      <c r="P229" s="12">
        <v>1</v>
      </c>
      <c r="Q229" s="3">
        <v>0</v>
      </c>
      <c r="R229" s="13">
        <v>4038</v>
      </c>
      <c r="S229" s="14">
        <v>31.900200000000002</v>
      </c>
      <c r="T229" s="15">
        <v>0</v>
      </c>
      <c r="U229" s="15">
        <v>0</v>
      </c>
    </row>
    <row r="230" spans="1:21" x14ac:dyDescent="0.25">
      <c r="A230" s="1">
        <v>45402</v>
      </c>
      <c r="B230" s="2">
        <v>0.79166666666666663</v>
      </c>
      <c r="C230" s="7">
        <v>1006</v>
      </c>
      <c r="D230" s="7">
        <v>1011</v>
      </c>
      <c r="E230" s="8">
        <v>13.2</v>
      </c>
      <c r="F230" s="9">
        <v>79</v>
      </c>
      <c r="G230" s="8">
        <v>13.2</v>
      </c>
      <c r="H230" s="8">
        <v>9.6</v>
      </c>
      <c r="I230" s="8">
        <v>26</v>
      </c>
      <c r="J230" s="8">
        <v>13.2</v>
      </c>
      <c r="K230" s="6">
        <f t="shared" si="9"/>
        <v>0</v>
      </c>
      <c r="L230" s="6">
        <f t="shared" si="10"/>
        <v>0</v>
      </c>
      <c r="M230" s="10">
        <v>68</v>
      </c>
      <c r="N230" s="3" t="str">
        <f t="shared" si="11"/>
        <v>ENE</v>
      </c>
      <c r="O230" s="11">
        <v>0</v>
      </c>
      <c r="P230" s="12">
        <v>1</v>
      </c>
      <c r="Q230" s="3">
        <v>0</v>
      </c>
      <c r="R230" s="13">
        <v>3128</v>
      </c>
      <c r="S230" s="14">
        <v>24.711200000000002</v>
      </c>
      <c r="T230" s="15">
        <v>0</v>
      </c>
      <c r="U230" s="15">
        <v>0</v>
      </c>
    </row>
    <row r="231" spans="1:21" x14ac:dyDescent="0.25">
      <c r="A231" s="1">
        <v>45402</v>
      </c>
      <c r="B231" s="2">
        <v>0.79513888888888884</v>
      </c>
      <c r="C231" s="7">
        <v>1006</v>
      </c>
      <c r="D231" s="7">
        <v>1011</v>
      </c>
      <c r="E231" s="8">
        <v>13.1</v>
      </c>
      <c r="F231" s="9">
        <v>78</v>
      </c>
      <c r="G231" s="8">
        <v>13.1</v>
      </c>
      <c r="H231" s="8">
        <v>9.3000000000000007</v>
      </c>
      <c r="I231" s="8">
        <v>26</v>
      </c>
      <c r="J231" s="8">
        <v>13.1</v>
      </c>
      <c r="K231" s="6">
        <f t="shared" si="9"/>
        <v>3.24</v>
      </c>
      <c r="L231" s="6">
        <f t="shared" si="10"/>
        <v>3.24</v>
      </c>
      <c r="M231" s="10">
        <v>56</v>
      </c>
      <c r="N231" s="3" t="str">
        <f t="shared" si="11"/>
        <v>NE</v>
      </c>
      <c r="O231" s="11">
        <v>0</v>
      </c>
      <c r="P231" s="12">
        <v>0</v>
      </c>
      <c r="Q231" s="3">
        <v>0</v>
      </c>
      <c r="R231" s="13">
        <v>2340</v>
      </c>
      <c r="S231" s="14">
        <v>18.486000000000001</v>
      </c>
      <c r="T231" s="15">
        <v>0.9</v>
      </c>
      <c r="U231" s="15">
        <v>0.9</v>
      </c>
    </row>
    <row r="232" spans="1:21" x14ac:dyDescent="0.25">
      <c r="A232" s="1">
        <v>45402</v>
      </c>
      <c r="B232" s="2">
        <v>0.79861111111111116</v>
      </c>
      <c r="C232" s="7">
        <v>1006</v>
      </c>
      <c r="D232" s="7">
        <v>1011</v>
      </c>
      <c r="E232" s="8">
        <v>13.1</v>
      </c>
      <c r="F232" s="9">
        <v>77</v>
      </c>
      <c r="G232" s="8">
        <v>13.1</v>
      </c>
      <c r="H232" s="8">
        <v>9.1</v>
      </c>
      <c r="I232" s="8">
        <v>26</v>
      </c>
      <c r="J232" s="8">
        <v>13.1</v>
      </c>
      <c r="K232" s="6">
        <f t="shared" si="9"/>
        <v>0</v>
      </c>
      <c r="L232" s="6">
        <f t="shared" si="10"/>
        <v>0</v>
      </c>
      <c r="M232" s="10">
        <v>18</v>
      </c>
      <c r="N232" s="3" t="str">
        <f t="shared" si="11"/>
        <v>N</v>
      </c>
      <c r="O232" s="11">
        <v>0</v>
      </c>
      <c r="P232" s="12">
        <v>0</v>
      </c>
      <c r="Q232" s="3">
        <v>0</v>
      </c>
      <c r="R232" s="13">
        <v>1790</v>
      </c>
      <c r="S232" s="14">
        <v>14.141000000000002</v>
      </c>
      <c r="T232" s="15">
        <v>0</v>
      </c>
      <c r="U232" s="15">
        <v>0</v>
      </c>
    </row>
    <row r="233" spans="1:21" x14ac:dyDescent="0.25">
      <c r="A233" s="1">
        <v>45402</v>
      </c>
      <c r="B233" s="2">
        <v>0.80208333333333337</v>
      </c>
      <c r="C233" s="7">
        <v>1006</v>
      </c>
      <c r="D233" s="7">
        <v>1011</v>
      </c>
      <c r="E233" s="8">
        <v>13</v>
      </c>
      <c r="F233" s="9">
        <v>78</v>
      </c>
      <c r="G233" s="8">
        <v>13</v>
      </c>
      <c r="H233" s="8">
        <v>9.1999999999999993</v>
      </c>
      <c r="I233" s="8">
        <v>26</v>
      </c>
      <c r="J233" s="8">
        <v>13</v>
      </c>
      <c r="K233" s="6">
        <f t="shared" si="9"/>
        <v>3.24</v>
      </c>
      <c r="L233" s="6">
        <f t="shared" si="10"/>
        <v>3.24</v>
      </c>
      <c r="M233" s="10">
        <v>67</v>
      </c>
      <c r="N233" s="3" t="str">
        <f t="shared" si="11"/>
        <v>ENE</v>
      </c>
      <c r="O233" s="11">
        <v>0</v>
      </c>
      <c r="P233" s="12">
        <v>0</v>
      </c>
      <c r="Q233" s="3">
        <v>0</v>
      </c>
      <c r="R233" s="13">
        <v>1500</v>
      </c>
      <c r="S233" s="14">
        <v>11.850000000000001</v>
      </c>
      <c r="T233" s="15">
        <v>0.9</v>
      </c>
      <c r="U233" s="15">
        <v>0.9</v>
      </c>
    </row>
    <row r="234" spans="1:21" x14ac:dyDescent="0.25">
      <c r="A234" s="1">
        <v>45402</v>
      </c>
      <c r="B234" s="2">
        <v>0.80555555555555558</v>
      </c>
      <c r="C234" s="7">
        <v>1006</v>
      </c>
      <c r="D234" s="7">
        <v>1011</v>
      </c>
      <c r="E234" s="8">
        <v>13</v>
      </c>
      <c r="F234" s="9">
        <v>79</v>
      </c>
      <c r="G234" s="8">
        <v>13</v>
      </c>
      <c r="H234" s="8">
        <v>9.4</v>
      </c>
      <c r="I234" s="8">
        <v>26</v>
      </c>
      <c r="J234" s="8">
        <v>13</v>
      </c>
      <c r="K234" s="6">
        <f t="shared" si="9"/>
        <v>0</v>
      </c>
      <c r="L234" s="6">
        <f t="shared" si="10"/>
        <v>0</v>
      </c>
      <c r="M234" s="10">
        <v>72</v>
      </c>
      <c r="N234" s="3" t="str">
        <f t="shared" si="11"/>
        <v>ENE</v>
      </c>
      <c r="O234" s="11">
        <v>0</v>
      </c>
      <c r="P234" s="12">
        <v>0</v>
      </c>
      <c r="Q234" s="3">
        <v>0</v>
      </c>
      <c r="R234" s="13">
        <v>0.8</v>
      </c>
      <c r="S234" s="14">
        <v>6.320000000000001E-3</v>
      </c>
      <c r="T234" s="15">
        <v>0</v>
      </c>
      <c r="U234" s="15">
        <v>0</v>
      </c>
    </row>
    <row r="235" spans="1:21" x14ac:dyDescent="0.25">
      <c r="A235" s="1">
        <v>45402</v>
      </c>
      <c r="B235" s="2">
        <v>0.80902777777777779</v>
      </c>
      <c r="C235" s="7">
        <v>1006</v>
      </c>
      <c r="D235" s="7">
        <v>1011</v>
      </c>
      <c r="E235" s="8">
        <v>12.9</v>
      </c>
      <c r="F235" s="9">
        <v>80</v>
      </c>
      <c r="G235" s="8">
        <v>12.9</v>
      </c>
      <c r="H235" s="8">
        <v>9.5</v>
      </c>
      <c r="I235" s="8">
        <v>26</v>
      </c>
      <c r="J235" s="8">
        <v>12.9</v>
      </c>
      <c r="K235" s="6">
        <f t="shared" si="9"/>
        <v>0</v>
      </c>
      <c r="L235" s="6">
        <f t="shared" si="10"/>
        <v>0</v>
      </c>
      <c r="M235" s="10">
        <v>132</v>
      </c>
      <c r="N235" s="3" t="str">
        <f t="shared" si="11"/>
        <v>SE</v>
      </c>
      <c r="O235" s="11">
        <v>0</v>
      </c>
      <c r="P235" s="12">
        <v>0</v>
      </c>
      <c r="Q235" s="3">
        <v>0</v>
      </c>
      <c r="R235" s="13">
        <v>0.52500000000000002</v>
      </c>
      <c r="S235" s="14">
        <v>4.147500000000001E-3</v>
      </c>
      <c r="T235" s="15">
        <v>0</v>
      </c>
      <c r="U235" s="15">
        <v>0</v>
      </c>
    </row>
    <row r="236" spans="1:21" x14ac:dyDescent="0.25">
      <c r="A236" s="1">
        <v>45402</v>
      </c>
      <c r="B236" s="2">
        <v>0.8125</v>
      </c>
      <c r="C236" s="7">
        <v>1006</v>
      </c>
      <c r="D236" s="7">
        <v>1011</v>
      </c>
      <c r="E236" s="8">
        <v>12.9</v>
      </c>
      <c r="F236" s="9">
        <v>80</v>
      </c>
      <c r="G236" s="8">
        <v>12.9</v>
      </c>
      <c r="H236" s="8">
        <v>9.5</v>
      </c>
      <c r="I236" s="8">
        <v>26</v>
      </c>
      <c r="J236" s="8">
        <v>12.9</v>
      </c>
      <c r="K236" s="6">
        <f t="shared" si="9"/>
        <v>0</v>
      </c>
      <c r="L236" s="6">
        <f t="shared" si="10"/>
        <v>0</v>
      </c>
      <c r="M236" s="10">
        <v>56</v>
      </c>
      <c r="N236" s="3" t="str">
        <f t="shared" si="11"/>
        <v>NE</v>
      </c>
      <c r="O236" s="11">
        <v>0</v>
      </c>
      <c r="P236" s="12">
        <v>0</v>
      </c>
      <c r="Q236" s="3">
        <v>0</v>
      </c>
      <c r="R236" s="13">
        <v>0.376</v>
      </c>
      <c r="S236" s="14">
        <v>2.9704000000000002E-3</v>
      </c>
      <c r="T236" s="15">
        <v>0</v>
      </c>
      <c r="U236" s="15">
        <v>0</v>
      </c>
    </row>
    <row r="237" spans="1:21" x14ac:dyDescent="0.25">
      <c r="A237" s="1">
        <v>45402</v>
      </c>
      <c r="B237" s="2">
        <v>0.81597222222222221</v>
      </c>
      <c r="C237" s="7">
        <v>1006</v>
      </c>
      <c r="D237" s="7">
        <v>1011</v>
      </c>
      <c r="E237" s="8">
        <v>13</v>
      </c>
      <c r="F237" s="9">
        <v>78</v>
      </c>
      <c r="G237" s="8">
        <v>11.9</v>
      </c>
      <c r="H237" s="8">
        <v>9.1999999999999993</v>
      </c>
      <c r="I237" s="8">
        <v>26</v>
      </c>
      <c r="J237" s="8">
        <v>11.9</v>
      </c>
      <c r="K237" s="6">
        <f t="shared" si="9"/>
        <v>11.52</v>
      </c>
      <c r="L237" s="6">
        <f t="shared" si="10"/>
        <v>11.88</v>
      </c>
      <c r="M237" s="10">
        <v>74</v>
      </c>
      <c r="N237" s="3" t="str">
        <f t="shared" si="11"/>
        <v>ENE</v>
      </c>
      <c r="O237" s="11">
        <v>0</v>
      </c>
      <c r="P237" s="12">
        <v>0</v>
      </c>
      <c r="Q237" s="3">
        <v>0</v>
      </c>
      <c r="R237" s="13">
        <v>0.248</v>
      </c>
      <c r="S237" s="14">
        <v>1.9592000000000004E-3</v>
      </c>
      <c r="T237" s="15">
        <v>3.2</v>
      </c>
      <c r="U237" s="15">
        <v>3.3</v>
      </c>
    </row>
    <row r="238" spans="1:21" x14ac:dyDescent="0.25">
      <c r="A238" s="1">
        <v>45402</v>
      </c>
      <c r="B238" s="2">
        <v>0.81944444444444442</v>
      </c>
      <c r="C238" s="7">
        <v>1005</v>
      </c>
      <c r="D238" s="7">
        <v>1010</v>
      </c>
      <c r="E238" s="8">
        <v>12.9</v>
      </c>
      <c r="F238" s="9">
        <v>78</v>
      </c>
      <c r="G238" s="8">
        <v>12.9</v>
      </c>
      <c r="H238" s="8">
        <v>9.1</v>
      </c>
      <c r="I238" s="8">
        <v>26</v>
      </c>
      <c r="J238" s="8">
        <v>12.9</v>
      </c>
      <c r="K238" s="6">
        <f t="shared" si="9"/>
        <v>4.68</v>
      </c>
      <c r="L238" s="6">
        <f t="shared" si="10"/>
        <v>4.68</v>
      </c>
      <c r="M238" s="10">
        <v>114</v>
      </c>
      <c r="N238" s="3" t="str">
        <f t="shared" si="11"/>
        <v>ESE</v>
      </c>
      <c r="O238" s="11">
        <v>0</v>
      </c>
      <c r="P238" s="12">
        <v>0</v>
      </c>
      <c r="Q238" s="3">
        <v>0</v>
      </c>
      <c r="R238" s="13">
        <v>0.13800000000000001</v>
      </c>
      <c r="S238" s="14">
        <v>1.0902000000000002E-3</v>
      </c>
      <c r="T238" s="15">
        <v>1.3</v>
      </c>
      <c r="U238" s="15">
        <v>1.3</v>
      </c>
    </row>
    <row r="239" spans="1:21" x14ac:dyDescent="0.25">
      <c r="A239" s="1">
        <v>45402</v>
      </c>
      <c r="B239" s="2">
        <v>0.82291666666666663</v>
      </c>
      <c r="C239" s="7">
        <v>1006</v>
      </c>
      <c r="D239" s="7">
        <v>1011</v>
      </c>
      <c r="E239" s="8">
        <v>12.8</v>
      </c>
      <c r="F239" s="9">
        <v>78</v>
      </c>
      <c r="G239" s="8">
        <v>12.6</v>
      </c>
      <c r="H239" s="8">
        <v>9</v>
      </c>
      <c r="I239" s="8">
        <v>26</v>
      </c>
      <c r="J239" s="8">
        <v>12.6</v>
      </c>
      <c r="K239" s="6">
        <f t="shared" si="9"/>
        <v>6.84</v>
      </c>
      <c r="L239" s="6">
        <f t="shared" si="10"/>
        <v>6.84</v>
      </c>
      <c r="M239" s="10">
        <v>108</v>
      </c>
      <c r="N239" s="3" t="str">
        <f t="shared" si="11"/>
        <v>E</v>
      </c>
      <c r="O239" s="11">
        <v>0</v>
      </c>
      <c r="P239" s="12">
        <v>0</v>
      </c>
      <c r="Q239" s="3">
        <v>0</v>
      </c>
      <c r="R239" s="13">
        <v>5.8999999999999997E-2</v>
      </c>
      <c r="S239" s="14">
        <v>4.661E-4</v>
      </c>
      <c r="T239" s="15">
        <v>1.9</v>
      </c>
      <c r="U239" s="15">
        <v>1.9</v>
      </c>
    </row>
    <row r="240" spans="1:21" x14ac:dyDescent="0.25">
      <c r="A240" s="1">
        <v>45402</v>
      </c>
      <c r="B240" s="2">
        <v>0.82638888888888884</v>
      </c>
      <c r="C240" s="7">
        <v>1006</v>
      </c>
      <c r="D240" s="7">
        <v>1011</v>
      </c>
      <c r="E240" s="8">
        <v>12.8</v>
      </c>
      <c r="F240" s="9">
        <v>79</v>
      </c>
      <c r="G240" s="8">
        <v>12.6</v>
      </c>
      <c r="H240" s="8">
        <v>9.1999999999999993</v>
      </c>
      <c r="I240" s="8">
        <v>26</v>
      </c>
      <c r="J240" s="8">
        <v>12.6</v>
      </c>
      <c r="K240" s="6">
        <f t="shared" si="9"/>
        <v>6.48</v>
      </c>
      <c r="L240" s="6">
        <f t="shared" si="10"/>
        <v>6.84</v>
      </c>
      <c r="M240" s="10">
        <v>131</v>
      </c>
      <c r="N240" s="3" t="str">
        <f t="shared" si="11"/>
        <v>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1.8</v>
      </c>
      <c r="U240" s="15">
        <v>1.9</v>
      </c>
    </row>
    <row r="241" spans="1:21" x14ac:dyDescent="0.25">
      <c r="A241" s="1">
        <v>45402</v>
      </c>
      <c r="B241" s="2">
        <v>0.82986111111111116</v>
      </c>
      <c r="C241" s="7">
        <v>1006</v>
      </c>
      <c r="D241" s="7">
        <v>1011</v>
      </c>
      <c r="E241" s="8">
        <v>12.7</v>
      </c>
      <c r="F241" s="9">
        <v>80</v>
      </c>
      <c r="G241" s="8">
        <v>12.7</v>
      </c>
      <c r="H241" s="8">
        <v>9.3000000000000007</v>
      </c>
      <c r="I241" s="8">
        <v>26</v>
      </c>
      <c r="J241" s="8">
        <v>12.7</v>
      </c>
      <c r="K241" s="6">
        <f t="shared" si="9"/>
        <v>2.52</v>
      </c>
      <c r="L241" s="6">
        <f t="shared" si="10"/>
        <v>2.52</v>
      </c>
      <c r="M241" s="10">
        <v>66</v>
      </c>
      <c r="N241" s="3" t="str">
        <f t="shared" si="11"/>
        <v>ENE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0.7</v>
      </c>
      <c r="U241" s="15">
        <v>0.7</v>
      </c>
    </row>
    <row r="242" spans="1:21" x14ac:dyDescent="0.25">
      <c r="A242" s="1">
        <v>45402</v>
      </c>
      <c r="B242" s="2">
        <v>0.83333333333333337</v>
      </c>
      <c r="C242" s="7">
        <v>1006</v>
      </c>
      <c r="D242" s="7">
        <v>1011</v>
      </c>
      <c r="E242" s="8">
        <v>12.7</v>
      </c>
      <c r="F242" s="9">
        <v>80</v>
      </c>
      <c r="G242" s="8">
        <v>12.7</v>
      </c>
      <c r="H242" s="8">
        <v>9.3000000000000007</v>
      </c>
      <c r="I242" s="8">
        <v>26</v>
      </c>
      <c r="J242" s="8">
        <v>12.7</v>
      </c>
      <c r="K242" s="6">
        <f t="shared" si="9"/>
        <v>3.6</v>
      </c>
      <c r="L242" s="6">
        <f t="shared" si="10"/>
        <v>3.6</v>
      </c>
      <c r="M242" s="10">
        <v>91</v>
      </c>
      <c r="N242" s="3" t="str">
        <f t="shared" si="11"/>
        <v>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</v>
      </c>
      <c r="U242" s="15">
        <v>1</v>
      </c>
    </row>
    <row r="243" spans="1:21" x14ac:dyDescent="0.25">
      <c r="A243" s="1">
        <v>45402</v>
      </c>
      <c r="B243" s="2">
        <v>0.83680555555555558</v>
      </c>
      <c r="C243" s="7">
        <v>1006</v>
      </c>
      <c r="D243" s="7">
        <v>1011</v>
      </c>
      <c r="E243" s="8">
        <v>12.8</v>
      </c>
      <c r="F243" s="9">
        <v>79</v>
      </c>
      <c r="G243" s="8">
        <v>12.8</v>
      </c>
      <c r="H243" s="8">
        <v>9.1999999999999993</v>
      </c>
      <c r="I243" s="8">
        <v>26</v>
      </c>
      <c r="J243" s="8">
        <v>12.8</v>
      </c>
      <c r="K243" s="6">
        <f t="shared" si="9"/>
        <v>0</v>
      </c>
      <c r="L243" s="6">
        <f t="shared" si="10"/>
        <v>0</v>
      </c>
      <c r="M243" s="10">
        <v>68</v>
      </c>
      <c r="N243" s="3" t="str">
        <f t="shared" si="11"/>
        <v>ENE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45402</v>
      </c>
      <c r="B244" s="2">
        <v>0.84027777777777779</v>
      </c>
      <c r="C244" s="7">
        <v>1006</v>
      </c>
      <c r="D244" s="7">
        <v>1011</v>
      </c>
      <c r="E244" s="8">
        <v>12.7</v>
      </c>
      <c r="F244" s="9">
        <v>79</v>
      </c>
      <c r="G244" s="8">
        <v>12.7</v>
      </c>
      <c r="H244" s="8">
        <v>9.1</v>
      </c>
      <c r="I244" s="8">
        <v>26</v>
      </c>
      <c r="J244" s="8">
        <v>12.7</v>
      </c>
      <c r="K244" s="6">
        <f t="shared" si="9"/>
        <v>0</v>
      </c>
      <c r="L244" s="6">
        <f t="shared" si="10"/>
        <v>0</v>
      </c>
      <c r="M244" s="10">
        <v>112</v>
      </c>
      <c r="N244" s="3" t="str">
        <f t="shared" si="11"/>
        <v>ESE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45402</v>
      </c>
      <c r="B245" s="2">
        <v>0.84375</v>
      </c>
      <c r="C245" s="7">
        <v>1006</v>
      </c>
      <c r="D245" s="7">
        <v>1011</v>
      </c>
      <c r="E245" s="8">
        <v>12.8</v>
      </c>
      <c r="F245" s="9">
        <v>79</v>
      </c>
      <c r="G245" s="8">
        <v>12.8</v>
      </c>
      <c r="H245" s="8">
        <v>9.1999999999999993</v>
      </c>
      <c r="I245" s="8">
        <v>26</v>
      </c>
      <c r="J245" s="8">
        <v>12.8</v>
      </c>
      <c r="K245" s="6">
        <f t="shared" si="9"/>
        <v>5.4</v>
      </c>
      <c r="L245" s="6">
        <f t="shared" si="10"/>
        <v>5.4</v>
      </c>
      <c r="M245" s="10">
        <v>114</v>
      </c>
      <c r="N245" s="3" t="str">
        <f t="shared" si="11"/>
        <v>ESE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1.5</v>
      </c>
      <c r="U245" s="15">
        <v>1.5</v>
      </c>
    </row>
    <row r="246" spans="1:21" x14ac:dyDescent="0.25">
      <c r="A246" s="1">
        <v>45402</v>
      </c>
      <c r="B246" s="2">
        <v>0.84722222222222221</v>
      </c>
      <c r="C246" s="7">
        <v>1006</v>
      </c>
      <c r="D246" s="7">
        <v>1011</v>
      </c>
      <c r="E246" s="8">
        <v>12.7</v>
      </c>
      <c r="F246" s="9">
        <v>79</v>
      </c>
      <c r="G246" s="8">
        <v>12.7</v>
      </c>
      <c r="H246" s="8">
        <v>9.1</v>
      </c>
      <c r="I246" s="8">
        <v>26</v>
      </c>
      <c r="J246" s="8">
        <v>12.7</v>
      </c>
      <c r="K246" s="6">
        <f t="shared" si="9"/>
        <v>3.6</v>
      </c>
      <c r="L246" s="6">
        <f t="shared" si="10"/>
        <v>3.6</v>
      </c>
      <c r="M246" s="10">
        <v>78</v>
      </c>
      <c r="N246" s="3" t="str">
        <f t="shared" si="11"/>
        <v>ENE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</v>
      </c>
      <c r="U246" s="15">
        <v>1</v>
      </c>
    </row>
    <row r="247" spans="1:21" x14ac:dyDescent="0.25">
      <c r="A247" s="1">
        <v>45402</v>
      </c>
      <c r="B247" s="2">
        <v>0.85069444444444442</v>
      </c>
      <c r="C247" s="7">
        <v>1006</v>
      </c>
      <c r="D247" s="7">
        <v>1011</v>
      </c>
      <c r="E247" s="8">
        <v>12.7</v>
      </c>
      <c r="F247" s="9">
        <v>80</v>
      </c>
      <c r="G247" s="8">
        <v>12.7</v>
      </c>
      <c r="H247" s="8">
        <v>9.3000000000000007</v>
      </c>
      <c r="I247" s="8">
        <v>26</v>
      </c>
      <c r="J247" s="8">
        <v>12.7</v>
      </c>
      <c r="K247" s="6">
        <f t="shared" si="9"/>
        <v>3.6</v>
      </c>
      <c r="L247" s="6">
        <f t="shared" si="10"/>
        <v>3.6</v>
      </c>
      <c r="M247" s="10">
        <v>154</v>
      </c>
      <c r="N247" s="3" t="str">
        <f t="shared" si="11"/>
        <v>SSE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</v>
      </c>
      <c r="U247" s="15">
        <v>1</v>
      </c>
    </row>
    <row r="248" spans="1:21" x14ac:dyDescent="0.25">
      <c r="A248" s="1">
        <v>45402</v>
      </c>
      <c r="B248" s="2">
        <v>0.85416666666666663</v>
      </c>
      <c r="C248" s="7">
        <v>1006</v>
      </c>
      <c r="D248" s="7">
        <v>1011</v>
      </c>
      <c r="E248" s="8">
        <v>12.6</v>
      </c>
      <c r="F248" s="9">
        <v>79</v>
      </c>
      <c r="G248" s="8">
        <v>11.9</v>
      </c>
      <c r="H248" s="8">
        <v>9</v>
      </c>
      <c r="I248" s="8">
        <v>26</v>
      </c>
      <c r="J248" s="8">
        <v>11.9</v>
      </c>
      <c r="K248" s="6">
        <f t="shared" si="9"/>
        <v>8.2799999999999994</v>
      </c>
      <c r="L248" s="6">
        <f t="shared" si="10"/>
        <v>8.64</v>
      </c>
      <c r="M248" s="10">
        <v>90</v>
      </c>
      <c r="N248" s="3" t="str">
        <f t="shared" si="11"/>
        <v>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2.2999999999999998</v>
      </c>
      <c r="U248" s="15">
        <v>2.4</v>
      </c>
    </row>
    <row r="249" spans="1:21" x14ac:dyDescent="0.25">
      <c r="A249" s="1">
        <v>45402</v>
      </c>
      <c r="B249" s="2">
        <v>0.85763888888888884</v>
      </c>
      <c r="C249" s="7">
        <v>1006</v>
      </c>
      <c r="D249" s="7">
        <v>1011</v>
      </c>
      <c r="E249" s="8">
        <v>12.7</v>
      </c>
      <c r="F249" s="9">
        <v>78</v>
      </c>
      <c r="G249" s="8">
        <v>12.7</v>
      </c>
      <c r="H249" s="8">
        <v>8.9</v>
      </c>
      <c r="I249" s="8">
        <v>26</v>
      </c>
      <c r="J249" s="8">
        <v>12.7</v>
      </c>
      <c r="K249" s="6">
        <f t="shared" si="9"/>
        <v>3.6</v>
      </c>
      <c r="L249" s="6">
        <f t="shared" si="10"/>
        <v>3.6</v>
      </c>
      <c r="M249" s="10">
        <v>96</v>
      </c>
      <c r="N249" s="3" t="str">
        <f t="shared" si="11"/>
        <v>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</v>
      </c>
      <c r="U249" s="15">
        <v>1</v>
      </c>
    </row>
    <row r="250" spans="1:21" x14ac:dyDescent="0.25">
      <c r="A250" s="1">
        <v>45402</v>
      </c>
      <c r="B250" s="2">
        <v>0.86111111111111116</v>
      </c>
      <c r="C250" s="7">
        <v>1006</v>
      </c>
      <c r="D250" s="7">
        <v>1011</v>
      </c>
      <c r="E250" s="8">
        <v>12.6</v>
      </c>
      <c r="F250" s="9">
        <v>79</v>
      </c>
      <c r="G250" s="8">
        <v>12.6</v>
      </c>
      <c r="H250" s="8">
        <v>9</v>
      </c>
      <c r="I250" s="8">
        <v>26</v>
      </c>
      <c r="J250" s="8">
        <v>12.6</v>
      </c>
      <c r="K250" s="6">
        <f t="shared" si="9"/>
        <v>3.24</v>
      </c>
      <c r="L250" s="6">
        <f t="shared" si="10"/>
        <v>3.24</v>
      </c>
      <c r="M250" s="10">
        <v>107</v>
      </c>
      <c r="N250" s="3" t="str">
        <f t="shared" si="11"/>
        <v>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0.9</v>
      </c>
      <c r="U250" s="15">
        <v>0.9</v>
      </c>
    </row>
    <row r="251" spans="1:21" x14ac:dyDescent="0.25">
      <c r="A251" s="1">
        <v>45402</v>
      </c>
      <c r="B251" s="2">
        <v>0.86458333333333337</v>
      </c>
      <c r="C251" s="7">
        <v>1006</v>
      </c>
      <c r="D251" s="7">
        <v>1011</v>
      </c>
      <c r="E251" s="8">
        <v>12.6</v>
      </c>
      <c r="F251" s="9">
        <v>79</v>
      </c>
      <c r="G251" s="8">
        <v>12.6</v>
      </c>
      <c r="H251" s="8">
        <v>9</v>
      </c>
      <c r="I251" s="8">
        <v>26</v>
      </c>
      <c r="J251" s="8">
        <v>12.6</v>
      </c>
      <c r="K251" s="6">
        <f t="shared" si="9"/>
        <v>3.6</v>
      </c>
      <c r="L251" s="6">
        <f t="shared" si="10"/>
        <v>3.6</v>
      </c>
      <c r="M251" s="10">
        <v>86</v>
      </c>
      <c r="N251" s="3" t="str">
        <f t="shared" si="11"/>
        <v>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</v>
      </c>
      <c r="U251" s="15">
        <v>1</v>
      </c>
    </row>
    <row r="252" spans="1:21" x14ac:dyDescent="0.25">
      <c r="A252" s="1">
        <v>45402</v>
      </c>
      <c r="B252" s="2">
        <v>0.86805555555555558</v>
      </c>
      <c r="C252" s="7">
        <v>1006</v>
      </c>
      <c r="D252" s="7">
        <v>1011</v>
      </c>
      <c r="E252" s="8">
        <v>12.5</v>
      </c>
      <c r="F252" s="9">
        <v>80</v>
      </c>
      <c r="G252" s="8">
        <v>12</v>
      </c>
      <c r="H252" s="8">
        <v>9.1</v>
      </c>
      <c r="I252" s="8">
        <v>26</v>
      </c>
      <c r="J252" s="8">
        <v>12</v>
      </c>
      <c r="K252" s="6">
        <f t="shared" si="9"/>
        <v>7.9200000000000008</v>
      </c>
      <c r="L252" s="6">
        <f t="shared" si="10"/>
        <v>7.9200000000000008</v>
      </c>
      <c r="M252" s="10">
        <v>102</v>
      </c>
      <c r="N252" s="3" t="str">
        <f t="shared" si="11"/>
        <v>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2.2000000000000002</v>
      </c>
      <c r="U252" s="15">
        <v>2.2000000000000002</v>
      </c>
    </row>
    <row r="253" spans="1:21" x14ac:dyDescent="0.25">
      <c r="A253" s="1">
        <v>45402</v>
      </c>
      <c r="B253" s="2">
        <v>0.87152777777777779</v>
      </c>
      <c r="C253" s="7">
        <v>1006</v>
      </c>
      <c r="D253" s="7">
        <v>1011</v>
      </c>
      <c r="E253" s="8">
        <v>12.4</v>
      </c>
      <c r="F253" s="9">
        <v>80</v>
      </c>
      <c r="G253" s="8">
        <v>12.4</v>
      </c>
      <c r="H253" s="8">
        <v>9</v>
      </c>
      <c r="I253" s="8">
        <v>26</v>
      </c>
      <c r="J253" s="8">
        <v>12.4</v>
      </c>
      <c r="K253" s="6">
        <f t="shared" si="9"/>
        <v>5.4</v>
      </c>
      <c r="L253" s="6">
        <f t="shared" si="10"/>
        <v>5.4</v>
      </c>
      <c r="M253" s="10">
        <v>123</v>
      </c>
      <c r="N253" s="3" t="str">
        <f t="shared" si="11"/>
        <v>ESE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1.5</v>
      </c>
      <c r="U253" s="15">
        <v>1.5</v>
      </c>
    </row>
    <row r="254" spans="1:21" x14ac:dyDescent="0.25">
      <c r="A254" s="1">
        <v>45402</v>
      </c>
      <c r="B254" s="2">
        <v>0.875</v>
      </c>
      <c r="C254" s="7">
        <v>1006</v>
      </c>
      <c r="D254" s="7">
        <v>1011</v>
      </c>
      <c r="E254" s="8">
        <v>12.4</v>
      </c>
      <c r="F254" s="9">
        <v>81</v>
      </c>
      <c r="G254" s="8">
        <v>12.4</v>
      </c>
      <c r="H254" s="8">
        <v>9.1999999999999993</v>
      </c>
      <c r="I254" s="8">
        <v>26</v>
      </c>
      <c r="J254" s="8">
        <v>12.4</v>
      </c>
      <c r="K254" s="6">
        <f t="shared" si="9"/>
        <v>4.68</v>
      </c>
      <c r="L254" s="6">
        <f t="shared" si="10"/>
        <v>4.68</v>
      </c>
      <c r="M254" s="10">
        <v>125</v>
      </c>
      <c r="N254" s="3" t="str">
        <f t="shared" si="11"/>
        <v>ESE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1.3</v>
      </c>
      <c r="U254" s="15">
        <v>1.3</v>
      </c>
    </row>
    <row r="255" spans="1:21" x14ac:dyDescent="0.25">
      <c r="A255" s="1">
        <v>45402</v>
      </c>
      <c r="B255" s="2">
        <v>0.87847222222222221</v>
      </c>
      <c r="C255" s="7">
        <v>1006</v>
      </c>
      <c r="D255" s="7">
        <v>1011</v>
      </c>
      <c r="E255" s="8">
        <v>12.4</v>
      </c>
      <c r="F255" s="9">
        <v>81</v>
      </c>
      <c r="G255" s="8">
        <v>12.4</v>
      </c>
      <c r="H255" s="8">
        <v>9.1999999999999993</v>
      </c>
      <c r="I255" s="8">
        <v>26</v>
      </c>
      <c r="J255" s="8">
        <v>12.4</v>
      </c>
      <c r="K255" s="6">
        <f t="shared" si="9"/>
        <v>5.76</v>
      </c>
      <c r="L255" s="6">
        <f t="shared" si="10"/>
        <v>5.76</v>
      </c>
      <c r="M255" s="10">
        <v>120</v>
      </c>
      <c r="N255" s="3" t="str">
        <f t="shared" si="11"/>
        <v>ESE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1.6</v>
      </c>
      <c r="U255" s="15">
        <v>1.6</v>
      </c>
    </row>
    <row r="256" spans="1:21" x14ac:dyDescent="0.25">
      <c r="A256" s="1">
        <v>45402</v>
      </c>
      <c r="B256" s="2">
        <v>0.88194444444444442</v>
      </c>
      <c r="C256" s="7">
        <v>1006</v>
      </c>
      <c r="D256" s="7">
        <v>1011</v>
      </c>
      <c r="E256" s="8">
        <v>12.4</v>
      </c>
      <c r="F256" s="9">
        <v>81</v>
      </c>
      <c r="G256" s="8">
        <v>12.4</v>
      </c>
      <c r="H256" s="8">
        <v>9.1999999999999993</v>
      </c>
      <c r="I256" s="8">
        <v>26</v>
      </c>
      <c r="J256" s="8">
        <v>12.4</v>
      </c>
      <c r="K256" s="6">
        <f t="shared" si="9"/>
        <v>3.24</v>
      </c>
      <c r="L256" s="6">
        <f t="shared" si="10"/>
        <v>3.24</v>
      </c>
      <c r="M256" s="10">
        <v>114</v>
      </c>
      <c r="N256" s="3" t="str">
        <f t="shared" si="11"/>
        <v>ESE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0.9</v>
      </c>
      <c r="U256" s="15">
        <v>0.9</v>
      </c>
    </row>
    <row r="257" spans="1:21" x14ac:dyDescent="0.25">
      <c r="A257" s="1">
        <v>45402</v>
      </c>
      <c r="B257" s="2">
        <v>0.88541666666666663</v>
      </c>
      <c r="C257" s="7">
        <v>1006</v>
      </c>
      <c r="D257" s="7">
        <v>1011</v>
      </c>
      <c r="E257" s="8">
        <v>12.4</v>
      </c>
      <c r="F257" s="9">
        <v>81</v>
      </c>
      <c r="G257" s="8">
        <v>12.4</v>
      </c>
      <c r="H257" s="8">
        <v>9.1999999999999993</v>
      </c>
      <c r="I257" s="8">
        <v>26</v>
      </c>
      <c r="J257" s="8">
        <v>12.4</v>
      </c>
      <c r="K257" s="6">
        <f t="shared" si="9"/>
        <v>0</v>
      </c>
      <c r="L257" s="6">
        <f t="shared" si="10"/>
        <v>0</v>
      </c>
      <c r="M257" s="10">
        <v>102</v>
      </c>
      <c r="N257" s="3" t="str">
        <f t="shared" si="11"/>
        <v>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45402</v>
      </c>
      <c r="B258" s="2">
        <v>0.88888888888888884</v>
      </c>
      <c r="C258" s="7">
        <v>1006</v>
      </c>
      <c r="D258" s="7">
        <v>1011</v>
      </c>
      <c r="E258" s="8">
        <v>12.3</v>
      </c>
      <c r="F258" s="9">
        <v>82</v>
      </c>
      <c r="G258" s="8">
        <v>12.3</v>
      </c>
      <c r="H258" s="8">
        <v>9.3000000000000007</v>
      </c>
      <c r="I258" s="8">
        <v>26</v>
      </c>
      <c r="J258" s="8">
        <v>12.3</v>
      </c>
      <c r="K258" s="6">
        <f t="shared" si="9"/>
        <v>0</v>
      </c>
      <c r="L258" s="6">
        <f t="shared" si="10"/>
        <v>0</v>
      </c>
      <c r="M258" s="10">
        <v>168</v>
      </c>
      <c r="N258" s="3" t="str">
        <f t="shared" si="11"/>
        <v>SSE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</v>
      </c>
      <c r="U258" s="15">
        <v>0</v>
      </c>
    </row>
    <row r="259" spans="1:21" x14ac:dyDescent="0.25">
      <c r="A259" s="1">
        <v>45402</v>
      </c>
      <c r="B259" s="2">
        <v>0.89236111111111116</v>
      </c>
      <c r="C259" s="7">
        <v>1006</v>
      </c>
      <c r="D259" s="7">
        <v>1011</v>
      </c>
      <c r="E259" s="8">
        <v>12.4</v>
      </c>
      <c r="F259" s="9">
        <v>82</v>
      </c>
      <c r="G259" s="8">
        <v>12.4</v>
      </c>
      <c r="H259" s="8">
        <v>9.4</v>
      </c>
      <c r="I259" s="8">
        <v>26</v>
      </c>
      <c r="J259" s="8">
        <v>12.4</v>
      </c>
      <c r="K259" s="6">
        <f t="shared" ref="K259:K289" si="12">CONVERT(T259,"m/s","km/h")</f>
        <v>4.68</v>
      </c>
      <c r="L259" s="6">
        <f t="shared" ref="L259:L289" si="13">CONVERT(U259,"m/s","km/h")</f>
        <v>4.68</v>
      </c>
      <c r="M259" s="10">
        <v>90</v>
      </c>
      <c r="N259" s="3" t="str">
        <f t="shared" ref="N259:N289" si="14">LOOKUP(M259,$V$4:$V$40,$W$4:$W$40)</f>
        <v>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1.3</v>
      </c>
      <c r="U259" s="15">
        <v>1.3</v>
      </c>
    </row>
    <row r="260" spans="1:21" x14ac:dyDescent="0.25">
      <c r="A260" s="1">
        <v>45402</v>
      </c>
      <c r="B260" s="2">
        <v>0.89583333333333337</v>
      </c>
      <c r="C260" s="7">
        <v>1006</v>
      </c>
      <c r="D260" s="7">
        <v>1011</v>
      </c>
      <c r="E260" s="8">
        <v>12.4</v>
      </c>
      <c r="F260" s="9">
        <v>82</v>
      </c>
      <c r="G260" s="8">
        <v>12.4</v>
      </c>
      <c r="H260" s="8">
        <v>9.4</v>
      </c>
      <c r="I260" s="8">
        <v>26</v>
      </c>
      <c r="J260" s="8">
        <v>12.4</v>
      </c>
      <c r="K260" s="6">
        <f t="shared" si="12"/>
        <v>3.24</v>
      </c>
      <c r="L260" s="6">
        <f t="shared" si="13"/>
        <v>3.24</v>
      </c>
      <c r="M260" s="10">
        <v>156</v>
      </c>
      <c r="N260" s="3" t="str">
        <f t="shared" si="14"/>
        <v>SSE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0.9</v>
      </c>
      <c r="U260" s="15">
        <v>0.9</v>
      </c>
    </row>
    <row r="261" spans="1:21" x14ac:dyDescent="0.25">
      <c r="A261" s="1">
        <v>45402</v>
      </c>
      <c r="B261" s="2">
        <v>0.89930555555555558</v>
      </c>
      <c r="C261" s="7">
        <v>1006</v>
      </c>
      <c r="D261" s="7">
        <v>1011</v>
      </c>
      <c r="E261" s="8">
        <v>12.4</v>
      </c>
      <c r="F261" s="9">
        <v>82</v>
      </c>
      <c r="G261" s="8">
        <v>12.4</v>
      </c>
      <c r="H261" s="8">
        <v>9.4</v>
      </c>
      <c r="I261" s="8">
        <v>26</v>
      </c>
      <c r="J261" s="8">
        <v>12.4</v>
      </c>
      <c r="K261" s="6">
        <f t="shared" si="12"/>
        <v>3.6</v>
      </c>
      <c r="L261" s="6">
        <f t="shared" si="13"/>
        <v>3.6</v>
      </c>
      <c r="M261" s="10">
        <v>138</v>
      </c>
      <c r="N261" s="3" t="str">
        <f t="shared" si="14"/>
        <v>SE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</v>
      </c>
      <c r="U261" s="15">
        <v>1</v>
      </c>
    </row>
    <row r="262" spans="1:21" x14ac:dyDescent="0.25">
      <c r="A262" s="1">
        <v>45402</v>
      </c>
      <c r="B262" s="2">
        <v>0.90277777777777779</v>
      </c>
      <c r="C262" s="7">
        <v>1006</v>
      </c>
      <c r="D262" s="7">
        <v>1011</v>
      </c>
      <c r="E262" s="8">
        <v>12.5</v>
      </c>
      <c r="F262" s="9">
        <v>83</v>
      </c>
      <c r="G262" s="8">
        <v>12.5</v>
      </c>
      <c r="H262" s="8">
        <v>9.6999999999999993</v>
      </c>
      <c r="I262" s="8">
        <v>26</v>
      </c>
      <c r="J262" s="8">
        <v>12.5</v>
      </c>
      <c r="K262" s="6">
        <f t="shared" si="12"/>
        <v>2.52</v>
      </c>
      <c r="L262" s="6">
        <f t="shared" si="13"/>
        <v>2.52</v>
      </c>
      <c r="M262" s="10">
        <v>138</v>
      </c>
      <c r="N262" s="3" t="str">
        <f t="shared" si="14"/>
        <v>SE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0.7</v>
      </c>
      <c r="U262" s="15">
        <v>0.7</v>
      </c>
    </row>
    <row r="263" spans="1:21" x14ac:dyDescent="0.25">
      <c r="A263" s="1">
        <v>45402</v>
      </c>
      <c r="B263" s="2">
        <v>0.90625</v>
      </c>
      <c r="C263" s="7">
        <v>1006</v>
      </c>
      <c r="D263" s="7">
        <v>1011</v>
      </c>
      <c r="E263" s="8">
        <v>12.5</v>
      </c>
      <c r="F263" s="9">
        <v>83</v>
      </c>
      <c r="G263" s="8">
        <v>12.5</v>
      </c>
      <c r="H263" s="8">
        <v>9.6999999999999993</v>
      </c>
      <c r="I263" s="8">
        <v>26</v>
      </c>
      <c r="J263" s="8">
        <v>12.5</v>
      </c>
      <c r="K263" s="6">
        <f t="shared" si="12"/>
        <v>3.9600000000000004</v>
      </c>
      <c r="L263" s="6">
        <f t="shared" si="13"/>
        <v>3.9600000000000004</v>
      </c>
      <c r="M263" s="10">
        <v>96</v>
      </c>
      <c r="N263" s="3" t="str">
        <f t="shared" si="14"/>
        <v>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1.1000000000000001</v>
      </c>
      <c r="U263" s="15">
        <v>1.1000000000000001</v>
      </c>
    </row>
    <row r="264" spans="1:21" x14ac:dyDescent="0.25">
      <c r="A264" s="1">
        <v>45402</v>
      </c>
      <c r="B264" s="2">
        <v>0.90972222222222221</v>
      </c>
      <c r="C264" s="7">
        <v>1006</v>
      </c>
      <c r="D264" s="7">
        <v>1011</v>
      </c>
      <c r="E264" s="8">
        <v>12.5</v>
      </c>
      <c r="F264" s="9">
        <v>83</v>
      </c>
      <c r="G264" s="8">
        <v>12.5</v>
      </c>
      <c r="H264" s="8">
        <v>9.6999999999999993</v>
      </c>
      <c r="I264" s="8">
        <v>26</v>
      </c>
      <c r="J264" s="8">
        <v>12.5</v>
      </c>
      <c r="K264" s="6">
        <f t="shared" si="12"/>
        <v>0</v>
      </c>
      <c r="L264" s="6">
        <f t="shared" si="13"/>
        <v>0</v>
      </c>
      <c r="M264" s="10">
        <v>180</v>
      </c>
      <c r="N264" s="3" t="str">
        <f t="shared" si="14"/>
        <v>S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45402</v>
      </c>
      <c r="B265" s="2">
        <v>0.91319444444444442</v>
      </c>
      <c r="C265" s="7">
        <v>1006</v>
      </c>
      <c r="D265" s="7">
        <v>1011</v>
      </c>
      <c r="E265" s="8">
        <v>12.5</v>
      </c>
      <c r="F265" s="9">
        <v>83</v>
      </c>
      <c r="G265" s="8">
        <v>12.5</v>
      </c>
      <c r="H265" s="8">
        <v>9.6999999999999993</v>
      </c>
      <c r="I265" s="8">
        <v>26</v>
      </c>
      <c r="J265" s="8">
        <v>12.5</v>
      </c>
      <c r="K265" s="6">
        <f t="shared" si="12"/>
        <v>3.24</v>
      </c>
      <c r="L265" s="6">
        <f t="shared" si="13"/>
        <v>3.24</v>
      </c>
      <c r="M265" s="10">
        <v>162</v>
      </c>
      <c r="N265" s="3" t="str">
        <f t="shared" si="14"/>
        <v>SSE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0.9</v>
      </c>
      <c r="U265" s="15">
        <v>0.9</v>
      </c>
    </row>
    <row r="266" spans="1:21" x14ac:dyDescent="0.25">
      <c r="A266" s="1">
        <v>45402</v>
      </c>
      <c r="B266" s="2">
        <v>0.91666666666666663</v>
      </c>
      <c r="C266" s="7">
        <v>1006</v>
      </c>
      <c r="D266" s="7">
        <v>1011</v>
      </c>
      <c r="E266" s="8">
        <v>12.5</v>
      </c>
      <c r="F266" s="9">
        <v>84</v>
      </c>
      <c r="G266" s="8">
        <v>12.5</v>
      </c>
      <c r="H266" s="8">
        <v>9.8000000000000007</v>
      </c>
      <c r="I266" s="8">
        <v>26</v>
      </c>
      <c r="J266" s="8">
        <v>12.5</v>
      </c>
      <c r="K266" s="6">
        <f t="shared" si="12"/>
        <v>5.4</v>
      </c>
      <c r="L266" s="6">
        <f t="shared" si="13"/>
        <v>5.4</v>
      </c>
      <c r="M266" s="10">
        <v>147</v>
      </c>
      <c r="N266" s="3" t="str">
        <f t="shared" si="14"/>
        <v>SE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1.5</v>
      </c>
      <c r="U266" s="15">
        <v>1.5</v>
      </c>
    </row>
    <row r="267" spans="1:21" x14ac:dyDescent="0.25">
      <c r="A267" s="1">
        <v>45402</v>
      </c>
      <c r="B267" s="2">
        <v>0.92013888888888884</v>
      </c>
      <c r="C267" s="7">
        <v>1006</v>
      </c>
      <c r="D267" s="7">
        <v>1011</v>
      </c>
      <c r="E267" s="8">
        <v>12.5</v>
      </c>
      <c r="F267" s="9">
        <v>84</v>
      </c>
      <c r="G267" s="8">
        <v>12.5</v>
      </c>
      <c r="H267" s="8">
        <v>9.8000000000000007</v>
      </c>
      <c r="I267" s="8">
        <v>26</v>
      </c>
      <c r="J267" s="8">
        <v>12.5</v>
      </c>
      <c r="K267" s="6">
        <f t="shared" si="12"/>
        <v>3.24</v>
      </c>
      <c r="L267" s="6">
        <f t="shared" si="13"/>
        <v>3.24</v>
      </c>
      <c r="M267" s="10">
        <v>144</v>
      </c>
      <c r="N267" s="3" t="str">
        <f t="shared" si="14"/>
        <v>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0.9</v>
      </c>
      <c r="U267" s="15">
        <v>0.9</v>
      </c>
    </row>
    <row r="268" spans="1:21" x14ac:dyDescent="0.25">
      <c r="A268" s="1">
        <v>45402</v>
      </c>
      <c r="B268" s="2">
        <v>0.92361111111111116</v>
      </c>
      <c r="C268" s="7">
        <v>1006</v>
      </c>
      <c r="D268" s="7">
        <v>1011</v>
      </c>
      <c r="E268" s="8">
        <v>12.4</v>
      </c>
      <c r="F268" s="9">
        <v>85</v>
      </c>
      <c r="G268" s="8">
        <v>12.4</v>
      </c>
      <c r="H268" s="8">
        <v>9.9</v>
      </c>
      <c r="I268" s="8">
        <v>26</v>
      </c>
      <c r="J268" s="8">
        <v>12.4</v>
      </c>
      <c r="K268" s="6">
        <f t="shared" si="12"/>
        <v>3.9600000000000004</v>
      </c>
      <c r="L268" s="6">
        <f t="shared" si="13"/>
        <v>3.9600000000000004</v>
      </c>
      <c r="M268" s="10">
        <v>102</v>
      </c>
      <c r="N268" s="3" t="str">
        <f t="shared" si="14"/>
        <v>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1.1000000000000001</v>
      </c>
      <c r="U268" s="15">
        <v>1.1000000000000001</v>
      </c>
    </row>
    <row r="269" spans="1:21" x14ac:dyDescent="0.25">
      <c r="A269" s="1">
        <v>45402</v>
      </c>
      <c r="B269" s="2">
        <v>0.92708333333333337</v>
      </c>
      <c r="C269" s="7">
        <v>1006</v>
      </c>
      <c r="D269" s="7">
        <v>1011</v>
      </c>
      <c r="E269" s="8">
        <v>12.5</v>
      </c>
      <c r="F269" s="9">
        <v>85</v>
      </c>
      <c r="G269" s="8">
        <v>12.5</v>
      </c>
      <c r="H269" s="8">
        <v>10</v>
      </c>
      <c r="I269" s="8">
        <v>26</v>
      </c>
      <c r="J269" s="8">
        <v>12.5</v>
      </c>
      <c r="K269" s="6">
        <f t="shared" si="12"/>
        <v>5.4</v>
      </c>
      <c r="L269" s="6">
        <f t="shared" si="13"/>
        <v>5.4</v>
      </c>
      <c r="M269" s="10">
        <v>114</v>
      </c>
      <c r="N269" s="3" t="str">
        <f t="shared" si="14"/>
        <v>ESE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1.5</v>
      </c>
      <c r="U269" s="15">
        <v>1.5</v>
      </c>
    </row>
    <row r="270" spans="1:21" x14ac:dyDescent="0.25">
      <c r="A270" s="1">
        <v>45402</v>
      </c>
      <c r="B270" s="2">
        <v>0.93055555555555558</v>
      </c>
      <c r="C270" s="7">
        <v>1006</v>
      </c>
      <c r="D270" s="7">
        <v>1011</v>
      </c>
      <c r="E270" s="8">
        <v>12.4</v>
      </c>
      <c r="F270" s="9">
        <v>85</v>
      </c>
      <c r="G270" s="8">
        <v>12.4</v>
      </c>
      <c r="H270" s="8">
        <v>9.9</v>
      </c>
      <c r="I270" s="8">
        <v>26</v>
      </c>
      <c r="J270" s="8">
        <v>12.4</v>
      </c>
      <c r="K270" s="6">
        <f t="shared" si="12"/>
        <v>3.24</v>
      </c>
      <c r="L270" s="6">
        <f t="shared" si="13"/>
        <v>3.24</v>
      </c>
      <c r="M270" s="10">
        <v>132</v>
      </c>
      <c r="N270" s="3" t="str">
        <f t="shared" si="14"/>
        <v>SE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0.9</v>
      </c>
      <c r="U270" s="15">
        <v>0.9</v>
      </c>
    </row>
    <row r="271" spans="1:21" x14ac:dyDescent="0.25">
      <c r="A271" s="1">
        <v>45402</v>
      </c>
      <c r="B271" s="2">
        <v>0.93402777777777779</v>
      </c>
      <c r="C271" s="7">
        <v>1006</v>
      </c>
      <c r="D271" s="7">
        <v>1011</v>
      </c>
      <c r="E271" s="8">
        <v>12.3</v>
      </c>
      <c r="F271" s="9">
        <v>86</v>
      </c>
      <c r="G271" s="8">
        <v>12.3</v>
      </c>
      <c r="H271" s="8">
        <v>10</v>
      </c>
      <c r="I271" s="8">
        <v>26</v>
      </c>
      <c r="J271" s="8">
        <v>12.3</v>
      </c>
      <c r="K271" s="6">
        <f t="shared" si="12"/>
        <v>3.24</v>
      </c>
      <c r="L271" s="6">
        <f t="shared" si="13"/>
        <v>3.24</v>
      </c>
      <c r="M271" s="10">
        <v>117</v>
      </c>
      <c r="N271" s="3" t="str">
        <f t="shared" si="14"/>
        <v>ESE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0.9</v>
      </c>
      <c r="U271" s="15">
        <v>0.9</v>
      </c>
    </row>
    <row r="272" spans="1:21" x14ac:dyDescent="0.25">
      <c r="A272" s="1">
        <v>45402</v>
      </c>
      <c r="B272" s="2">
        <v>0.9375</v>
      </c>
      <c r="C272" s="7">
        <v>1006</v>
      </c>
      <c r="D272" s="7">
        <v>1011</v>
      </c>
      <c r="E272" s="8">
        <v>12.2</v>
      </c>
      <c r="F272" s="9">
        <v>86</v>
      </c>
      <c r="G272" s="8">
        <v>12.2</v>
      </c>
      <c r="H272" s="8">
        <v>9.9</v>
      </c>
      <c r="I272" s="8">
        <v>26</v>
      </c>
      <c r="J272" s="8">
        <v>12.2</v>
      </c>
      <c r="K272" s="6">
        <f t="shared" si="12"/>
        <v>4.68</v>
      </c>
      <c r="L272" s="6">
        <f t="shared" si="13"/>
        <v>4.68</v>
      </c>
      <c r="M272" s="10">
        <v>106</v>
      </c>
      <c r="N272" s="3" t="str">
        <f t="shared" si="14"/>
        <v>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1.3</v>
      </c>
      <c r="U272" s="15">
        <v>1.3</v>
      </c>
    </row>
    <row r="273" spans="1:21" x14ac:dyDescent="0.25">
      <c r="A273" s="1">
        <v>45402</v>
      </c>
      <c r="B273" s="2">
        <v>0.94097222222222221</v>
      </c>
      <c r="C273" s="7">
        <v>1006</v>
      </c>
      <c r="D273" s="7">
        <v>1011</v>
      </c>
      <c r="E273" s="8">
        <v>12.2</v>
      </c>
      <c r="F273" s="9">
        <v>86</v>
      </c>
      <c r="G273" s="8">
        <v>12.2</v>
      </c>
      <c r="H273" s="8">
        <v>9.9</v>
      </c>
      <c r="I273" s="8">
        <v>26</v>
      </c>
      <c r="J273" s="8">
        <v>12.2</v>
      </c>
      <c r="K273" s="6">
        <f t="shared" si="12"/>
        <v>5.4</v>
      </c>
      <c r="L273" s="6">
        <f t="shared" si="13"/>
        <v>5.4</v>
      </c>
      <c r="M273" s="10">
        <v>159</v>
      </c>
      <c r="N273" s="3" t="str">
        <f t="shared" si="14"/>
        <v>SSE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1.5</v>
      </c>
      <c r="U273" s="15">
        <v>1.5</v>
      </c>
    </row>
    <row r="274" spans="1:21" x14ac:dyDescent="0.25">
      <c r="A274" s="1">
        <v>45402</v>
      </c>
      <c r="B274" s="2">
        <v>0.94444444444444442</v>
      </c>
      <c r="C274" s="7">
        <v>1005</v>
      </c>
      <c r="D274" s="7">
        <v>1010</v>
      </c>
      <c r="E274" s="8">
        <v>12.3</v>
      </c>
      <c r="F274" s="9">
        <v>86</v>
      </c>
      <c r="G274" s="8">
        <v>12.3</v>
      </c>
      <c r="H274" s="8">
        <v>10</v>
      </c>
      <c r="I274" s="8">
        <v>26</v>
      </c>
      <c r="J274" s="8">
        <v>12.3</v>
      </c>
      <c r="K274" s="6">
        <f t="shared" si="12"/>
        <v>4.68</v>
      </c>
      <c r="L274" s="6">
        <f t="shared" si="13"/>
        <v>4.68</v>
      </c>
      <c r="M274" s="10">
        <v>135</v>
      </c>
      <c r="N274" s="3" t="str">
        <f t="shared" si="14"/>
        <v>SE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1.3</v>
      </c>
      <c r="U274" s="15">
        <v>1.3</v>
      </c>
    </row>
    <row r="275" spans="1:21" x14ac:dyDescent="0.25">
      <c r="A275" s="1">
        <v>45402</v>
      </c>
      <c r="B275" s="2">
        <v>0.94791666666666663</v>
      </c>
      <c r="C275" s="7">
        <v>1005</v>
      </c>
      <c r="D275" s="7">
        <v>1010</v>
      </c>
      <c r="E275" s="8">
        <v>12.3</v>
      </c>
      <c r="F275" s="9">
        <v>86</v>
      </c>
      <c r="G275" s="8">
        <v>12.3</v>
      </c>
      <c r="H275" s="8">
        <v>10</v>
      </c>
      <c r="I275" s="8">
        <v>26</v>
      </c>
      <c r="J275" s="8">
        <v>12.3</v>
      </c>
      <c r="K275" s="6">
        <f t="shared" si="12"/>
        <v>3.9600000000000004</v>
      </c>
      <c r="L275" s="6">
        <f t="shared" si="13"/>
        <v>3.9600000000000004</v>
      </c>
      <c r="M275" s="10">
        <v>102</v>
      </c>
      <c r="N275" s="3" t="str">
        <f t="shared" si="14"/>
        <v>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1.1000000000000001</v>
      </c>
      <c r="U275" s="15">
        <v>1.1000000000000001</v>
      </c>
    </row>
    <row r="276" spans="1:21" x14ac:dyDescent="0.25">
      <c r="A276" s="1">
        <v>45402</v>
      </c>
      <c r="B276" s="2">
        <v>0.95138888888888884</v>
      </c>
      <c r="C276" s="7">
        <v>1005</v>
      </c>
      <c r="D276" s="7">
        <v>1010</v>
      </c>
      <c r="E276" s="8">
        <v>12.2</v>
      </c>
      <c r="F276" s="9">
        <v>86</v>
      </c>
      <c r="G276" s="8">
        <v>12.2</v>
      </c>
      <c r="H276" s="8">
        <v>9.9</v>
      </c>
      <c r="I276" s="8">
        <v>26</v>
      </c>
      <c r="J276" s="8">
        <v>12.2</v>
      </c>
      <c r="K276" s="6">
        <f t="shared" si="12"/>
        <v>5.76</v>
      </c>
      <c r="L276" s="6">
        <f t="shared" si="13"/>
        <v>5.76</v>
      </c>
      <c r="M276" s="10">
        <v>175</v>
      </c>
      <c r="N276" s="3" t="str">
        <f t="shared" si="14"/>
        <v>S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1.6</v>
      </c>
      <c r="U276" s="15">
        <v>1.6</v>
      </c>
    </row>
    <row r="277" spans="1:21" x14ac:dyDescent="0.25">
      <c r="A277" s="1">
        <v>45402</v>
      </c>
      <c r="B277" s="2">
        <v>0.95486111111111116</v>
      </c>
      <c r="C277" s="7">
        <v>1005</v>
      </c>
      <c r="D277" s="7">
        <v>1010</v>
      </c>
      <c r="E277" s="8">
        <v>12.2</v>
      </c>
      <c r="F277" s="9">
        <v>86</v>
      </c>
      <c r="G277" s="8">
        <v>12.2</v>
      </c>
      <c r="H277" s="8">
        <v>9.9</v>
      </c>
      <c r="I277" s="8">
        <v>26</v>
      </c>
      <c r="J277" s="8">
        <v>12.2</v>
      </c>
      <c r="K277" s="6">
        <f t="shared" si="12"/>
        <v>3.24</v>
      </c>
      <c r="L277" s="6">
        <f t="shared" si="13"/>
        <v>3.24</v>
      </c>
      <c r="M277" s="10">
        <v>108</v>
      </c>
      <c r="N277" s="3" t="str">
        <f t="shared" si="14"/>
        <v>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0.9</v>
      </c>
      <c r="U277" s="15">
        <v>0.9</v>
      </c>
    </row>
    <row r="278" spans="1:21" x14ac:dyDescent="0.25">
      <c r="A278" s="1">
        <v>45402</v>
      </c>
      <c r="B278" s="2">
        <v>0.95833333333333337</v>
      </c>
      <c r="C278" s="7">
        <v>1005</v>
      </c>
      <c r="D278" s="7">
        <v>1010</v>
      </c>
      <c r="E278" s="8">
        <v>12.3</v>
      </c>
      <c r="F278" s="9">
        <v>86</v>
      </c>
      <c r="G278" s="8">
        <v>12.3</v>
      </c>
      <c r="H278" s="8">
        <v>10</v>
      </c>
      <c r="I278" s="8">
        <v>26</v>
      </c>
      <c r="J278" s="8">
        <v>12.3</v>
      </c>
      <c r="K278" s="6">
        <f t="shared" si="12"/>
        <v>5.76</v>
      </c>
      <c r="L278" s="6">
        <f t="shared" si="13"/>
        <v>5.76</v>
      </c>
      <c r="M278" s="10">
        <v>126</v>
      </c>
      <c r="N278" s="3" t="str">
        <f t="shared" si="14"/>
        <v>ESE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1.6</v>
      </c>
      <c r="U278" s="15">
        <v>1.6</v>
      </c>
    </row>
    <row r="279" spans="1:21" x14ac:dyDescent="0.25">
      <c r="A279" s="1">
        <v>45402</v>
      </c>
      <c r="B279" s="2">
        <v>0.96180555555555558</v>
      </c>
      <c r="C279" s="7">
        <v>1005</v>
      </c>
      <c r="D279" s="7">
        <v>1010</v>
      </c>
      <c r="E279" s="8">
        <v>12.2</v>
      </c>
      <c r="F279" s="9">
        <v>86</v>
      </c>
      <c r="G279" s="8">
        <v>11.1</v>
      </c>
      <c r="H279" s="8">
        <v>9.9</v>
      </c>
      <c r="I279" s="8">
        <v>26</v>
      </c>
      <c r="J279" s="8">
        <v>11.1</v>
      </c>
      <c r="K279" s="6">
        <f t="shared" si="12"/>
        <v>10.08</v>
      </c>
      <c r="L279" s="6">
        <f t="shared" si="13"/>
        <v>10.44</v>
      </c>
      <c r="M279" s="10">
        <v>174</v>
      </c>
      <c r="N279" s="3" t="str">
        <f t="shared" si="14"/>
        <v>S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2.8</v>
      </c>
      <c r="U279" s="15">
        <v>2.9</v>
      </c>
    </row>
    <row r="280" spans="1:21" x14ac:dyDescent="0.25">
      <c r="A280" s="1">
        <v>45402</v>
      </c>
      <c r="B280" s="2">
        <v>0.96527777777777779</v>
      </c>
      <c r="C280" s="7">
        <v>1005</v>
      </c>
      <c r="D280" s="7">
        <v>1010</v>
      </c>
      <c r="E280" s="8">
        <v>12</v>
      </c>
      <c r="F280" s="9">
        <v>86</v>
      </c>
      <c r="G280" s="8">
        <v>12</v>
      </c>
      <c r="H280" s="8">
        <v>9.6999999999999993</v>
      </c>
      <c r="I280" s="8">
        <v>26</v>
      </c>
      <c r="J280" s="8">
        <v>12</v>
      </c>
      <c r="K280" s="6">
        <f t="shared" si="12"/>
        <v>3.24</v>
      </c>
      <c r="L280" s="6">
        <f t="shared" si="13"/>
        <v>3.24</v>
      </c>
      <c r="M280" s="10">
        <v>135</v>
      </c>
      <c r="N280" s="3" t="str">
        <f t="shared" si="14"/>
        <v>SE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0.9</v>
      </c>
      <c r="U280" s="15">
        <v>0.9</v>
      </c>
    </row>
    <row r="281" spans="1:21" x14ac:dyDescent="0.25">
      <c r="A281" s="1">
        <v>45402</v>
      </c>
      <c r="B281" s="2">
        <v>0.96875</v>
      </c>
      <c r="C281" s="7">
        <v>1005</v>
      </c>
      <c r="D281" s="7">
        <v>1010</v>
      </c>
      <c r="E281" s="8">
        <v>12</v>
      </c>
      <c r="F281" s="9">
        <v>86</v>
      </c>
      <c r="G281" s="8">
        <v>12</v>
      </c>
      <c r="H281" s="8">
        <v>9.6999999999999993</v>
      </c>
      <c r="I281" s="8">
        <v>26</v>
      </c>
      <c r="J281" s="8">
        <v>12</v>
      </c>
      <c r="K281" s="6">
        <f t="shared" si="12"/>
        <v>3.24</v>
      </c>
      <c r="L281" s="6">
        <f t="shared" si="13"/>
        <v>3.24</v>
      </c>
      <c r="M281" s="10">
        <v>162</v>
      </c>
      <c r="N281" s="3" t="str">
        <f t="shared" si="14"/>
        <v>SSE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0.9</v>
      </c>
      <c r="U281" s="15">
        <v>0.9</v>
      </c>
    </row>
    <row r="282" spans="1:21" x14ac:dyDescent="0.25">
      <c r="A282" s="1">
        <v>45402</v>
      </c>
      <c r="B282" s="2">
        <v>0.97222222222222221</v>
      </c>
      <c r="C282" s="7">
        <v>1005</v>
      </c>
      <c r="D282" s="7">
        <v>1010</v>
      </c>
      <c r="E282" s="8">
        <v>12.1</v>
      </c>
      <c r="F282" s="9">
        <v>85</v>
      </c>
      <c r="G282" s="8">
        <v>12.1</v>
      </c>
      <c r="H282" s="8">
        <v>9.6</v>
      </c>
      <c r="I282" s="8">
        <v>26</v>
      </c>
      <c r="J282" s="8">
        <v>12.1</v>
      </c>
      <c r="K282" s="6">
        <f t="shared" si="12"/>
        <v>3.24</v>
      </c>
      <c r="L282" s="6">
        <f t="shared" si="13"/>
        <v>3.24</v>
      </c>
      <c r="M282" s="10">
        <v>187</v>
      </c>
      <c r="N282" s="3" t="str">
        <f t="shared" si="14"/>
        <v>S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0.9</v>
      </c>
      <c r="U282" s="15">
        <v>0.9</v>
      </c>
    </row>
    <row r="283" spans="1:21" x14ac:dyDescent="0.25">
      <c r="A283" s="1">
        <v>45402</v>
      </c>
      <c r="B283" s="2">
        <v>0.97569444444444442</v>
      </c>
      <c r="C283" s="7">
        <v>1005</v>
      </c>
      <c r="D283" s="7">
        <v>1010</v>
      </c>
      <c r="E283" s="8">
        <v>12.1</v>
      </c>
      <c r="F283" s="9">
        <v>85</v>
      </c>
      <c r="G283" s="8">
        <v>12.1</v>
      </c>
      <c r="H283" s="8">
        <v>9.6</v>
      </c>
      <c r="I283" s="8">
        <v>26</v>
      </c>
      <c r="J283" s="8">
        <v>12.1</v>
      </c>
      <c r="K283" s="6">
        <f t="shared" si="12"/>
        <v>0</v>
      </c>
      <c r="L283" s="6">
        <f t="shared" si="13"/>
        <v>0</v>
      </c>
      <c r="M283" s="10">
        <v>180</v>
      </c>
      <c r="N283" s="3" t="str">
        <f t="shared" si="14"/>
        <v>S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</v>
      </c>
      <c r="U283" s="15">
        <v>0</v>
      </c>
    </row>
    <row r="284" spans="1:21" x14ac:dyDescent="0.25">
      <c r="A284" s="1">
        <v>45402</v>
      </c>
      <c r="B284" s="2">
        <v>0.97916666666666663</v>
      </c>
      <c r="C284" s="7">
        <v>1005</v>
      </c>
      <c r="D284" s="7">
        <v>1010</v>
      </c>
      <c r="E284" s="8">
        <v>11.9</v>
      </c>
      <c r="F284" s="9">
        <v>85</v>
      </c>
      <c r="G284" s="8">
        <v>11.9</v>
      </c>
      <c r="H284" s="8">
        <v>9.4</v>
      </c>
      <c r="I284" s="8">
        <v>26</v>
      </c>
      <c r="J284" s="8">
        <v>11.9</v>
      </c>
      <c r="K284" s="6">
        <f t="shared" si="12"/>
        <v>3.9600000000000004</v>
      </c>
      <c r="L284" s="6">
        <f t="shared" si="13"/>
        <v>3.9600000000000004</v>
      </c>
      <c r="M284" s="10">
        <v>270</v>
      </c>
      <c r="N284" s="3" t="str">
        <f t="shared" si="14"/>
        <v>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1.1000000000000001</v>
      </c>
      <c r="U284" s="15">
        <v>1.1000000000000001</v>
      </c>
    </row>
    <row r="285" spans="1:21" x14ac:dyDescent="0.25">
      <c r="A285" s="1">
        <v>45402</v>
      </c>
      <c r="B285" s="2">
        <v>0.98263888888888884</v>
      </c>
      <c r="C285" s="7">
        <v>1005</v>
      </c>
      <c r="D285" s="7">
        <v>1010</v>
      </c>
      <c r="E285" s="8">
        <v>11.8</v>
      </c>
      <c r="F285" s="9">
        <v>85</v>
      </c>
      <c r="G285" s="8">
        <v>11.8</v>
      </c>
      <c r="H285" s="8">
        <v>9.3000000000000007</v>
      </c>
      <c r="I285" s="8">
        <v>26</v>
      </c>
      <c r="J285" s="8">
        <v>11.8</v>
      </c>
      <c r="K285" s="6">
        <f t="shared" si="12"/>
        <v>3.6</v>
      </c>
      <c r="L285" s="6">
        <f t="shared" si="13"/>
        <v>3.6</v>
      </c>
      <c r="M285" s="10">
        <v>96</v>
      </c>
      <c r="N285" s="3" t="str">
        <f t="shared" si="14"/>
        <v>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</v>
      </c>
      <c r="U285" s="15">
        <v>1</v>
      </c>
    </row>
    <row r="286" spans="1:21" x14ac:dyDescent="0.25">
      <c r="A286" s="1">
        <v>45402</v>
      </c>
      <c r="B286" s="2">
        <v>0.98611111111111116</v>
      </c>
      <c r="C286" s="7">
        <v>1005</v>
      </c>
      <c r="D286" s="7">
        <v>1010</v>
      </c>
      <c r="E286" s="8">
        <v>11.7</v>
      </c>
      <c r="F286" s="9">
        <v>85</v>
      </c>
      <c r="G286" s="8">
        <v>11.7</v>
      </c>
      <c r="H286" s="8">
        <v>9.1999999999999993</v>
      </c>
      <c r="I286" s="8">
        <v>26</v>
      </c>
      <c r="J286" s="8">
        <v>11.7</v>
      </c>
      <c r="K286" s="6">
        <f t="shared" si="12"/>
        <v>3.6</v>
      </c>
      <c r="L286" s="6">
        <f t="shared" si="13"/>
        <v>3.6</v>
      </c>
      <c r="M286" s="10">
        <v>192</v>
      </c>
      <c r="N286" s="3" t="str">
        <f t="shared" si="14"/>
        <v>S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</v>
      </c>
      <c r="U286" s="15">
        <v>1</v>
      </c>
    </row>
    <row r="287" spans="1:21" x14ac:dyDescent="0.25">
      <c r="A287" s="1">
        <v>45402</v>
      </c>
      <c r="B287" s="2">
        <v>0.98958333333333337</v>
      </c>
      <c r="C287" s="7">
        <v>1005</v>
      </c>
      <c r="D287" s="7">
        <v>1010</v>
      </c>
      <c r="E287" s="8">
        <v>11.7</v>
      </c>
      <c r="F287" s="9">
        <v>85</v>
      </c>
      <c r="G287" s="8">
        <v>11.7</v>
      </c>
      <c r="H287" s="8">
        <v>9.1999999999999993</v>
      </c>
      <c r="I287" s="8">
        <v>26</v>
      </c>
      <c r="J287" s="8">
        <v>11.7</v>
      </c>
      <c r="K287" s="6">
        <f t="shared" si="12"/>
        <v>3.24</v>
      </c>
      <c r="L287" s="6">
        <f t="shared" si="13"/>
        <v>3.24</v>
      </c>
      <c r="M287" s="10">
        <v>236</v>
      </c>
      <c r="N287" s="3" t="str">
        <f t="shared" si="14"/>
        <v>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0.9</v>
      </c>
      <c r="U287" s="15">
        <v>0.9</v>
      </c>
    </row>
    <row r="288" spans="1:21" x14ac:dyDescent="0.25">
      <c r="A288" s="1">
        <v>45402</v>
      </c>
      <c r="B288" s="75">
        <v>0.99305555555555558</v>
      </c>
      <c r="C288" s="7">
        <v>1005</v>
      </c>
      <c r="D288" s="7">
        <v>1010</v>
      </c>
      <c r="E288" s="8">
        <v>11.7</v>
      </c>
      <c r="F288" s="9">
        <v>85</v>
      </c>
      <c r="G288" s="8">
        <v>11.6</v>
      </c>
      <c r="H288" s="8">
        <v>9.1999999999999993</v>
      </c>
      <c r="I288" s="8">
        <v>26</v>
      </c>
      <c r="J288" s="8">
        <v>11.6</v>
      </c>
      <c r="K288" s="6">
        <f t="shared" si="12"/>
        <v>5.04</v>
      </c>
      <c r="L288" s="6">
        <f t="shared" si="13"/>
        <v>5.04</v>
      </c>
      <c r="M288" s="10">
        <v>234</v>
      </c>
      <c r="N288" s="3" t="str">
        <f t="shared" si="14"/>
        <v>SW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1.4</v>
      </c>
      <c r="U288" s="15">
        <v>1.4</v>
      </c>
    </row>
    <row r="289" spans="1:21" x14ac:dyDescent="0.25">
      <c r="A289" s="1">
        <v>45402</v>
      </c>
      <c r="B289" s="75">
        <v>0.99652777777777779</v>
      </c>
      <c r="C289" s="7">
        <v>1005</v>
      </c>
      <c r="D289" s="7">
        <v>1010</v>
      </c>
      <c r="E289" s="8">
        <v>11.7</v>
      </c>
      <c r="F289" s="9">
        <v>84</v>
      </c>
      <c r="G289" s="8">
        <v>11.7</v>
      </c>
      <c r="H289" s="8">
        <v>9.1</v>
      </c>
      <c r="I289" s="8">
        <v>26</v>
      </c>
      <c r="J289" s="8">
        <v>11.7</v>
      </c>
      <c r="K289" s="6">
        <f t="shared" si="12"/>
        <v>2.52</v>
      </c>
      <c r="L289" s="6">
        <f t="shared" si="13"/>
        <v>2.52</v>
      </c>
      <c r="M289" s="10">
        <v>192</v>
      </c>
      <c r="N289" s="3" t="str">
        <f t="shared" si="14"/>
        <v>S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0.7</v>
      </c>
      <c r="U289" s="15">
        <v>0.7</v>
      </c>
    </row>
    <row r="290" spans="1:21" x14ac:dyDescent="0.25">
      <c r="A290" s="1"/>
      <c r="B290" s="75"/>
      <c r="K290" s="6"/>
      <c r="L290" s="6"/>
      <c r="N290" s="3"/>
      <c r="S290" s="14"/>
    </row>
    <row r="291" spans="1:21" x14ac:dyDescent="0.25">
      <c r="K291" s="6"/>
      <c r="L291" s="6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K292" s="6"/>
      <c r="L292" s="6"/>
    </row>
    <row r="293" spans="1:21" x14ac:dyDescent="0.25">
      <c r="A293" s="31">
        <f>AVERAGE(E2:E289)</f>
        <v>13.13229166666666</v>
      </c>
      <c r="B293" s="27">
        <f>AVERAGE(F2:F289)</f>
        <v>61.680555555555557</v>
      </c>
      <c r="C293" s="28">
        <f>AVERAGE(C2:C289)</f>
        <v>1006.0902777777778</v>
      </c>
      <c r="D293" s="29">
        <f>AVERAGE(S2:S287)</f>
        <v>202.34642357937059</v>
      </c>
      <c r="E293" s="30">
        <f>AVERAGE(K2:K288)</f>
        <v>5.9305923344947766</v>
      </c>
      <c r="F293" s="31">
        <f>AVERAGE(H2:H289)</f>
        <v>5.1996527777777821</v>
      </c>
      <c r="G293" s="45" t="str" cm="1">
        <f t="array" ref="G293">INDEX(N2:N288,MIN(IF(MAX(COUNTIF(N2:N287,N2:N287))=COUNTIF(N2:N287,N2:N287),ROW(N2:N287),"")))</f>
        <v>S</v>
      </c>
      <c r="H293" s="47"/>
      <c r="I293" s="26"/>
      <c r="K293" s="6"/>
      <c r="L293" s="6"/>
    </row>
    <row r="294" spans="1:21" x14ac:dyDescent="0.25">
      <c r="A294"/>
      <c r="B294"/>
      <c r="C294"/>
      <c r="D294"/>
      <c r="E294" s="26"/>
      <c r="F294" s="17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6.7</v>
      </c>
      <c r="B296" s="33">
        <f>MAX(E2:E289)</f>
        <v>17.7</v>
      </c>
      <c r="C296" s="34">
        <f>MIN(F2:F289)</f>
        <v>28</v>
      </c>
      <c r="D296" s="35">
        <f>MAX(F2:F289)</f>
        <v>86</v>
      </c>
      <c r="E296" s="36">
        <f>MAX(S2:S288)</f>
        <v>898.7514000000001</v>
      </c>
      <c r="F296" s="37">
        <f>MAX(L2:L288)</f>
        <v>21.240000000000002</v>
      </c>
      <c r="G296" s="38">
        <f>MIN(H2:H289)</f>
        <v>-1.3</v>
      </c>
      <c r="H296" s="33">
        <f>MAX(H2:H289)</f>
        <v>10</v>
      </c>
      <c r="I296" s="4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8521-9F0F-44FA-B198-3580FEA44DA4}">
  <dimension ref="A2:F48"/>
  <sheetViews>
    <sheetView topLeftCell="A19" workbookViewId="0">
      <selection activeCell="D39" sqref="D39"/>
    </sheetView>
  </sheetViews>
  <sheetFormatPr defaultRowHeight="15" x14ac:dyDescent="0.25"/>
  <cols>
    <col min="1" max="3" width="16.7109375" customWidth="1"/>
    <col min="4" max="4" width="17.85546875" customWidth="1"/>
    <col min="5" max="5" width="15.5703125" customWidth="1"/>
    <col min="6" max="6" width="15.28515625" customWidth="1"/>
  </cols>
  <sheetData>
    <row r="2" spans="1:6" ht="18.75" x14ac:dyDescent="0.3">
      <c r="A2" s="78" t="s">
        <v>68</v>
      </c>
      <c r="B2" s="79"/>
      <c r="C2" s="80"/>
      <c r="D2" s="77" t="s">
        <v>65</v>
      </c>
      <c r="E2" s="77"/>
      <c r="F2" s="77"/>
    </row>
    <row r="3" spans="1:6" ht="17.25" customHeight="1" x14ac:dyDescent="0.25">
      <c r="A3" s="48" t="s">
        <v>47</v>
      </c>
      <c r="B3" s="50" t="s">
        <v>54</v>
      </c>
      <c r="C3" s="52" t="s">
        <v>53</v>
      </c>
      <c r="D3" s="48" t="s">
        <v>47</v>
      </c>
      <c r="E3" s="50" t="s">
        <v>54</v>
      </c>
      <c r="F3" s="52" t="s">
        <v>53</v>
      </c>
    </row>
    <row r="4" spans="1:6" ht="18.75" customHeight="1" x14ac:dyDescent="0.35">
      <c r="A4" s="49">
        <f>AVERAGE(C17:C26)</f>
        <v>15.969652777777782</v>
      </c>
      <c r="B4" s="51">
        <f>AVERAGE(B17:B26)</f>
        <v>12.100000000000001</v>
      </c>
      <c r="C4" s="53">
        <f>AVERAGE(D17:D26)</f>
        <v>20.699999999999996</v>
      </c>
      <c r="D4" s="67">
        <f>A4-A7</f>
        <v>2.5696527777777813</v>
      </c>
      <c r="E4" s="68">
        <f t="shared" ref="E4:F4" si="0">B4-B7</f>
        <v>2.4000000000000021</v>
      </c>
      <c r="F4" s="69">
        <f t="shared" si="0"/>
        <v>3.5999999999999943</v>
      </c>
    </row>
    <row r="5" spans="1:6" ht="20.25" customHeight="1" x14ac:dyDescent="0.3">
      <c r="A5" s="78" t="s">
        <v>55</v>
      </c>
      <c r="B5" s="79"/>
      <c r="C5" s="80"/>
      <c r="D5" s="78" t="s">
        <v>64</v>
      </c>
      <c r="E5" s="79"/>
      <c r="F5" s="80"/>
    </row>
    <row r="6" spans="1:6" ht="18.75" customHeight="1" x14ac:dyDescent="0.3">
      <c r="A6" s="48" t="s">
        <v>47</v>
      </c>
      <c r="B6" s="50" t="s">
        <v>54</v>
      </c>
      <c r="C6" s="52" t="s">
        <v>53</v>
      </c>
      <c r="D6" s="67">
        <f>A4-A9</f>
        <v>1.869652777777782</v>
      </c>
      <c r="E6" s="68">
        <f>B4-B9</f>
        <v>1.8000000000000007</v>
      </c>
      <c r="F6" s="69">
        <f>C4-C9</f>
        <v>2.7999999999999972</v>
      </c>
    </row>
    <row r="7" spans="1:6" ht="18.75" customHeight="1" x14ac:dyDescent="0.3">
      <c r="A7" s="54">
        <f>AVERAGE(C7,B7)</f>
        <v>13.4</v>
      </c>
      <c r="B7" s="55">
        <v>9.6999999999999993</v>
      </c>
      <c r="C7" s="56">
        <v>17.100000000000001</v>
      </c>
      <c r="D7" s="77" t="s">
        <v>67</v>
      </c>
      <c r="E7" s="77"/>
      <c r="F7" s="77"/>
    </row>
    <row r="8" spans="1:6" ht="18.75" customHeight="1" x14ac:dyDescent="0.3">
      <c r="A8" s="81" t="s">
        <v>63</v>
      </c>
      <c r="B8" s="82"/>
      <c r="C8" s="83"/>
      <c r="D8" s="76">
        <f>+A4-A11</f>
        <v>1.0696527777777813</v>
      </c>
      <c r="E8" s="68">
        <f>B4-B11</f>
        <v>1.2000000000000011</v>
      </c>
      <c r="F8" s="69">
        <f>C4-C11</f>
        <v>1.4999999999999964</v>
      </c>
    </row>
    <row r="9" spans="1:6" ht="18.75" customHeight="1" x14ac:dyDescent="0.3">
      <c r="A9" s="54">
        <v>14.1</v>
      </c>
      <c r="B9" s="55">
        <v>10.3</v>
      </c>
      <c r="C9" s="56">
        <v>17.899999999999999</v>
      </c>
    </row>
    <row r="10" spans="1:6" ht="18.75" x14ac:dyDescent="0.3">
      <c r="A10" s="77" t="s">
        <v>66</v>
      </c>
      <c r="B10" s="77"/>
      <c r="C10" s="77"/>
    </row>
    <row r="11" spans="1:6" ht="18.75" x14ac:dyDescent="0.3">
      <c r="A11" s="62">
        <v>14.9</v>
      </c>
      <c r="B11" s="61">
        <v>10.9</v>
      </c>
      <c r="C11" s="63">
        <v>19.2</v>
      </c>
    </row>
    <row r="16" spans="1:6" x14ac:dyDescent="0.25">
      <c r="A16" s="23" t="s">
        <v>56</v>
      </c>
      <c r="B16" s="50" t="s">
        <v>54</v>
      </c>
      <c r="C16" s="48" t="s">
        <v>47</v>
      </c>
      <c r="D16" s="52" t="s">
        <v>53</v>
      </c>
      <c r="E16" s="59" t="s">
        <v>57</v>
      </c>
    </row>
    <row r="17" spans="1:5" x14ac:dyDescent="0.25">
      <c r="A17" s="57">
        <v>45393</v>
      </c>
      <c r="B17" s="38">
        <v>14.8</v>
      </c>
      <c r="C17" s="31">
        <v>18</v>
      </c>
      <c r="D17" s="33">
        <v>24.1</v>
      </c>
      <c r="E17" s="60">
        <v>0</v>
      </c>
    </row>
    <row r="18" spans="1:5" x14ac:dyDescent="0.25">
      <c r="A18" s="57">
        <v>45394</v>
      </c>
      <c r="B18" s="38">
        <v>12.2</v>
      </c>
      <c r="C18" s="31">
        <v>13.7</v>
      </c>
      <c r="D18" s="33">
        <v>20.399999999999999</v>
      </c>
      <c r="E18" s="60">
        <v>0</v>
      </c>
    </row>
    <row r="19" spans="1:5" x14ac:dyDescent="0.25">
      <c r="A19" s="57">
        <v>45395</v>
      </c>
      <c r="B19" s="38">
        <f>'13.04.2024'!$A$296</f>
        <v>16.600000000000001</v>
      </c>
      <c r="C19" s="31">
        <f>'13.04.2024'!$A$293</f>
        <v>18.742013888888888</v>
      </c>
      <c r="D19" s="33">
        <f>'13.04.2024'!$B$296</f>
        <v>21.4</v>
      </c>
      <c r="E19" s="60">
        <f>'13.04.2024'!$I$296</f>
        <v>0</v>
      </c>
    </row>
    <row r="20" spans="1:5" x14ac:dyDescent="0.25">
      <c r="A20" s="57">
        <v>45396</v>
      </c>
      <c r="B20" s="38">
        <f>'14.04.2024'!$A$296</f>
        <v>15.4</v>
      </c>
      <c r="C20" s="31">
        <f>'14.04.2024'!$A$293</f>
        <v>19.121527777777782</v>
      </c>
      <c r="D20" s="33">
        <f>'14.04.2024'!$B$296</f>
        <v>23.7</v>
      </c>
      <c r="E20" s="60">
        <f>'14.04.2024'!$I$296</f>
        <v>0</v>
      </c>
    </row>
    <row r="21" spans="1:5" x14ac:dyDescent="0.25">
      <c r="A21" s="57">
        <v>45397</v>
      </c>
      <c r="B21" s="38">
        <f>'15.04.2024'!$A$296</f>
        <v>13.7</v>
      </c>
      <c r="C21" s="31">
        <f>'15.04.2024'!$A$293</f>
        <v>20.772569444444461</v>
      </c>
      <c r="D21" s="33">
        <f>'15.04.2024'!$B$296</f>
        <v>27.9</v>
      </c>
      <c r="E21" s="60">
        <v>0</v>
      </c>
    </row>
    <row r="22" spans="1:5" x14ac:dyDescent="0.25">
      <c r="A22" s="57">
        <v>45398</v>
      </c>
      <c r="B22" s="38">
        <f>'16.04.2024'!$A$296</f>
        <v>15.7</v>
      </c>
      <c r="C22" s="31">
        <f>'16.04.2024'!$A$293</f>
        <v>19.224652777777774</v>
      </c>
      <c r="D22" s="33">
        <f>'16.04.2024'!$B$296</f>
        <v>22.9</v>
      </c>
      <c r="E22" s="60">
        <v>1.8</v>
      </c>
    </row>
    <row r="23" spans="1:5" x14ac:dyDescent="0.25">
      <c r="A23" s="57">
        <v>45399</v>
      </c>
      <c r="B23" s="38">
        <f>'17.04.2024'!$A$296</f>
        <v>10.7</v>
      </c>
      <c r="C23" s="31">
        <f>'17.04.2024'!$A$293</f>
        <v>14.893055555555549</v>
      </c>
      <c r="D23" s="33">
        <f>'17.04.2024'!$B$296</f>
        <v>18.100000000000001</v>
      </c>
      <c r="E23" s="60">
        <v>14.2</v>
      </c>
    </row>
    <row r="24" spans="1:5" x14ac:dyDescent="0.25">
      <c r="A24" s="57">
        <v>45400</v>
      </c>
      <c r="B24" s="38">
        <f>'18.04.2024'!$A$296</f>
        <v>8</v>
      </c>
      <c r="C24" s="31">
        <f>'18.04.2024'!$A$293</f>
        <v>11.257638888888899</v>
      </c>
      <c r="D24" s="33">
        <f>'18.04.2024'!$B$296</f>
        <v>16.600000000000001</v>
      </c>
      <c r="E24" s="60">
        <v>5.8</v>
      </c>
    </row>
    <row r="25" spans="1:5" x14ac:dyDescent="0.25">
      <c r="A25" s="57">
        <v>45401</v>
      </c>
      <c r="B25" s="38">
        <f>'19.04.2024'!$A$296</f>
        <v>7.2</v>
      </c>
      <c r="C25" s="31">
        <f>'19.04.2024'!$A$293</f>
        <v>10.85277777777778</v>
      </c>
      <c r="D25" s="33">
        <f>'19.04.2024'!$B$296</f>
        <v>14.2</v>
      </c>
      <c r="E25" s="60">
        <v>7.9</v>
      </c>
    </row>
    <row r="26" spans="1:5" x14ac:dyDescent="0.25">
      <c r="A26" s="57">
        <v>45402</v>
      </c>
      <c r="B26" s="38">
        <f>'20.04.2024'!$A$296</f>
        <v>6.7</v>
      </c>
      <c r="C26" s="31">
        <f>'20.04.2024'!$A$293</f>
        <v>13.13229166666666</v>
      </c>
      <c r="D26" s="33">
        <f>'20.04.2024'!$B$296</f>
        <v>17.7</v>
      </c>
      <c r="E26" s="60">
        <v>1</v>
      </c>
    </row>
    <row r="27" spans="1:5" x14ac:dyDescent="0.25">
      <c r="C27" s="42"/>
    </row>
    <row r="28" spans="1:5" x14ac:dyDescent="0.25">
      <c r="C28" s="42"/>
    </row>
    <row r="29" spans="1:5" x14ac:dyDescent="0.25">
      <c r="C29" s="42"/>
    </row>
    <row r="30" spans="1:5" x14ac:dyDescent="0.25">
      <c r="C30" s="42"/>
    </row>
    <row r="38" spans="1:2" x14ac:dyDescent="0.25">
      <c r="A38" s="41"/>
      <c r="B38" s="41"/>
    </row>
    <row r="39" spans="1:2" x14ac:dyDescent="0.25">
      <c r="A39" s="58"/>
      <c r="B39" s="41"/>
    </row>
    <row r="40" spans="1:2" x14ac:dyDescent="0.25">
      <c r="A40" s="58"/>
      <c r="B40" s="41"/>
    </row>
    <row r="41" spans="1:2" x14ac:dyDescent="0.25">
      <c r="A41" s="58"/>
      <c r="B41" s="41"/>
    </row>
    <row r="42" spans="1:2" x14ac:dyDescent="0.25">
      <c r="A42" s="58"/>
      <c r="B42" s="41"/>
    </row>
    <row r="43" spans="1:2" x14ac:dyDescent="0.25">
      <c r="A43" s="58"/>
      <c r="B43" s="41"/>
    </row>
    <row r="44" spans="1:2" x14ac:dyDescent="0.25">
      <c r="A44" s="58"/>
      <c r="B44" s="41"/>
    </row>
    <row r="45" spans="1:2" x14ac:dyDescent="0.25">
      <c r="A45" s="58"/>
      <c r="B45" s="41"/>
    </row>
    <row r="46" spans="1:2" x14ac:dyDescent="0.25">
      <c r="A46" s="58"/>
      <c r="B46" s="41"/>
    </row>
    <row r="47" spans="1:2" x14ac:dyDescent="0.25">
      <c r="A47" s="58"/>
      <c r="B47" s="41"/>
    </row>
    <row r="48" spans="1:2" x14ac:dyDescent="0.25">
      <c r="A48" s="58"/>
      <c r="B48" s="41"/>
    </row>
  </sheetData>
  <mergeCells count="7">
    <mergeCell ref="A10:C10"/>
    <mergeCell ref="D2:F2"/>
    <mergeCell ref="D7:F7"/>
    <mergeCell ref="A5:C5"/>
    <mergeCell ref="A2:C2"/>
    <mergeCell ref="A8:C8"/>
    <mergeCell ref="D5:F5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092CC-E32D-4809-99E2-55030460CFE7}">
  <dimension ref="A1:D2881"/>
  <sheetViews>
    <sheetView tabSelected="1" workbookViewId="0">
      <selection activeCell="D29" sqref="D29"/>
    </sheetView>
  </sheetViews>
  <sheetFormatPr defaultRowHeight="15" x14ac:dyDescent="0.25"/>
  <cols>
    <col min="1" max="1" width="23.28515625" style="3" customWidth="1"/>
    <col min="2" max="2" width="11.7109375" customWidth="1"/>
    <col min="3" max="3" width="11.5703125" customWidth="1"/>
    <col min="4" max="4" width="12.5703125" customWidth="1"/>
  </cols>
  <sheetData>
    <row r="1" spans="1:4" x14ac:dyDescent="0.25">
      <c r="A1" s="3" t="s">
        <v>58</v>
      </c>
    </row>
    <row r="2" spans="1:4" x14ac:dyDescent="0.25">
      <c r="A2" s="3" t="s">
        <v>2</v>
      </c>
    </row>
    <row r="3" spans="1:4" x14ac:dyDescent="0.25">
      <c r="A3" s="3" t="s">
        <v>5</v>
      </c>
    </row>
    <row r="4" spans="1:4" x14ac:dyDescent="0.25">
      <c r="A4" s="3" t="s">
        <v>7</v>
      </c>
      <c r="B4" s="23" t="s">
        <v>28</v>
      </c>
      <c r="C4" s="23" t="s">
        <v>59</v>
      </c>
      <c r="D4" s="23" t="s">
        <v>60</v>
      </c>
    </row>
    <row r="5" spans="1:4" x14ac:dyDescent="0.25">
      <c r="A5" s="3" t="s">
        <v>2</v>
      </c>
      <c r="B5" s="64" t="s">
        <v>0</v>
      </c>
      <c r="C5" s="64">
        <f>COUNTIF($A$2:$A$3178,"N")</f>
        <v>186</v>
      </c>
      <c r="D5" s="65">
        <f>C5/$C$21*100</f>
        <v>6.4583333333333339</v>
      </c>
    </row>
    <row r="6" spans="1:4" x14ac:dyDescent="0.25">
      <c r="A6" s="3" t="s">
        <v>5</v>
      </c>
      <c r="B6" s="64" t="s">
        <v>1</v>
      </c>
      <c r="C6" s="64">
        <f>COUNTIF($A$2:$A$3178,"NNE")</f>
        <v>96</v>
      </c>
      <c r="D6" s="65">
        <f t="shared" ref="D6:D20" si="0">C6/$C$21*100</f>
        <v>3.3333333333333335</v>
      </c>
    </row>
    <row r="7" spans="1:4" x14ac:dyDescent="0.25">
      <c r="A7" s="3" t="s">
        <v>2</v>
      </c>
      <c r="B7" s="64" t="s">
        <v>2</v>
      </c>
      <c r="C7" s="64">
        <f>COUNTIF($A$2:$A$3178,"NE")</f>
        <v>133</v>
      </c>
      <c r="D7" s="65">
        <f t="shared" si="0"/>
        <v>4.6180555555555554</v>
      </c>
    </row>
    <row r="8" spans="1:4" x14ac:dyDescent="0.25">
      <c r="A8" s="3" t="s">
        <v>12</v>
      </c>
      <c r="B8" s="64" t="s">
        <v>3</v>
      </c>
      <c r="C8" s="64">
        <f>COUNTIF($A$2:$A$3178,"ENE")</f>
        <v>175</v>
      </c>
      <c r="D8" s="65">
        <f t="shared" si="0"/>
        <v>6.0763888888888884</v>
      </c>
    </row>
    <row r="9" spans="1:4" x14ac:dyDescent="0.25">
      <c r="A9" s="3" t="s">
        <v>8</v>
      </c>
      <c r="B9" s="64" t="s">
        <v>4</v>
      </c>
      <c r="C9" s="64">
        <f>COUNTIF($A$2:$A$3178,"E")</f>
        <v>289</v>
      </c>
      <c r="D9" s="65">
        <f t="shared" si="0"/>
        <v>10.034722222222223</v>
      </c>
    </row>
    <row r="10" spans="1:4" x14ac:dyDescent="0.25">
      <c r="A10" s="3" t="s">
        <v>11</v>
      </c>
      <c r="B10" s="64" t="s">
        <v>5</v>
      </c>
      <c r="C10" s="64">
        <f>COUNTIF($A$2:$A$3178,"ESE")</f>
        <v>168</v>
      </c>
      <c r="D10" s="65">
        <f t="shared" si="0"/>
        <v>5.833333333333333</v>
      </c>
    </row>
    <row r="11" spans="1:4" x14ac:dyDescent="0.25">
      <c r="A11" s="3" t="s">
        <v>0</v>
      </c>
      <c r="B11" s="64" t="s">
        <v>6</v>
      </c>
      <c r="C11" s="64">
        <f>COUNTIF($A$2:$A$3178,"SE")</f>
        <v>168</v>
      </c>
      <c r="D11" s="65">
        <f t="shared" si="0"/>
        <v>5.833333333333333</v>
      </c>
    </row>
    <row r="12" spans="1:4" x14ac:dyDescent="0.25">
      <c r="A12" s="3" t="s">
        <v>5</v>
      </c>
      <c r="B12" s="64" t="s">
        <v>7</v>
      </c>
      <c r="C12" s="64">
        <f>COUNTIF($A$2:$A$3178,"SSE")</f>
        <v>171</v>
      </c>
      <c r="D12" s="65">
        <f t="shared" si="0"/>
        <v>5.9375</v>
      </c>
    </row>
    <row r="13" spans="1:4" x14ac:dyDescent="0.25">
      <c r="A13" s="3" t="s">
        <v>7</v>
      </c>
      <c r="B13" s="64" t="s">
        <v>8</v>
      </c>
      <c r="C13" s="64">
        <f>COUNTIF($A$2:$A$3178,"S")</f>
        <v>268</v>
      </c>
      <c r="D13" s="65">
        <f t="shared" si="0"/>
        <v>9.3055555555555554</v>
      </c>
    </row>
    <row r="14" spans="1:4" x14ac:dyDescent="0.25">
      <c r="A14" s="3" t="s">
        <v>3</v>
      </c>
      <c r="B14" s="64" t="s">
        <v>9</v>
      </c>
      <c r="C14" s="64">
        <f>COUNTIF($A$2:$A$3178,"SSW")</f>
        <v>163</v>
      </c>
      <c r="D14" s="65">
        <f t="shared" si="0"/>
        <v>5.6597222222222223</v>
      </c>
    </row>
    <row r="15" spans="1:4" x14ac:dyDescent="0.25">
      <c r="A15" s="3" t="s">
        <v>4</v>
      </c>
      <c r="B15" s="64" t="s">
        <v>10</v>
      </c>
      <c r="C15" s="64">
        <f>COUNTIF($A$2:$A$3178,"SW")</f>
        <v>181</v>
      </c>
      <c r="D15" s="65">
        <f t="shared" si="0"/>
        <v>6.2847222222222223</v>
      </c>
    </row>
    <row r="16" spans="1:4" x14ac:dyDescent="0.25">
      <c r="A16" s="3" t="s">
        <v>11</v>
      </c>
      <c r="B16" s="64" t="s">
        <v>11</v>
      </c>
      <c r="C16" s="64">
        <f>COUNTIF($A$2:$A$3178,"WSW")</f>
        <v>221</v>
      </c>
      <c r="D16" s="65">
        <f t="shared" si="0"/>
        <v>7.6736111111111116</v>
      </c>
    </row>
    <row r="17" spans="1:4" x14ac:dyDescent="0.25">
      <c r="A17" s="3" t="s">
        <v>13</v>
      </c>
      <c r="B17" s="64" t="s">
        <v>12</v>
      </c>
      <c r="C17" s="64">
        <f>COUNTIF($A$2:$A$3178,"W")</f>
        <v>289</v>
      </c>
      <c r="D17" s="65">
        <f t="shared" si="0"/>
        <v>10.034722222222223</v>
      </c>
    </row>
    <row r="18" spans="1:4" x14ac:dyDescent="0.25">
      <c r="A18" s="3" t="s">
        <v>13</v>
      </c>
      <c r="B18" s="64" t="s">
        <v>13</v>
      </c>
      <c r="C18" s="64">
        <f>COUNTIF($A$2:$A$3178,"WNW")</f>
        <v>113</v>
      </c>
      <c r="D18" s="65">
        <f t="shared" si="0"/>
        <v>3.9236111111111112</v>
      </c>
    </row>
    <row r="19" spans="1:4" x14ac:dyDescent="0.25">
      <c r="A19" s="3" t="s">
        <v>2</v>
      </c>
      <c r="B19" s="64" t="s">
        <v>14</v>
      </c>
      <c r="C19" s="64">
        <f>COUNTIF($A$2:$A$3178,"NW")</f>
        <v>133</v>
      </c>
      <c r="D19" s="65">
        <f t="shared" si="0"/>
        <v>4.6180555555555554</v>
      </c>
    </row>
    <row r="20" spans="1:4" x14ac:dyDescent="0.25">
      <c r="A20" s="3" t="s">
        <v>12</v>
      </c>
      <c r="B20" s="64" t="s">
        <v>15</v>
      </c>
      <c r="C20" s="64">
        <f>COUNTIF($A$2:$A$3178,"NNW")</f>
        <v>126</v>
      </c>
      <c r="D20" s="65">
        <f t="shared" si="0"/>
        <v>4.375</v>
      </c>
    </row>
    <row r="21" spans="1:4" x14ac:dyDescent="0.25">
      <c r="A21" s="3" t="s">
        <v>11</v>
      </c>
      <c r="B21" s="64" t="s">
        <v>61</v>
      </c>
      <c r="C21" s="23">
        <f>SUM(C5:C20)</f>
        <v>2880</v>
      </c>
      <c r="D21" s="32">
        <f>SUM(D5:D20)</f>
        <v>100.00000000000003</v>
      </c>
    </row>
    <row r="22" spans="1:4" x14ac:dyDescent="0.25">
      <c r="A22" s="3" t="s">
        <v>8</v>
      </c>
    </row>
    <row r="23" spans="1:4" x14ac:dyDescent="0.25">
      <c r="A23" s="3" t="s">
        <v>12</v>
      </c>
    </row>
    <row r="24" spans="1:4" x14ac:dyDescent="0.25">
      <c r="A24" s="3" t="s">
        <v>12</v>
      </c>
      <c r="B24" s="23" t="s">
        <v>62</v>
      </c>
      <c r="C24" s="66">
        <v>45.7</v>
      </c>
    </row>
    <row r="25" spans="1:4" x14ac:dyDescent="0.25">
      <c r="A25" s="3" t="s">
        <v>10</v>
      </c>
    </row>
    <row r="26" spans="1:4" x14ac:dyDescent="0.25">
      <c r="A26" s="3" t="s">
        <v>11</v>
      </c>
    </row>
    <row r="27" spans="1:4" x14ac:dyDescent="0.25">
      <c r="A27" s="3" t="s">
        <v>14</v>
      </c>
    </row>
    <row r="28" spans="1:4" x14ac:dyDescent="0.25">
      <c r="A28" s="3" t="s">
        <v>8</v>
      </c>
    </row>
    <row r="29" spans="1:4" x14ac:dyDescent="0.25">
      <c r="A29" s="3" t="s">
        <v>8</v>
      </c>
    </row>
    <row r="30" spans="1:4" x14ac:dyDescent="0.25">
      <c r="A30" s="3" t="s">
        <v>12</v>
      </c>
    </row>
    <row r="31" spans="1:4" x14ac:dyDescent="0.25">
      <c r="A31" s="3" t="s">
        <v>7</v>
      </c>
    </row>
    <row r="32" spans="1:4" x14ac:dyDescent="0.25">
      <c r="A32" s="3" t="s">
        <v>13</v>
      </c>
    </row>
    <row r="33" spans="1:1" x14ac:dyDescent="0.25">
      <c r="A33" s="3" t="s">
        <v>0</v>
      </c>
    </row>
    <row r="34" spans="1:1" x14ac:dyDescent="0.25">
      <c r="A34" s="3" t="s">
        <v>7</v>
      </c>
    </row>
    <row r="35" spans="1:1" x14ac:dyDescent="0.25">
      <c r="A35" s="3" t="s">
        <v>15</v>
      </c>
    </row>
    <row r="36" spans="1:1" x14ac:dyDescent="0.25">
      <c r="A36" s="3" t="s">
        <v>7</v>
      </c>
    </row>
    <row r="37" spans="1:1" x14ac:dyDescent="0.25">
      <c r="A37" s="3" t="s">
        <v>5</v>
      </c>
    </row>
    <row r="38" spans="1:1" x14ac:dyDescent="0.25">
      <c r="A38" s="3" t="s">
        <v>13</v>
      </c>
    </row>
    <row r="39" spans="1:1" x14ac:dyDescent="0.25">
      <c r="A39" s="3" t="s">
        <v>4</v>
      </c>
    </row>
    <row r="40" spans="1:1" x14ac:dyDescent="0.25">
      <c r="A40" s="3" t="s">
        <v>0</v>
      </c>
    </row>
    <row r="41" spans="1:1" x14ac:dyDescent="0.25">
      <c r="A41" s="3" t="s">
        <v>4</v>
      </c>
    </row>
    <row r="42" spans="1:1" x14ac:dyDescent="0.25">
      <c r="A42" s="3" t="s">
        <v>0</v>
      </c>
    </row>
    <row r="43" spans="1:1" x14ac:dyDescent="0.25">
      <c r="A43" s="3" t="s">
        <v>1</v>
      </c>
    </row>
    <row r="44" spans="1:1" x14ac:dyDescent="0.25">
      <c r="A44" s="3" t="s">
        <v>2</v>
      </c>
    </row>
    <row r="45" spans="1:1" x14ac:dyDescent="0.25">
      <c r="A45" s="3" t="s">
        <v>8</v>
      </c>
    </row>
    <row r="46" spans="1:1" x14ac:dyDescent="0.25">
      <c r="A46" s="3" t="s">
        <v>15</v>
      </c>
    </row>
    <row r="47" spans="1:1" x14ac:dyDescent="0.25">
      <c r="A47" s="3" t="s">
        <v>14</v>
      </c>
    </row>
    <row r="48" spans="1:1" x14ac:dyDescent="0.25">
      <c r="A48" s="3" t="s">
        <v>1</v>
      </c>
    </row>
    <row r="49" spans="1:1" x14ac:dyDescent="0.25">
      <c r="A49" s="3" t="s">
        <v>0</v>
      </c>
    </row>
    <row r="50" spans="1:1" x14ac:dyDescent="0.25">
      <c r="A50" s="3" t="s">
        <v>13</v>
      </c>
    </row>
    <row r="51" spans="1:1" x14ac:dyDescent="0.25">
      <c r="A51" s="3" t="s">
        <v>4</v>
      </c>
    </row>
    <row r="52" spans="1:1" x14ac:dyDescent="0.25">
      <c r="A52" s="3" t="s">
        <v>12</v>
      </c>
    </row>
    <row r="53" spans="1:1" x14ac:dyDescent="0.25">
      <c r="A53" s="3" t="s">
        <v>9</v>
      </c>
    </row>
    <row r="54" spans="1:1" x14ac:dyDescent="0.25">
      <c r="A54" s="3" t="s">
        <v>1</v>
      </c>
    </row>
    <row r="55" spans="1:1" x14ac:dyDescent="0.25">
      <c r="A55" s="3" t="s">
        <v>5</v>
      </c>
    </row>
    <row r="56" spans="1:1" x14ac:dyDescent="0.25">
      <c r="A56" s="3" t="s">
        <v>2</v>
      </c>
    </row>
    <row r="57" spans="1:1" x14ac:dyDescent="0.25">
      <c r="A57" s="3" t="s">
        <v>6</v>
      </c>
    </row>
    <row r="58" spans="1:1" x14ac:dyDescent="0.25">
      <c r="A58" s="3" t="s">
        <v>9</v>
      </c>
    </row>
    <row r="59" spans="1:1" x14ac:dyDescent="0.25">
      <c r="A59" s="3" t="s">
        <v>12</v>
      </c>
    </row>
    <row r="60" spans="1:1" x14ac:dyDescent="0.25">
      <c r="A60" s="3" t="s">
        <v>4</v>
      </c>
    </row>
    <row r="61" spans="1:1" x14ac:dyDescent="0.25">
      <c r="A61" s="3" t="s">
        <v>9</v>
      </c>
    </row>
    <row r="62" spans="1:1" x14ac:dyDescent="0.25">
      <c r="A62" s="3" t="s">
        <v>12</v>
      </c>
    </row>
    <row r="63" spans="1:1" x14ac:dyDescent="0.25">
      <c r="A63" s="3" t="s">
        <v>0</v>
      </c>
    </row>
    <row r="64" spans="1:1" x14ac:dyDescent="0.25">
      <c r="A64" s="3" t="s">
        <v>10</v>
      </c>
    </row>
    <row r="65" spans="1:1" x14ac:dyDescent="0.25">
      <c r="A65" s="3" t="s">
        <v>10</v>
      </c>
    </row>
    <row r="66" spans="1:1" x14ac:dyDescent="0.25">
      <c r="A66" s="3" t="s">
        <v>4</v>
      </c>
    </row>
    <row r="67" spans="1:1" x14ac:dyDescent="0.25">
      <c r="A67" s="3" t="s">
        <v>5</v>
      </c>
    </row>
    <row r="68" spans="1:1" x14ac:dyDescent="0.25">
      <c r="A68" s="3" t="s">
        <v>0</v>
      </c>
    </row>
    <row r="69" spans="1:1" x14ac:dyDescent="0.25">
      <c r="A69" s="3" t="s">
        <v>4</v>
      </c>
    </row>
    <row r="70" spans="1:1" x14ac:dyDescent="0.25">
      <c r="A70" s="3" t="s">
        <v>8</v>
      </c>
    </row>
    <row r="71" spans="1:1" x14ac:dyDescent="0.25">
      <c r="A71" s="3" t="s">
        <v>9</v>
      </c>
    </row>
    <row r="72" spans="1:1" x14ac:dyDescent="0.25">
      <c r="A72" s="3" t="s">
        <v>11</v>
      </c>
    </row>
    <row r="73" spans="1:1" x14ac:dyDescent="0.25">
      <c r="A73" s="3" t="s">
        <v>6</v>
      </c>
    </row>
    <row r="74" spans="1:1" x14ac:dyDescent="0.25">
      <c r="A74" s="3" t="s">
        <v>3</v>
      </c>
    </row>
    <row r="75" spans="1:1" x14ac:dyDescent="0.25">
      <c r="A75" s="3" t="s">
        <v>14</v>
      </c>
    </row>
    <row r="76" spans="1:1" x14ac:dyDescent="0.25">
      <c r="A76" s="3" t="s">
        <v>4</v>
      </c>
    </row>
    <row r="77" spans="1:1" x14ac:dyDescent="0.25">
      <c r="A77" s="3" t="s">
        <v>3</v>
      </c>
    </row>
    <row r="78" spans="1:1" x14ac:dyDescent="0.25">
      <c r="A78" s="3" t="s">
        <v>5</v>
      </c>
    </row>
    <row r="79" spans="1:1" x14ac:dyDescent="0.25">
      <c r="A79" s="3" t="s">
        <v>10</v>
      </c>
    </row>
    <row r="80" spans="1:1" x14ac:dyDescent="0.25">
      <c r="A80" s="3" t="s">
        <v>11</v>
      </c>
    </row>
    <row r="81" spans="1:1" x14ac:dyDescent="0.25">
      <c r="A81" s="3" t="s">
        <v>15</v>
      </c>
    </row>
    <row r="82" spans="1:1" x14ac:dyDescent="0.25">
      <c r="A82" s="3" t="s">
        <v>9</v>
      </c>
    </row>
    <row r="83" spans="1:1" x14ac:dyDescent="0.25">
      <c r="A83" s="3" t="s">
        <v>4</v>
      </c>
    </row>
    <row r="84" spans="1:1" x14ac:dyDescent="0.25">
      <c r="A84" s="3" t="s">
        <v>4</v>
      </c>
    </row>
    <row r="85" spans="1:1" x14ac:dyDescent="0.25">
      <c r="A85" s="3" t="s">
        <v>6</v>
      </c>
    </row>
    <row r="86" spans="1:1" x14ac:dyDescent="0.25">
      <c r="A86" s="3" t="s">
        <v>0</v>
      </c>
    </row>
    <row r="87" spans="1:1" x14ac:dyDescent="0.25">
      <c r="A87" s="3" t="s">
        <v>0</v>
      </c>
    </row>
    <row r="88" spans="1:1" x14ac:dyDescent="0.25">
      <c r="A88" s="3" t="s">
        <v>4</v>
      </c>
    </row>
    <row r="89" spans="1:1" x14ac:dyDescent="0.25">
      <c r="A89" s="3" t="s">
        <v>10</v>
      </c>
    </row>
    <row r="90" spans="1:1" x14ac:dyDescent="0.25">
      <c r="A90" s="3" t="s">
        <v>7</v>
      </c>
    </row>
    <row r="91" spans="1:1" x14ac:dyDescent="0.25">
      <c r="A91" s="3" t="s">
        <v>13</v>
      </c>
    </row>
    <row r="92" spans="1:1" x14ac:dyDescent="0.25">
      <c r="A92" s="3" t="s">
        <v>5</v>
      </c>
    </row>
    <row r="93" spans="1:1" x14ac:dyDescent="0.25">
      <c r="A93" s="3" t="s">
        <v>0</v>
      </c>
    </row>
    <row r="94" spans="1:1" x14ac:dyDescent="0.25">
      <c r="A94" s="3" t="s">
        <v>15</v>
      </c>
    </row>
    <row r="95" spans="1:1" x14ac:dyDescent="0.25">
      <c r="A95" s="3" t="s">
        <v>2</v>
      </c>
    </row>
    <row r="96" spans="1:1" x14ac:dyDescent="0.25">
      <c r="A96" s="3" t="s">
        <v>6</v>
      </c>
    </row>
    <row r="97" spans="1:1" x14ac:dyDescent="0.25">
      <c r="A97" s="3" t="s">
        <v>1</v>
      </c>
    </row>
    <row r="98" spans="1:1" x14ac:dyDescent="0.25">
      <c r="A98" s="3" t="s">
        <v>2</v>
      </c>
    </row>
    <row r="99" spans="1:1" x14ac:dyDescent="0.25">
      <c r="A99" s="3" t="s">
        <v>4</v>
      </c>
    </row>
    <row r="100" spans="1:1" x14ac:dyDescent="0.25">
      <c r="A100" s="3" t="s">
        <v>14</v>
      </c>
    </row>
    <row r="101" spans="1:1" x14ac:dyDescent="0.25">
      <c r="A101" s="3" t="s">
        <v>14</v>
      </c>
    </row>
    <row r="102" spans="1:1" x14ac:dyDescent="0.25">
      <c r="A102" s="3" t="s">
        <v>8</v>
      </c>
    </row>
    <row r="103" spans="1:1" x14ac:dyDescent="0.25">
      <c r="A103" s="3" t="s">
        <v>1</v>
      </c>
    </row>
    <row r="104" spans="1:1" x14ac:dyDescent="0.25">
      <c r="A104" s="3" t="s">
        <v>14</v>
      </c>
    </row>
    <row r="105" spans="1:1" x14ac:dyDescent="0.25">
      <c r="A105" s="3" t="s">
        <v>0</v>
      </c>
    </row>
    <row r="106" spans="1:1" x14ac:dyDescent="0.25">
      <c r="A106" s="3" t="s">
        <v>14</v>
      </c>
    </row>
    <row r="107" spans="1:1" x14ac:dyDescent="0.25">
      <c r="A107" s="3" t="s">
        <v>14</v>
      </c>
    </row>
    <row r="108" spans="1:1" x14ac:dyDescent="0.25">
      <c r="A108" s="3" t="s">
        <v>14</v>
      </c>
    </row>
    <row r="109" spans="1:1" x14ac:dyDescent="0.25">
      <c r="A109" s="3" t="s">
        <v>3</v>
      </c>
    </row>
    <row r="110" spans="1:1" x14ac:dyDescent="0.25">
      <c r="A110" s="3" t="s">
        <v>5</v>
      </c>
    </row>
    <row r="111" spans="1:1" x14ac:dyDescent="0.25">
      <c r="A111" s="3" t="s">
        <v>0</v>
      </c>
    </row>
    <row r="112" spans="1:1" x14ac:dyDescent="0.25">
      <c r="A112" s="3" t="s">
        <v>15</v>
      </c>
    </row>
    <row r="113" spans="1:1" x14ac:dyDescent="0.25">
      <c r="A113" s="3" t="s">
        <v>2</v>
      </c>
    </row>
    <row r="114" spans="1:1" x14ac:dyDescent="0.25">
      <c r="A114" s="3" t="s">
        <v>9</v>
      </c>
    </row>
    <row r="115" spans="1:1" x14ac:dyDescent="0.25">
      <c r="A115" s="3" t="s">
        <v>5</v>
      </c>
    </row>
    <row r="116" spans="1:1" x14ac:dyDescent="0.25">
      <c r="A116" s="3" t="s">
        <v>15</v>
      </c>
    </row>
    <row r="117" spans="1:1" x14ac:dyDescent="0.25">
      <c r="A117" s="3" t="s">
        <v>0</v>
      </c>
    </row>
    <row r="118" spans="1:1" x14ac:dyDescent="0.25">
      <c r="A118" s="3" t="s">
        <v>0</v>
      </c>
    </row>
    <row r="119" spans="1:1" x14ac:dyDescent="0.25">
      <c r="A119" s="3" t="s">
        <v>2</v>
      </c>
    </row>
    <row r="120" spans="1:1" x14ac:dyDescent="0.25">
      <c r="A120" s="3" t="s">
        <v>7</v>
      </c>
    </row>
    <row r="121" spans="1:1" x14ac:dyDescent="0.25">
      <c r="A121" s="3" t="s">
        <v>11</v>
      </c>
    </row>
    <row r="122" spans="1:1" x14ac:dyDescent="0.25">
      <c r="A122" s="3" t="s">
        <v>14</v>
      </c>
    </row>
    <row r="123" spans="1:1" x14ac:dyDescent="0.25">
      <c r="A123" s="3" t="s">
        <v>4</v>
      </c>
    </row>
    <row r="124" spans="1:1" x14ac:dyDescent="0.25">
      <c r="A124" s="3" t="s">
        <v>4</v>
      </c>
    </row>
    <row r="125" spans="1:1" x14ac:dyDescent="0.25">
      <c r="A125" s="3" t="s">
        <v>0</v>
      </c>
    </row>
    <row r="126" spans="1:1" x14ac:dyDescent="0.25">
      <c r="A126" s="3" t="s">
        <v>14</v>
      </c>
    </row>
    <row r="127" spans="1:1" x14ac:dyDescent="0.25">
      <c r="A127" s="3" t="s">
        <v>0</v>
      </c>
    </row>
    <row r="128" spans="1:1" x14ac:dyDescent="0.25">
      <c r="A128" s="3" t="s">
        <v>9</v>
      </c>
    </row>
    <row r="129" spans="1:1" x14ac:dyDescent="0.25">
      <c r="A129" s="3" t="s">
        <v>3</v>
      </c>
    </row>
    <row r="130" spans="1:1" x14ac:dyDescent="0.25">
      <c r="A130" s="3" t="s">
        <v>2</v>
      </c>
    </row>
    <row r="131" spans="1:1" x14ac:dyDescent="0.25">
      <c r="A131" s="3" t="s">
        <v>5</v>
      </c>
    </row>
    <row r="132" spans="1:1" x14ac:dyDescent="0.25">
      <c r="A132" s="3" t="s">
        <v>7</v>
      </c>
    </row>
    <row r="133" spans="1:1" x14ac:dyDescent="0.25">
      <c r="A133" s="3" t="s">
        <v>7</v>
      </c>
    </row>
    <row r="134" spans="1:1" x14ac:dyDescent="0.25">
      <c r="A134" s="3" t="s">
        <v>8</v>
      </c>
    </row>
    <row r="135" spans="1:1" x14ac:dyDescent="0.25">
      <c r="A135" s="3" t="s">
        <v>15</v>
      </c>
    </row>
    <row r="136" spans="1:1" x14ac:dyDescent="0.25">
      <c r="A136" s="3" t="s">
        <v>4</v>
      </c>
    </row>
    <row r="137" spans="1:1" x14ac:dyDescent="0.25">
      <c r="A137" s="3" t="s">
        <v>12</v>
      </c>
    </row>
    <row r="138" spans="1:1" x14ac:dyDescent="0.25">
      <c r="A138" s="3" t="s">
        <v>13</v>
      </c>
    </row>
    <row r="139" spans="1:1" x14ac:dyDescent="0.25">
      <c r="A139" s="3" t="s">
        <v>12</v>
      </c>
    </row>
    <row r="140" spans="1:1" x14ac:dyDescent="0.25">
      <c r="A140" s="3" t="s">
        <v>1</v>
      </c>
    </row>
    <row r="141" spans="1:1" x14ac:dyDescent="0.25">
      <c r="A141" s="3" t="s">
        <v>1</v>
      </c>
    </row>
    <row r="142" spans="1:1" x14ac:dyDescent="0.25">
      <c r="A142" s="3" t="s">
        <v>4</v>
      </c>
    </row>
    <row r="143" spans="1:1" x14ac:dyDescent="0.25">
      <c r="A143" s="3" t="s">
        <v>0</v>
      </c>
    </row>
    <row r="144" spans="1:1" x14ac:dyDescent="0.25">
      <c r="A144" s="3" t="s">
        <v>4</v>
      </c>
    </row>
    <row r="145" spans="1:1" x14ac:dyDescent="0.25">
      <c r="A145" s="3" t="s">
        <v>6</v>
      </c>
    </row>
    <row r="146" spans="1:1" x14ac:dyDescent="0.25">
      <c r="A146" s="3" t="s">
        <v>3</v>
      </c>
    </row>
    <row r="147" spans="1:1" x14ac:dyDescent="0.25">
      <c r="A147" s="3" t="s">
        <v>5</v>
      </c>
    </row>
    <row r="148" spans="1:1" x14ac:dyDescent="0.25">
      <c r="A148" s="3" t="s">
        <v>12</v>
      </c>
    </row>
    <row r="149" spans="1:1" x14ac:dyDescent="0.25">
      <c r="A149" s="3" t="s">
        <v>0</v>
      </c>
    </row>
    <row r="150" spans="1:1" x14ac:dyDescent="0.25">
      <c r="A150" s="3" t="s">
        <v>0</v>
      </c>
    </row>
    <row r="151" spans="1:1" x14ac:dyDescent="0.25">
      <c r="A151" s="3" t="s">
        <v>0</v>
      </c>
    </row>
    <row r="152" spans="1:1" x14ac:dyDescent="0.25">
      <c r="A152" s="3" t="s">
        <v>4</v>
      </c>
    </row>
    <row r="153" spans="1:1" x14ac:dyDescent="0.25">
      <c r="A153" s="3" t="s">
        <v>4</v>
      </c>
    </row>
    <row r="154" spans="1:1" x14ac:dyDescent="0.25">
      <c r="A154" s="3" t="s">
        <v>0</v>
      </c>
    </row>
    <row r="155" spans="1:1" x14ac:dyDescent="0.25">
      <c r="A155" s="3" t="s">
        <v>5</v>
      </c>
    </row>
    <row r="156" spans="1:1" x14ac:dyDescent="0.25">
      <c r="A156" s="3" t="s">
        <v>11</v>
      </c>
    </row>
    <row r="157" spans="1:1" x14ac:dyDescent="0.25">
      <c r="A157" s="3" t="s">
        <v>13</v>
      </c>
    </row>
    <row r="158" spans="1:1" x14ac:dyDescent="0.25">
      <c r="A158" s="3" t="s">
        <v>15</v>
      </c>
    </row>
    <row r="159" spans="1:1" x14ac:dyDescent="0.25">
      <c r="A159" s="3" t="s">
        <v>1</v>
      </c>
    </row>
    <row r="160" spans="1:1" x14ac:dyDescent="0.25">
      <c r="A160" s="3" t="s">
        <v>4</v>
      </c>
    </row>
    <row r="161" spans="1:1" x14ac:dyDescent="0.25">
      <c r="A161" s="3" t="s">
        <v>1</v>
      </c>
    </row>
    <row r="162" spans="1:1" x14ac:dyDescent="0.25">
      <c r="A162" s="3" t="s">
        <v>4</v>
      </c>
    </row>
    <row r="163" spans="1:1" x14ac:dyDescent="0.25">
      <c r="A163" s="3" t="s">
        <v>5</v>
      </c>
    </row>
    <row r="164" spans="1:1" x14ac:dyDescent="0.25">
      <c r="A164" s="3" t="s">
        <v>8</v>
      </c>
    </row>
    <row r="165" spans="1:1" x14ac:dyDescent="0.25">
      <c r="A165" s="3" t="s">
        <v>4</v>
      </c>
    </row>
    <row r="166" spans="1:1" x14ac:dyDescent="0.25">
      <c r="A166" s="3" t="s">
        <v>12</v>
      </c>
    </row>
    <row r="167" spans="1:1" x14ac:dyDescent="0.25">
      <c r="A167" s="3" t="s">
        <v>5</v>
      </c>
    </row>
    <row r="168" spans="1:1" x14ac:dyDescent="0.25">
      <c r="A168" s="3" t="s">
        <v>5</v>
      </c>
    </row>
    <row r="169" spans="1:1" x14ac:dyDescent="0.25">
      <c r="A169" s="3" t="s">
        <v>11</v>
      </c>
    </row>
    <row r="170" spans="1:1" x14ac:dyDescent="0.25">
      <c r="A170" s="3" t="s">
        <v>7</v>
      </c>
    </row>
    <row r="171" spans="1:1" x14ac:dyDescent="0.25">
      <c r="A171" s="3" t="s">
        <v>0</v>
      </c>
    </row>
    <row r="172" spans="1:1" x14ac:dyDescent="0.25">
      <c r="A172" s="3" t="s">
        <v>5</v>
      </c>
    </row>
    <row r="173" spans="1:1" x14ac:dyDescent="0.25">
      <c r="A173" s="3" t="s">
        <v>14</v>
      </c>
    </row>
    <row r="174" spans="1:1" x14ac:dyDescent="0.25">
      <c r="A174" s="3" t="s">
        <v>15</v>
      </c>
    </row>
    <row r="175" spans="1:1" x14ac:dyDescent="0.25">
      <c r="A175" s="3" t="s">
        <v>5</v>
      </c>
    </row>
    <row r="176" spans="1:1" x14ac:dyDescent="0.25">
      <c r="A176" s="3" t="s">
        <v>1</v>
      </c>
    </row>
    <row r="177" spans="1:1" x14ac:dyDescent="0.25">
      <c r="A177" s="3" t="s">
        <v>2</v>
      </c>
    </row>
    <row r="178" spans="1:1" x14ac:dyDescent="0.25">
      <c r="A178" s="3" t="s">
        <v>14</v>
      </c>
    </row>
    <row r="179" spans="1:1" x14ac:dyDescent="0.25">
      <c r="A179" s="3" t="s">
        <v>3</v>
      </c>
    </row>
    <row r="180" spans="1:1" x14ac:dyDescent="0.25">
      <c r="A180" s="3" t="s">
        <v>3</v>
      </c>
    </row>
    <row r="181" spans="1:1" x14ac:dyDescent="0.25">
      <c r="A181" s="3" t="s">
        <v>6</v>
      </c>
    </row>
    <row r="182" spans="1:1" x14ac:dyDescent="0.25">
      <c r="A182" s="3" t="s">
        <v>3</v>
      </c>
    </row>
    <row r="183" spans="1:1" x14ac:dyDescent="0.25">
      <c r="A183" s="3" t="s">
        <v>12</v>
      </c>
    </row>
    <row r="184" spans="1:1" x14ac:dyDescent="0.25">
      <c r="A184" s="3" t="s">
        <v>10</v>
      </c>
    </row>
    <row r="185" spans="1:1" x14ac:dyDescent="0.25">
      <c r="A185" s="3" t="s">
        <v>8</v>
      </c>
    </row>
    <row r="186" spans="1:1" x14ac:dyDescent="0.25">
      <c r="A186" s="3" t="s">
        <v>4</v>
      </c>
    </row>
    <row r="187" spans="1:1" x14ac:dyDescent="0.25">
      <c r="A187" s="3" t="s">
        <v>11</v>
      </c>
    </row>
    <row r="188" spans="1:1" x14ac:dyDescent="0.25">
      <c r="A188" s="3" t="s">
        <v>3</v>
      </c>
    </row>
    <row r="189" spans="1:1" x14ac:dyDescent="0.25">
      <c r="A189" s="3" t="s">
        <v>12</v>
      </c>
    </row>
    <row r="190" spans="1:1" x14ac:dyDescent="0.25">
      <c r="A190" s="3" t="s">
        <v>0</v>
      </c>
    </row>
    <row r="191" spans="1:1" x14ac:dyDescent="0.25">
      <c r="A191" s="3" t="s">
        <v>10</v>
      </c>
    </row>
    <row r="192" spans="1:1" x14ac:dyDescent="0.25">
      <c r="A192" s="3" t="s">
        <v>4</v>
      </c>
    </row>
    <row r="193" spans="1:1" x14ac:dyDescent="0.25">
      <c r="A193" s="3" t="s">
        <v>15</v>
      </c>
    </row>
    <row r="194" spans="1:1" x14ac:dyDescent="0.25">
      <c r="A194" s="3" t="s">
        <v>7</v>
      </c>
    </row>
    <row r="195" spans="1:1" x14ac:dyDescent="0.25">
      <c r="A195" s="3" t="s">
        <v>3</v>
      </c>
    </row>
    <row r="196" spans="1:1" x14ac:dyDescent="0.25">
      <c r="A196" s="3" t="s">
        <v>4</v>
      </c>
    </row>
    <row r="197" spans="1:1" x14ac:dyDescent="0.25">
      <c r="A197" s="3" t="s">
        <v>12</v>
      </c>
    </row>
    <row r="198" spans="1:1" x14ac:dyDescent="0.25">
      <c r="A198" s="3" t="s">
        <v>11</v>
      </c>
    </row>
    <row r="199" spans="1:1" x14ac:dyDescent="0.25">
      <c r="A199" s="3" t="s">
        <v>9</v>
      </c>
    </row>
    <row r="200" spans="1:1" x14ac:dyDescent="0.25">
      <c r="A200" s="3" t="s">
        <v>0</v>
      </c>
    </row>
    <row r="201" spans="1:1" x14ac:dyDescent="0.25">
      <c r="A201" s="3" t="s">
        <v>4</v>
      </c>
    </row>
    <row r="202" spans="1:1" x14ac:dyDescent="0.25">
      <c r="A202" s="3" t="s">
        <v>3</v>
      </c>
    </row>
    <row r="203" spans="1:1" x14ac:dyDescent="0.25">
      <c r="A203" s="3" t="s">
        <v>6</v>
      </c>
    </row>
    <row r="204" spans="1:1" x14ac:dyDescent="0.25">
      <c r="A204" s="3" t="s">
        <v>4</v>
      </c>
    </row>
    <row r="205" spans="1:1" x14ac:dyDescent="0.25">
      <c r="A205" s="3" t="s">
        <v>1</v>
      </c>
    </row>
    <row r="206" spans="1:1" x14ac:dyDescent="0.25">
      <c r="A206" s="3" t="s">
        <v>4</v>
      </c>
    </row>
    <row r="207" spans="1:1" x14ac:dyDescent="0.25">
      <c r="A207" s="3" t="s">
        <v>7</v>
      </c>
    </row>
    <row r="208" spans="1:1" x14ac:dyDescent="0.25">
      <c r="A208" s="3" t="s">
        <v>3</v>
      </c>
    </row>
    <row r="209" spans="1:1" x14ac:dyDescent="0.25">
      <c r="A209" s="3" t="s">
        <v>2</v>
      </c>
    </row>
    <row r="210" spans="1:1" x14ac:dyDescent="0.25">
      <c r="A210" s="3" t="s">
        <v>4</v>
      </c>
    </row>
    <row r="211" spans="1:1" x14ac:dyDescent="0.25">
      <c r="A211" s="3" t="s">
        <v>2</v>
      </c>
    </row>
    <row r="212" spans="1:1" x14ac:dyDescent="0.25">
      <c r="A212" s="3" t="s">
        <v>12</v>
      </c>
    </row>
    <row r="213" spans="1:1" x14ac:dyDescent="0.25">
      <c r="A213" s="3" t="s">
        <v>5</v>
      </c>
    </row>
    <row r="214" spans="1:1" x14ac:dyDescent="0.25">
      <c r="A214" s="3" t="s">
        <v>4</v>
      </c>
    </row>
    <row r="215" spans="1:1" x14ac:dyDescent="0.25">
      <c r="A215" s="3" t="s">
        <v>4</v>
      </c>
    </row>
    <row r="216" spans="1:1" x14ac:dyDescent="0.25">
      <c r="A216" s="3" t="s">
        <v>6</v>
      </c>
    </row>
    <row r="217" spans="1:1" x14ac:dyDescent="0.25">
      <c r="A217" s="3" t="s">
        <v>14</v>
      </c>
    </row>
    <row r="218" spans="1:1" x14ac:dyDescent="0.25">
      <c r="A218" s="3" t="s">
        <v>12</v>
      </c>
    </row>
    <row r="219" spans="1:1" x14ac:dyDescent="0.25">
      <c r="A219" s="3" t="s">
        <v>3</v>
      </c>
    </row>
    <row r="220" spans="1:1" x14ac:dyDescent="0.25">
      <c r="A220" s="3" t="s">
        <v>0</v>
      </c>
    </row>
    <row r="221" spans="1:1" x14ac:dyDescent="0.25">
      <c r="A221" s="3" t="s">
        <v>8</v>
      </c>
    </row>
    <row r="222" spans="1:1" x14ac:dyDescent="0.25">
      <c r="A222" s="3" t="s">
        <v>12</v>
      </c>
    </row>
    <row r="223" spans="1:1" x14ac:dyDescent="0.25">
      <c r="A223" s="3" t="s">
        <v>0</v>
      </c>
    </row>
    <row r="224" spans="1:1" x14ac:dyDescent="0.25">
      <c r="A224" s="3" t="s">
        <v>13</v>
      </c>
    </row>
    <row r="225" spans="1:1" x14ac:dyDescent="0.25">
      <c r="A225" s="3" t="s">
        <v>11</v>
      </c>
    </row>
    <row r="226" spans="1:1" x14ac:dyDescent="0.25">
      <c r="A226" s="3" t="s">
        <v>11</v>
      </c>
    </row>
    <row r="227" spans="1:1" x14ac:dyDescent="0.25">
      <c r="A227" s="3" t="s">
        <v>14</v>
      </c>
    </row>
    <row r="228" spans="1:1" x14ac:dyDescent="0.25">
      <c r="A228" s="3" t="s">
        <v>3</v>
      </c>
    </row>
    <row r="229" spans="1:1" x14ac:dyDescent="0.25">
      <c r="A229" s="3" t="s">
        <v>9</v>
      </c>
    </row>
    <row r="230" spans="1:1" x14ac:dyDescent="0.25">
      <c r="A230" s="3" t="s">
        <v>4</v>
      </c>
    </row>
    <row r="231" spans="1:1" x14ac:dyDescent="0.25">
      <c r="A231" s="3" t="s">
        <v>8</v>
      </c>
    </row>
    <row r="232" spans="1:1" x14ac:dyDescent="0.25">
      <c r="A232" s="3" t="s">
        <v>2</v>
      </c>
    </row>
    <row r="233" spans="1:1" x14ac:dyDescent="0.25">
      <c r="A233" s="3" t="s">
        <v>2</v>
      </c>
    </row>
    <row r="234" spans="1:1" x14ac:dyDescent="0.25">
      <c r="A234" s="3" t="s">
        <v>12</v>
      </c>
    </row>
    <row r="235" spans="1:1" x14ac:dyDescent="0.25">
      <c r="A235" s="3" t="s">
        <v>1</v>
      </c>
    </row>
    <row r="236" spans="1:1" x14ac:dyDescent="0.25">
      <c r="A236" s="3" t="s">
        <v>4</v>
      </c>
    </row>
    <row r="237" spans="1:1" x14ac:dyDescent="0.25">
      <c r="A237" s="3" t="s">
        <v>12</v>
      </c>
    </row>
    <row r="238" spans="1:1" x14ac:dyDescent="0.25">
      <c r="A238" s="3" t="s">
        <v>2</v>
      </c>
    </row>
    <row r="239" spans="1:1" x14ac:dyDescent="0.25">
      <c r="A239" s="3" t="s">
        <v>7</v>
      </c>
    </row>
    <row r="240" spans="1:1" x14ac:dyDescent="0.25">
      <c r="A240" s="3" t="s">
        <v>4</v>
      </c>
    </row>
    <row r="241" spans="1:1" x14ac:dyDescent="0.25">
      <c r="A241" s="3" t="s">
        <v>6</v>
      </c>
    </row>
    <row r="242" spans="1:1" x14ac:dyDescent="0.25">
      <c r="A242" s="3" t="s">
        <v>7</v>
      </c>
    </row>
    <row r="243" spans="1:1" x14ac:dyDescent="0.25">
      <c r="A243" s="3" t="s">
        <v>5</v>
      </c>
    </row>
    <row r="244" spans="1:1" x14ac:dyDescent="0.25">
      <c r="A244" s="3" t="s">
        <v>6</v>
      </c>
    </row>
    <row r="245" spans="1:1" x14ac:dyDescent="0.25">
      <c r="A245" s="3" t="s">
        <v>11</v>
      </c>
    </row>
    <row r="246" spans="1:1" x14ac:dyDescent="0.25">
      <c r="A246" s="3" t="s">
        <v>10</v>
      </c>
    </row>
    <row r="247" spans="1:1" x14ac:dyDescent="0.25">
      <c r="A247" s="3" t="s">
        <v>15</v>
      </c>
    </row>
    <row r="248" spans="1:1" x14ac:dyDescent="0.25">
      <c r="A248" s="3" t="s">
        <v>10</v>
      </c>
    </row>
    <row r="249" spans="1:1" x14ac:dyDescent="0.25">
      <c r="A249" s="3" t="s">
        <v>1</v>
      </c>
    </row>
    <row r="250" spans="1:1" x14ac:dyDescent="0.25">
      <c r="A250" s="3" t="s">
        <v>4</v>
      </c>
    </row>
    <row r="251" spans="1:1" x14ac:dyDescent="0.25">
      <c r="A251" s="3" t="s">
        <v>3</v>
      </c>
    </row>
    <row r="252" spans="1:1" x14ac:dyDescent="0.25">
      <c r="A252" s="3" t="s">
        <v>4</v>
      </c>
    </row>
    <row r="253" spans="1:1" x14ac:dyDescent="0.25">
      <c r="A253" s="3" t="s">
        <v>15</v>
      </c>
    </row>
    <row r="254" spans="1:1" x14ac:dyDescent="0.25">
      <c r="A254" s="3" t="s">
        <v>6</v>
      </c>
    </row>
    <row r="255" spans="1:1" x14ac:dyDescent="0.25">
      <c r="A255" s="3" t="s">
        <v>5</v>
      </c>
    </row>
    <row r="256" spans="1:1" x14ac:dyDescent="0.25">
      <c r="A256" s="3" t="s">
        <v>2</v>
      </c>
    </row>
    <row r="257" spans="1:1" x14ac:dyDescent="0.25">
      <c r="A257" s="3" t="s">
        <v>12</v>
      </c>
    </row>
    <row r="258" spans="1:1" x14ac:dyDescent="0.25">
      <c r="A258" s="3" t="s">
        <v>6</v>
      </c>
    </row>
    <row r="259" spans="1:1" x14ac:dyDescent="0.25">
      <c r="A259" s="3" t="s">
        <v>6</v>
      </c>
    </row>
    <row r="260" spans="1:1" x14ac:dyDescent="0.25">
      <c r="A260" s="3" t="s">
        <v>6</v>
      </c>
    </row>
    <row r="261" spans="1:1" x14ac:dyDescent="0.25">
      <c r="A261" s="3" t="s">
        <v>10</v>
      </c>
    </row>
    <row r="262" spans="1:1" x14ac:dyDescent="0.25">
      <c r="A262" s="3" t="s">
        <v>4</v>
      </c>
    </row>
    <row r="263" spans="1:1" x14ac:dyDescent="0.25">
      <c r="A263" s="3" t="s">
        <v>13</v>
      </c>
    </row>
    <row r="264" spans="1:1" x14ac:dyDescent="0.25">
      <c r="A264" s="3" t="s">
        <v>4</v>
      </c>
    </row>
    <row r="265" spans="1:1" x14ac:dyDescent="0.25">
      <c r="A265" s="3" t="s">
        <v>2</v>
      </c>
    </row>
    <row r="266" spans="1:1" x14ac:dyDescent="0.25">
      <c r="A266" s="3" t="s">
        <v>3</v>
      </c>
    </row>
    <row r="267" spans="1:1" x14ac:dyDescent="0.25">
      <c r="A267" s="3" t="s">
        <v>11</v>
      </c>
    </row>
    <row r="268" spans="1:1" x14ac:dyDescent="0.25">
      <c r="A268" s="3" t="s">
        <v>5</v>
      </c>
    </row>
    <row r="269" spans="1:1" x14ac:dyDescent="0.25">
      <c r="A269" s="3" t="s">
        <v>7</v>
      </c>
    </row>
    <row r="270" spans="1:1" x14ac:dyDescent="0.25">
      <c r="A270" s="3" t="s">
        <v>8</v>
      </c>
    </row>
    <row r="271" spans="1:1" x14ac:dyDescent="0.25">
      <c r="A271" s="3" t="s">
        <v>5</v>
      </c>
    </row>
    <row r="272" spans="1:1" x14ac:dyDescent="0.25">
      <c r="A272" s="3" t="s">
        <v>5</v>
      </c>
    </row>
    <row r="273" spans="1:1" x14ac:dyDescent="0.25">
      <c r="A273" s="3" t="s">
        <v>14</v>
      </c>
    </row>
    <row r="274" spans="1:1" x14ac:dyDescent="0.25">
      <c r="A274" s="3" t="s">
        <v>11</v>
      </c>
    </row>
    <row r="275" spans="1:1" x14ac:dyDescent="0.25">
      <c r="A275" s="3" t="s">
        <v>11</v>
      </c>
    </row>
    <row r="276" spans="1:1" x14ac:dyDescent="0.25">
      <c r="A276" s="3" t="s">
        <v>12</v>
      </c>
    </row>
    <row r="277" spans="1:1" x14ac:dyDescent="0.25">
      <c r="A277" s="3" t="s">
        <v>11</v>
      </c>
    </row>
    <row r="278" spans="1:1" x14ac:dyDescent="0.25">
      <c r="A278" s="3" t="s">
        <v>8</v>
      </c>
    </row>
    <row r="279" spans="1:1" x14ac:dyDescent="0.25">
      <c r="A279" s="3" t="s">
        <v>4</v>
      </c>
    </row>
    <row r="280" spans="1:1" x14ac:dyDescent="0.25">
      <c r="A280" s="3" t="s">
        <v>14</v>
      </c>
    </row>
    <row r="281" spans="1:1" x14ac:dyDescent="0.25">
      <c r="A281" s="3" t="s">
        <v>7</v>
      </c>
    </row>
    <row r="282" spans="1:1" x14ac:dyDescent="0.25">
      <c r="A282" s="3" t="s">
        <v>12</v>
      </c>
    </row>
    <row r="283" spans="1:1" x14ac:dyDescent="0.25">
      <c r="A283" s="3" t="s">
        <v>1</v>
      </c>
    </row>
    <row r="284" spans="1:1" x14ac:dyDescent="0.25">
      <c r="A284" s="3" t="s">
        <v>4</v>
      </c>
    </row>
    <row r="285" spans="1:1" x14ac:dyDescent="0.25">
      <c r="A285" s="3" t="s">
        <v>8</v>
      </c>
    </row>
    <row r="286" spans="1:1" x14ac:dyDescent="0.25">
      <c r="A286" s="3" t="s">
        <v>3</v>
      </c>
    </row>
    <row r="287" spans="1:1" x14ac:dyDescent="0.25">
      <c r="A287" s="3" t="s">
        <v>3</v>
      </c>
    </row>
    <row r="288" spans="1:1" x14ac:dyDescent="0.25">
      <c r="A288" s="3" t="s">
        <v>12</v>
      </c>
    </row>
    <row r="289" spans="1:1" x14ac:dyDescent="0.25">
      <c r="A289" s="3" t="s">
        <v>4</v>
      </c>
    </row>
    <row r="290" spans="1:1" x14ac:dyDescent="0.25">
      <c r="A290" s="3" t="s">
        <v>13</v>
      </c>
    </row>
    <row r="291" spans="1:1" x14ac:dyDescent="0.25">
      <c r="A291" s="3" t="s">
        <v>0</v>
      </c>
    </row>
    <row r="292" spans="1:1" x14ac:dyDescent="0.25">
      <c r="A292" s="3" t="s">
        <v>11</v>
      </c>
    </row>
    <row r="293" spans="1:1" x14ac:dyDescent="0.25">
      <c r="A293" s="3" t="s">
        <v>7</v>
      </c>
    </row>
    <row r="294" spans="1:1" x14ac:dyDescent="0.25">
      <c r="A294" s="3" t="s">
        <v>14</v>
      </c>
    </row>
    <row r="295" spans="1:1" x14ac:dyDescent="0.25">
      <c r="A295" s="3" t="s">
        <v>5</v>
      </c>
    </row>
    <row r="296" spans="1:1" x14ac:dyDescent="0.25">
      <c r="A296" s="3" t="s">
        <v>2</v>
      </c>
    </row>
    <row r="297" spans="1:1" x14ac:dyDescent="0.25">
      <c r="A297" s="3" t="s">
        <v>4</v>
      </c>
    </row>
    <row r="298" spans="1:1" x14ac:dyDescent="0.25">
      <c r="A298" s="3" t="s">
        <v>6</v>
      </c>
    </row>
    <row r="299" spans="1:1" x14ac:dyDescent="0.25">
      <c r="A299" s="3" t="s">
        <v>12</v>
      </c>
    </row>
    <row r="300" spans="1:1" x14ac:dyDescent="0.25">
      <c r="A300" s="3" t="s">
        <v>7</v>
      </c>
    </row>
    <row r="301" spans="1:1" x14ac:dyDescent="0.25">
      <c r="A301" s="3" t="s">
        <v>6</v>
      </c>
    </row>
    <row r="302" spans="1:1" x14ac:dyDescent="0.25">
      <c r="A302" s="3" t="s">
        <v>1</v>
      </c>
    </row>
    <row r="303" spans="1:1" x14ac:dyDescent="0.25">
      <c r="A303" s="3" t="s">
        <v>8</v>
      </c>
    </row>
    <row r="304" spans="1:1" x14ac:dyDescent="0.25">
      <c r="A304" s="3" t="s">
        <v>4</v>
      </c>
    </row>
    <row r="305" spans="1:1" x14ac:dyDescent="0.25">
      <c r="A305" s="3" t="s">
        <v>12</v>
      </c>
    </row>
    <row r="306" spans="1:1" x14ac:dyDescent="0.25">
      <c r="A306" s="3" t="s">
        <v>4</v>
      </c>
    </row>
    <row r="307" spans="1:1" x14ac:dyDescent="0.25">
      <c r="A307" s="3" t="s">
        <v>4</v>
      </c>
    </row>
    <row r="308" spans="1:1" x14ac:dyDescent="0.25">
      <c r="A308" s="3" t="s">
        <v>5</v>
      </c>
    </row>
    <row r="309" spans="1:1" x14ac:dyDescent="0.25">
      <c r="A309" s="3" t="s">
        <v>11</v>
      </c>
    </row>
    <row r="310" spans="1:1" x14ac:dyDescent="0.25">
      <c r="A310" s="3" t="s">
        <v>10</v>
      </c>
    </row>
    <row r="311" spans="1:1" x14ac:dyDescent="0.25">
      <c r="A311" s="3" t="s">
        <v>11</v>
      </c>
    </row>
    <row r="312" spans="1:1" x14ac:dyDescent="0.25">
      <c r="A312" s="3" t="s">
        <v>14</v>
      </c>
    </row>
    <row r="313" spans="1:1" x14ac:dyDescent="0.25">
      <c r="A313" s="3" t="s">
        <v>4</v>
      </c>
    </row>
    <row r="314" spans="1:1" x14ac:dyDescent="0.25">
      <c r="A314" s="3" t="s">
        <v>1</v>
      </c>
    </row>
    <row r="315" spans="1:1" x14ac:dyDescent="0.25">
      <c r="A315" s="3" t="s">
        <v>8</v>
      </c>
    </row>
    <row r="316" spans="1:1" x14ac:dyDescent="0.25">
      <c r="A316" s="3" t="s">
        <v>3</v>
      </c>
    </row>
    <row r="317" spans="1:1" x14ac:dyDescent="0.25">
      <c r="A317" s="3" t="s">
        <v>7</v>
      </c>
    </row>
    <row r="318" spans="1:1" x14ac:dyDescent="0.25">
      <c r="A318" s="3" t="s">
        <v>5</v>
      </c>
    </row>
    <row r="319" spans="1:1" x14ac:dyDescent="0.25">
      <c r="A319" s="3" t="s">
        <v>3</v>
      </c>
    </row>
    <row r="320" spans="1:1" x14ac:dyDescent="0.25">
      <c r="A320" s="3" t="s">
        <v>5</v>
      </c>
    </row>
    <row r="321" spans="1:1" x14ac:dyDescent="0.25">
      <c r="A321" s="3" t="s">
        <v>8</v>
      </c>
    </row>
    <row r="322" spans="1:1" x14ac:dyDescent="0.25">
      <c r="A322" s="3" t="s">
        <v>1</v>
      </c>
    </row>
    <row r="323" spans="1:1" x14ac:dyDescent="0.25">
      <c r="A323" s="3" t="s">
        <v>9</v>
      </c>
    </row>
    <row r="324" spans="1:1" x14ac:dyDescent="0.25">
      <c r="A324" s="3" t="s">
        <v>2</v>
      </c>
    </row>
    <row r="325" spans="1:1" x14ac:dyDescent="0.25">
      <c r="A325" s="3" t="s">
        <v>15</v>
      </c>
    </row>
    <row r="326" spans="1:1" x14ac:dyDescent="0.25">
      <c r="A326" s="3" t="s">
        <v>12</v>
      </c>
    </row>
    <row r="327" spans="1:1" x14ac:dyDescent="0.25">
      <c r="A327" s="3" t="s">
        <v>3</v>
      </c>
    </row>
    <row r="328" spans="1:1" x14ac:dyDescent="0.25">
      <c r="A328" s="3" t="s">
        <v>13</v>
      </c>
    </row>
    <row r="329" spans="1:1" x14ac:dyDescent="0.25">
      <c r="A329" s="3" t="s">
        <v>2</v>
      </c>
    </row>
    <row r="330" spans="1:1" x14ac:dyDescent="0.25">
      <c r="A330" s="3" t="s">
        <v>4</v>
      </c>
    </row>
    <row r="331" spans="1:1" x14ac:dyDescent="0.25">
      <c r="A331" s="3" t="s">
        <v>12</v>
      </c>
    </row>
    <row r="332" spans="1:1" x14ac:dyDescent="0.25">
      <c r="A332" s="3" t="s">
        <v>5</v>
      </c>
    </row>
    <row r="333" spans="1:1" x14ac:dyDescent="0.25">
      <c r="A333" s="3" t="s">
        <v>5</v>
      </c>
    </row>
    <row r="334" spans="1:1" x14ac:dyDescent="0.25">
      <c r="A334" s="3" t="s">
        <v>8</v>
      </c>
    </row>
    <row r="335" spans="1:1" x14ac:dyDescent="0.25">
      <c r="A335" s="3" t="s">
        <v>4</v>
      </c>
    </row>
    <row r="336" spans="1:1" x14ac:dyDescent="0.25">
      <c r="A336" s="3" t="s">
        <v>11</v>
      </c>
    </row>
    <row r="337" spans="1:1" x14ac:dyDescent="0.25">
      <c r="A337" s="3" t="s">
        <v>13</v>
      </c>
    </row>
    <row r="338" spans="1:1" x14ac:dyDescent="0.25">
      <c r="A338" s="3" t="s">
        <v>15</v>
      </c>
    </row>
    <row r="339" spans="1:1" x14ac:dyDescent="0.25">
      <c r="A339" s="3" t="s">
        <v>4</v>
      </c>
    </row>
    <row r="340" spans="1:1" x14ac:dyDescent="0.25">
      <c r="A340" s="3" t="s">
        <v>8</v>
      </c>
    </row>
    <row r="341" spans="1:1" x14ac:dyDescent="0.25">
      <c r="A341" s="3" t="s">
        <v>11</v>
      </c>
    </row>
    <row r="342" spans="1:1" x14ac:dyDescent="0.25">
      <c r="A342" s="3" t="s">
        <v>2</v>
      </c>
    </row>
    <row r="343" spans="1:1" x14ac:dyDescent="0.25">
      <c r="A343" s="3" t="s">
        <v>14</v>
      </c>
    </row>
    <row r="344" spans="1:1" x14ac:dyDescent="0.25">
      <c r="A344" s="3" t="s">
        <v>3</v>
      </c>
    </row>
    <row r="345" spans="1:1" x14ac:dyDescent="0.25">
      <c r="A345" s="3" t="s">
        <v>0</v>
      </c>
    </row>
    <row r="346" spans="1:1" x14ac:dyDescent="0.25">
      <c r="A346" s="3" t="s">
        <v>13</v>
      </c>
    </row>
    <row r="347" spans="1:1" x14ac:dyDescent="0.25">
      <c r="A347" s="3" t="s">
        <v>0</v>
      </c>
    </row>
    <row r="348" spans="1:1" x14ac:dyDescent="0.25">
      <c r="A348" s="3" t="s">
        <v>1</v>
      </c>
    </row>
    <row r="349" spans="1:1" x14ac:dyDescent="0.25">
      <c r="A349" s="3" t="s">
        <v>12</v>
      </c>
    </row>
    <row r="350" spans="1:1" x14ac:dyDescent="0.25">
      <c r="A350" s="3" t="s">
        <v>4</v>
      </c>
    </row>
    <row r="351" spans="1:1" x14ac:dyDescent="0.25">
      <c r="A351" s="3" t="s">
        <v>11</v>
      </c>
    </row>
    <row r="352" spans="1:1" x14ac:dyDescent="0.25">
      <c r="A352" s="3" t="s">
        <v>14</v>
      </c>
    </row>
    <row r="353" spans="1:1" x14ac:dyDescent="0.25">
      <c r="A353" s="3" t="s">
        <v>4</v>
      </c>
    </row>
    <row r="354" spans="1:1" x14ac:dyDescent="0.25">
      <c r="A354" s="3" t="s">
        <v>12</v>
      </c>
    </row>
    <row r="355" spans="1:1" x14ac:dyDescent="0.25">
      <c r="A355" s="3" t="s">
        <v>8</v>
      </c>
    </row>
    <row r="356" spans="1:1" x14ac:dyDescent="0.25">
      <c r="A356" s="3" t="s">
        <v>3</v>
      </c>
    </row>
    <row r="357" spans="1:1" x14ac:dyDescent="0.25">
      <c r="A357" s="3" t="s">
        <v>6</v>
      </c>
    </row>
    <row r="358" spans="1:1" x14ac:dyDescent="0.25">
      <c r="A358" s="3" t="s">
        <v>5</v>
      </c>
    </row>
    <row r="359" spans="1:1" x14ac:dyDescent="0.25">
      <c r="A359" s="3" t="s">
        <v>5</v>
      </c>
    </row>
    <row r="360" spans="1:1" x14ac:dyDescent="0.25">
      <c r="A360" s="3" t="s">
        <v>4</v>
      </c>
    </row>
    <row r="361" spans="1:1" x14ac:dyDescent="0.25">
      <c r="A361" s="3" t="s">
        <v>6</v>
      </c>
    </row>
    <row r="362" spans="1:1" x14ac:dyDescent="0.25">
      <c r="A362" s="3" t="s">
        <v>13</v>
      </c>
    </row>
    <row r="363" spans="1:1" x14ac:dyDescent="0.25">
      <c r="A363" s="3" t="s">
        <v>4</v>
      </c>
    </row>
    <row r="364" spans="1:1" x14ac:dyDescent="0.25">
      <c r="A364" s="3" t="s">
        <v>0</v>
      </c>
    </row>
    <row r="365" spans="1:1" x14ac:dyDescent="0.25">
      <c r="A365" s="3" t="s">
        <v>10</v>
      </c>
    </row>
    <row r="366" spans="1:1" x14ac:dyDescent="0.25">
      <c r="A366" s="3" t="s">
        <v>8</v>
      </c>
    </row>
    <row r="367" spans="1:1" x14ac:dyDescent="0.25">
      <c r="A367" s="3" t="s">
        <v>10</v>
      </c>
    </row>
    <row r="368" spans="1:1" x14ac:dyDescent="0.25">
      <c r="A368" s="3" t="s">
        <v>4</v>
      </c>
    </row>
    <row r="369" spans="1:1" x14ac:dyDescent="0.25">
      <c r="A369" s="3" t="s">
        <v>2</v>
      </c>
    </row>
    <row r="370" spans="1:1" x14ac:dyDescent="0.25">
      <c r="A370" s="3" t="s">
        <v>12</v>
      </c>
    </row>
    <row r="371" spans="1:1" x14ac:dyDescent="0.25">
      <c r="A371" s="3" t="s">
        <v>0</v>
      </c>
    </row>
    <row r="372" spans="1:1" x14ac:dyDescent="0.25">
      <c r="A372" s="3" t="s">
        <v>4</v>
      </c>
    </row>
    <row r="373" spans="1:1" x14ac:dyDescent="0.25">
      <c r="A373" s="3" t="s">
        <v>12</v>
      </c>
    </row>
    <row r="374" spans="1:1" x14ac:dyDescent="0.25">
      <c r="A374" s="3" t="s">
        <v>0</v>
      </c>
    </row>
    <row r="375" spans="1:1" x14ac:dyDescent="0.25">
      <c r="A375" s="3" t="s">
        <v>7</v>
      </c>
    </row>
    <row r="376" spans="1:1" x14ac:dyDescent="0.25">
      <c r="A376" s="3" t="s">
        <v>6</v>
      </c>
    </row>
    <row r="377" spans="1:1" x14ac:dyDescent="0.25">
      <c r="A377" s="3" t="s">
        <v>13</v>
      </c>
    </row>
    <row r="378" spans="1:1" x14ac:dyDescent="0.25">
      <c r="A378" s="3" t="s">
        <v>4</v>
      </c>
    </row>
    <row r="379" spans="1:1" x14ac:dyDescent="0.25">
      <c r="A379" s="3" t="s">
        <v>9</v>
      </c>
    </row>
    <row r="380" spans="1:1" x14ac:dyDescent="0.25">
      <c r="A380" s="3" t="s">
        <v>2</v>
      </c>
    </row>
    <row r="381" spans="1:1" x14ac:dyDescent="0.25">
      <c r="A381" s="3" t="s">
        <v>4</v>
      </c>
    </row>
    <row r="382" spans="1:1" x14ac:dyDescent="0.25">
      <c r="A382" s="3" t="s">
        <v>0</v>
      </c>
    </row>
    <row r="383" spans="1:1" x14ac:dyDescent="0.25">
      <c r="A383" s="3" t="s">
        <v>15</v>
      </c>
    </row>
    <row r="384" spans="1:1" x14ac:dyDescent="0.25">
      <c r="A384" s="3" t="s">
        <v>0</v>
      </c>
    </row>
    <row r="385" spans="1:1" x14ac:dyDescent="0.25">
      <c r="A385" s="3" t="s">
        <v>0</v>
      </c>
    </row>
    <row r="386" spans="1:1" x14ac:dyDescent="0.25">
      <c r="A386" s="3" t="s">
        <v>6</v>
      </c>
    </row>
    <row r="387" spans="1:1" x14ac:dyDescent="0.25">
      <c r="A387" s="3" t="s">
        <v>4</v>
      </c>
    </row>
    <row r="388" spans="1:1" x14ac:dyDescent="0.25">
      <c r="A388" s="3" t="s">
        <v>0</v>
      </c>
    </row>
    <row r="389" spans="1:1" x14ac:dyDescent="0.25">
      <c r="A389" s="3" t="s">
        <v>9</v>
      </c>
    </row>
    <row r="390" spans="1:1" x14ac:dyDescent="0.25">
      <c r="A390" s="3" t="s">
        <v>0</v>
      </c>
    </row>
    <row r="391" spans="1:1" x14ac:dyDescent="0.25">
      <c r="A391" s="3" t="s">
        <v>0</v>
      </c>
    </row>
    <row r="392" spans="1:1" x14ac:dyDescent="0.25">
      <c r="A392" s="3" t="s">
        <v>3</v>
      </c>
    </row>
    <row r="393" spans="1:1" x14ac:dyDescent="0.25">
      <c r="A393" s="3" t="s">
        <v>4</v>
      </c>
    </row>
    <row r="394" spans="1:1" x14ac:dyDescent="0.25">
      <c r="A394" s="3" t="s">
        <v>5</v>
      </c>
    </row>
    <row r="395" spans="1:1" x14ac:dyDescent="0.25">
      <c r="A395" s="3" t="s">
        <v>4</v>
      </c>
    </row>
    <row r="396" spans="1:1" x14ac:dyDescent="0.25">
      <c r="A396" s="3" t="s">
        <v>10</v>
      </c>
    </row>
    <row r="397" spans="1:1" x14ac:dyDescent="0.25">
      <c r="A397" s="3" t="s">
        <v>15</v>
      </c>
    </row>
    <row r="398" spans="1:1" x14ac:dyDescent="0.25">
      <c r="A398" s="3" t="s">
        <v>9</v>
      </c>
    </row>
    <row r="399" spans="1:1" x14ac:dyDescent="0.25">
      <c r="A399" s="3" t="s">
        <v>13</v>
      </c>
    </row>
    <row r="400" spans="1:1" x14ac:dyDescent="0.25">
      <c r="A400" s="3" t="s">
        <v>4</v>
      </c>
    </row>
    <row r="401" spans="1:1" x14ac:dyDescent="0.25">
      <c r="A401" s="3" t="s">
        <v>13</v>
      </c>
    </row>
    <row r="402" spans="1:1" x14ac:dyDescent="0.25">
      <c r="A402" s="3" t="s">
        <v>15</v>
      </c>
    </row>
    <row r="403" spans="1:1" x14ac:dyDescent="0.25">
      <c r="A403" s="3" t="s">
        <v>4</v>
      </c>
    </row>
    <row r="404" spans="1:1" x14ac:dyDescent="0.25">
      <c r="A404" s="3" t="s">
        <v>2</v>
      </c>
    </row>
    <row r="405" spans="1:1" x14ac:dyDescent="0.25">
      <c r="A405" s="3" t="s">
        <v>9</v>
      </c>
    </row>
    <row r="406" spans="1:1" x14ac:dyDescent="0.25">
      <c r="A406" s="3" t="s">
        <v>1</v>
      </c>
    </row>
    <row r="407" spans="1:1" x14ac:dyDescent="0.25">
      <c r="A407" s="3" t="s">
        <v>4</v>
      </c>
    </row>
    <row r="408" spans="1:1" x14ac:dyDescent="0.25">
      <c r="A408" s="3" t="s">
        <v>0</v>
      </c>
    </row>
    <row r="409" spans="1:1" x14ac:dyDescent="0.25">
      <c r="A409" s="3" t="s">
        <v>4</v>
      </c>
    </row>
    <row r="410" spans="1:1" x14ac:dyDescent="0.25">
      <c r="A410" s="3" t="s">
        <v>11</v>
      </c>
    </row>
    <row r="411" spans="1:1" x14ac:dyDescent="0.25">
      <c r="A411" s="3" t="s">
        <v>11</v>
      </c>
    </row>
    <row r="412" spans="1:1" x14ac:dyDescent="0.25">
      <c r="A412" s="3" t="s">
        <v>9</v>
      </c>
    </row>
    <row r="413" spans="1:1" x14ac:dyDescent="0.25">
      <c r="A413" s="3" t="s">
        <v>0</v>
      </c>
    </row>
    <row r="414" spans="1:1" x14ac:dyDescent="0.25">
      <c r="A414" s="3" t="s">
        <v>6</v>
      </c>
    </row>
    <row r="415" spans="1:1" x14ac:dyDescent="0.25">
      <c r="A415" s="3" t="s">
        <v>0</v>
      </c>
    </row>
    <row r="416" spans="1:1" x14ac:dyDescent="0.25">
      <c r="A416" s="3" t="s">
        <v>0</v>
      </c>
    </row>
    <row r="417" spans="1:1" x14ac:dyDescent="0.25">
      <c r="A417" s="3" t="s">
        <v>6</v>
      </c>
    </row>
    <row r="418" spans="1:1" x14ac:dyDescent="0.25">
      <c r="A418" s="3" t="s">
        <v>10</v>
      </c>
    </row>
    <row r="419" spans="1:1" x14ac:dyDescent="0.25">
      <c r="A419" s="3" t="s">
        <v>2</v>
      </c>
    </row>
    <row r="420" spans="1:1" x14ac:dyDescent="0.25">
      <c r="A420" s="3" t="s">
        <v>7</v>
      </c>
    </row>
    <row r="421" spans="1:1" x14ac:dyDescent="0.25">
      <c r="A421" s="3" t="s">
        <v>2</v>
      </c>
    </row>
    <row r="422" spans="1:1" x14ac:dyDescent="0.25">
      <c r="A422" s="3" t="s">
        <v>4</v>
      </c>
    </row>
    <row r="423" spans="1:1" x14ac:dyDescent="0.25">
      <c r="A423" s="3" t="s">
        <v>10</v>
      </c>
    </row>
    <row r="424" spans="1:1" x14ac:dyDescent="0.25">
      <c r="A424" s="3" t="s">
        <v>15</v>
      </c>
    </row>
    <row r="425" spans="1:1" x14ac:dyDescent="0.25">
      <c r="A425" s="3" t="s">
        <v>2</v>
      </c>
    </row>
    <row r="426" spans="1:1" x14ac:dyDescent="0.25">
      <c r="A426" s="3" t="s">
        <v>4</v>
      </c>
    </row>
    <row r="427" spans="1:1" x14ac:dyDescent="0.25">
      <c r="A427" s="3" t="s">
        <v>3</v>
      </c>
    </row>
    <row r="428" spans="1:1" x14ac:dyDescent="0.25">
      <c r="A428" s="3" t="s">
        <v>7</v>
      </c>
    </row>
    <row r="429" spans="1:1" x14ac:dyDescent="0.25">
      <c r="A429" s="3" t="s">
        <v>8</v>
      </c>
    </row>
    <row r="430" spans="1:1" x14ac:dyDescent="0.25">
      <c r="A430" s="3" t="s">
        <v>15</v>
      </c>
    </row>
    <row r="431" spans="1:1" x14ac:dyDescent="0.25">
      <c r="A431" s="3" t="s">
        <v>12</v>
      </c>
    </row>
    <row r="432" spans="1:1" x14ac:dyDescent="0.25">
      <c r="A432" s="3" t="s">
        <v>12</v>
      </c>
    </row>
    <row r="433" spans="1:1" x14ac:dyDescent="0.25">
      <c r="A433" s="3" t="s">
        <v>12</v>
      </c>
    </row>
    <row r="434" spans="1:1" x14ac:dyDescent="0.25">
      <c r="A434" s="3" t="s">
        <v>12</v>
      </c>
    </row>
    <row r="435" spans="1:1" x14ac:dyDescent="0.25">
      <c r="A435" s="3" t="s">
        <v>8</v>
      </c>
    </row>
    <row r="436" spans="1:1" x14ac:dyDescent="0.25">
      <c r="A436" s="3" t="s">
        <v>7</v>
      </c>
    </row>
    <row r="437" spans="1:1" x14ac:dyDescent="0.25">
      <c r="A437" s="3" t="s">
        <v>8</v>
      </c>
    </row>
    <row r="438" spans="1:1" x14ac:dyDescent="0.25">
      <c r="A438" s="3" t="s">
        <v>0</v>
      </c>
    </row>
    <row r="439" spans="1:1" x14ac:dyDescent="0.25">
      <c r="A439" s="3" t="s">
        <v>15</v>
      </c>
    </row>
    <row r="440" spans="1:1" x14ac:dyDescent="0.25">
      <c r="A440" s="3" t="s">
        <v>4</v>
      </c>
    </row>
    <row r="441" spans="1:1" x14ac:dyDescent="0.25">
      <c r="A441" s="3" t="s">
        <v>0</v>
      </c>
    </row>
    <row r="442" spans="1:1" x14ac:dyDescent="0.25">
      <c r="A442" s="3" t="s">
        <v>11</v>
      </c>
    </row>
    <row r="443" spans="1:1" x14ac:dyDescent="0.25">
      <c r="A443" s="3" t="s">
        <v>4</v>
      </c>
    </row>
    <row r="444" spans="1:1" x14ac:dyDescent="0.25">
      <c r="A444" s="3" t="s">
        <v>12</v>
      </c>
    </row>
    <row r="445" spans="1:1" x14ac:dyDescent="0.25">
      <c r="A445" s="3" t="s">
        <v>12</v>
      </c>
    </row>
    <row r="446" spans="1:1" x14ac:dyDescent="0.25">
      <c r="A446" s="3" t="s">
        <v>4</v>
      </c>
    </row>
    <row r="447" spans="1:1" x14ac:dyDescent="0.25">
      <c r="A447" s="3" t="s">
        <v>4</v>
      </c>
    </row>
    <row r="448" spans="1:1" x14ac:dyDescent="0.25">
      <c r="A448" s="3" t="s">
        <v>6</v>
      </c>
    </row>
    <row r="449" spans="1:1" x14ac:dyDescent="0.25">
      <c r="A449" s="3" t="s">
        <v>4</v>
      </c>
    </row>
    <row r="450" spans="1:1" x14ac:dyDescent="0.25">
      <c r="A450" s="3" t="s">
        <v>12</v>
      </c>
    </row>
    <row r="451" spans="1:1" x14ac:dyDescent="0.25">
      <c r="A451" s="3" t="s">
        <v>4</v>
      </c>
    </row>
    <row r="452" spans="1:1" x14ac:dyDescent="0.25">
      <c r="A452" s="3" t="s">
        <v>9</v>
      </c>
    </row>
    <row r="453" spans="1:1" x14ac:dyDescent="0.25">
      <c r="A453" s="3" t="s">
        <v>12</v>
      </c>
    </row>
    <row r="454" spans="1:1" x14ac:dyDescent="0.25">
      <c r="A454" s="3" t="s">
        <v>11</v>
      </c>
    </row>
    <row r="455" spans="1:1" x14ac:dyDescent="0.25">
      <c r="A455" s="3" t="s">
        <v>6</v>
      </c>
    </row>
    <row r="456" spans="1:1" x14ac:dyDescent="0.25">
      <c r="A456" s="3" t="s">
        <v>15</v>
      </c>
    </row>
    <row r="457" spans="1:1" x14ac:dyDescent="0.25">
      <c r="A457" s="3" t="s">
        <v>14</v>
      </c>
    </row>
    <row r="458" spans="1:1" x14ac:dyDescent="0.25">
      <c r="A458" s="3" t="s">
        <v>1</v>
      </c>
    </row>
    <row r="459" spans="1:1" x14ac:dyDescent="0.25">
      <c r="A459" s="3" t="s">
        <v>12</v>
      </c>
    </row>
    <row r="460" spans="1:1" x14ac:dyDescent="0.25">
      <c r="A460" s="3" t="s">
        <v>8</v>
      </c>
    </row>
    <row r="461" spans="1:1" x14ac:dyDescent="0.25">
      <c r="A461" s="3" t="s">
        <v>1</v>
      </c>
    </row>
    <row r="462" spans="1:1" x14ac:dyDescent="0.25">
      <c r="A462" s="3" t="s">
        <v>2</v>
      </c>
    </row>
    <row r="463" spans="1:1" x14ac:dyDescent="0.25">
      <c r="A463" s="3" t="s">
        <v>0</v>
      </c>
    </row>
    <row r="464" spans="1:1" x14ac:dyDescent="0.25">
      <c r="A464" s="3" t="s">
        <v>0</v>
      </c>
    </row>
    <row r="465" spans="1:1" x14ac:dyDescent="0.25">
      <c r="A465" s="3" t="s">
        <v>12</v>
      </c>
    </row>
    <row r="466" spans="1:1" x14ac:dyDescent="0.25">
      <c r="A466" s="3" t="s">
        <v>7</v>
      </c>
    </row>
    <row r="467" spans="1:1" x14ac:dyDescent="0.25">
      <c r="A467" s="3" t="s">
        <v>1</v>
      </c>
    </row>
    <row r="468" spans="1:1" x14ac:dyDescent="0.25">
      <c r="A468" s="3" t="s">
        <v>0</v>
      </c>
    </row>
    <row r="469" spans="1:1" x14ac:dyDescent="0.25">
      <c r="A469" s="3" t="s">
        <v>2</v>
      </c>
    </row>
    <row r="470" spans="1:1" x14ac:dyDescent="0.25">
      <c r="A470" s="3" t="s">
        <v>3</v>
      </c>
    </row>
    <row r="471" spans="1:1" x14ac:dyDescent="0.25">
      <c r="A471" s="3" t="s">
        <v>2</v>
      </c>
    </row>
    <row r="472" spans="1:1" x14ac:dyDescent="0.25">
      <c r="A472" s="3" t="s">
        <v>0</v>
      </c>
    </row>
    <row r="473" spans="1:1" x14ac:dyDescent="0.25">
      <c r="A473" s="3" t="s">
        <v>5</v>
      </c>
    </row>
    <row r="474" spans="1:1" x14ac:dyDescent="0.25">
      <c r="A474" s="3" t="s">
        <v>13</v>
      </c>
    </row>
    <row r="475" spans="1:1" x14ac:dyDescent="0.25">
      <c r="A475" s="3" t="s">
        <v>10</v>
      </c>
    </row>
    <row r="476" spans="1:1" x14ac:dyDescent="0.25">
      <c r="A476" s="3" t="s">
        <v>8</v>
      </c>
    </row>
    <row r="477" spans="1:1" x14ac:dyDescent="0.25">
      <c r="A477" s="3" t="s">
        <v>1</v>
      </c>
    </row>
    <row r="478" spans="1:1" x14ac:dyDescent="0.25">
      <c r="A478" s="3" t="s">
        <v>4</v>
      </c>
    </row>
    <row r="479" spans="1:1" x14ac:dyDescent="0.25">
      <c r="A479" s="3" t="s">
        <v>3</v>
      </c>
    </row>
    <row r="480" spans="1:1" x14ac:dyDescent="0.25">
      <c r="A480" s="3" t="s">
        <v>13</v>
      </c>
    </row>
    <row r="481" spans="1:1" x14ac:dyDescent="0.25">
      <c r="A481" s="3" t="s">
        <v>4</v>
      </c>
    </row>
    <row r="482" spans="1:1" x14ac:dyDescent="0.25">
      <c r="A482" s="3" t="s">
        <v>0</v>
      </c>
    </row>
    <row r="483" spans="1:1" x14ac:dyDescent="0.25">
      <c r="A483" s="3" t="s">
        <v>0</v>
      </c>
    </row>
    <row r="484" spans="1:1" x14ac:dyDescent="0.25">
      <c r="A484" s="3" t="s">
        <v>4</v>
      </c>
    </row>
    <row r="485" spans="1:1" x14ac:dyDescent="0.25">
      <c r="A485" s="3" t="s">
        <v>14</v>
      </c>
    </row>
    <row r="486" spans="1:1" x14ac:dyDescent="0.25">
      <c r="A486" s="3" t="s">
        <v>15</v>
      </c>
    </row>
    <row r="487" spans="1:1" x14ac:dyDescent="0.25">
      <c r="A487" s="3" t="s">
        <v>12</v>
      </c>
    </row>
    <row r="488" spans="1:1" x14ac:dyDescent="0.25">
      <c r="A488" s="3" t="s">
        <v>0</v>
      </c>
    </row>
    <row r="489" spans="1:1" x14ac:dyDescent="0.25">
      <c r="A489" s="3" t="s">
        <v>10</v>
      </c>
    </row>
    <row r="490" spans="1:1" x14ac:dyDescent="0.25">
      <c r="A490" s="3" t="s">
        <v>15</v>
      </c>
    </row>
    <row r="491" spans="1:1" x14ac:dyDescent="0.25">
      <c r="A491" s="3" t="s">
        <v>0</v>
      </c>
    </row>
    <row r="492" spans="1:1" x14ac:dyDescent="0.25">
      <c r="A492" s="3" t="s">
        <v>15</v>
      </c>
    </row>
    <row r="493" spans="1:1" x14ac:dyDescent="0.25">
      <c r="A493" s="3" t="s">
        <v>1</v>
      </c>
    </row>
    <row r="494" spans="1:1" x14ac:dyDescent="0.25">
      <c r="A494" s="3" t="s">
        <v>6</v>
      </c>
    </row>
    <row r="495" spans="1:1" x14ac:dyDescent="0.25">
      <c r="A495" s="3" t="s">
        <v>1</v>
      </c>
    </row>
    <row r="496" spans="1:1" x14ac:dyDescent="0.25">
      <c r="A496" s="3" t="s">
        <v>11</v>
      </c>
    </row>
    <row r="497" spans="1:1" x14ac:dyDescent="0.25">
      <c r="A497" s="3" t="s">
        <v>10</v>
      </c>
    </row>
    <row r="498" spans="1:1" x14ac:dyDescent="0.25">
      <c r="A498" s="3" t="s">
        <v>6</v>
      </c>
    </row>
    <row r="499" spans="1:1" x14ac:dyDescent="0.25">
      <c r="A499" s="3" t="s">
        <v>4</v>
      </c>
    </row>
    <row r="500" spans="1:1" x14ac:dyDescent="0.25">
      <c r="A500" s="3" t="s">
        <v>5</v>
      </c>
    </row>
    <row r="501" spans="1:1" x14ac:dyDescent="0.25">
      <c r="A501" s="3" t="s">
        <v>2</v>
      </c>
    </row>
    <row r="502" spans="1:1" x14ac:dyDescent="0.25">
      <c r="A502" s="3" t="s">
        <v>3</v>
      </c>
    </row>
    <row r="503" spans="1:1" x14ac:dyDescent="0.25">
      <c r="A503" s="3" t="s">
        <v>14</v>
      </c>
    </row>
    <row r="504" spans="1:1" x14ac:dyDescent="0.25">
      <c r="A504" s="3" t="s">
        <v>0</v>
      </c>
    </row>
    <row r="505" spans="1:1" x14ac:dyDescent="0.25">
      <c r="A505" s="3" t="s">
        <v>4</v>
      </c>
    </row>
    <row r="506" spans="1:1" x14ac:dyDescent="0.25">
      <c r="A506" s="3" t="s">
        <v>1</v>
      </c>
    </row>
    <row r="507" spans="1:1" x14ac:dyDescent="0.25">
      <c r="A507" s="3" t="s">
        <v>10</v>
      </c>
    </row>
    <row r="508" spans="1:1" x14ac:dyDescent="0.25">
      <c r="A508" s="3" t="s">
        <v>10</v>
      </c>
    </row>
    <row r="509" spans="1:1" x14ac:dyDescent="0.25">
      <c r="A509" s="3" t="s">
        <v>0</v>
      </c>
    </row>
    <row r="510" spans="1:1" x14ac:dyDescent="0.25">
      <c r="A510" s="3" t="s">
        <v>5</v>
      </c>
    </row>
    <row r="511" spans="1:1" x14ac:dyDescent="0.25">
      <c r="A511" s="3" t="s">
        <v>1</v>
      </c>
    </row>
    <row r="512" spans="1:1" x14ac:dyDescent="0.25">
      <c r="A512" s="3" t="s">
        <v>3</v>
      </c>
    </row>
    <row r="513" spans="1:1" x14ac:dyDescent="0.25">
      <c r="A513" s="3" t="s">
        <v>0</v>
      </c>
    </row>
    <row r="514" spans="1:1" x14ac:dyDescent="0.25">
      <c r="A514" s="3" t="s">
        <v>10</v>
      </c>
    </row>
    <row r="515" spans="1:1" x14ac:dyDescent="0.25">
      <c r="A515" s="3" t="s">
        <v>9</v>
      </c>
    </row>
    <row r="516" spans="1:1" x14ac:dyDescent="0.25">
      <c r="A516" s="3" t="s">
        <v>3</v>
      </c>
    </row>
    <row r="517" spans="1:1" x14ac:dyDescent="0.25">
      <c r="A517" s="3" t="s">
        <v>9</v>
      </c>
    </row>
    <row r="518" spans="1:1" x14ac:dyDescent="0.25">
      <c r="A518" s="3" t="s">
        <v>10</v>
      </c>
    </row>
    <row r="519" spans="1:1" x14ac:dyDescent="0.25">
      <c r="A519" s="3" t="s">
        <v>0</v>
      </c>
    </row>
    <row r="520" spans="1:1" x14ac:dyDescent="0.25">
      <c r="A520" s="3" t="s">
        <v>10</v>
      </c>
    </row>
    <row r="521" spans="1:1" x14ac:dyDescent="0.25">
      <c r="A521" s="3" t="s">
        <v>7</v>
      </c>
    </row>
    <row r="522" spans="1:1" x14ac:dyDescent="0.25">
      <c r="A522" s="3" t="s">
        <v>2</v>
      </c>
    </row>
    <row r="523" spans="1:1" x14ac:dyDescent="0.25">
      <c r="A523" s="3" t="s">
        <v>15</v>
      </c>
    </row>
    <row r="524" spans="1:1" x14ac:dyDescent="0.25">
      <c r="A524" s="3" t="s">
        <v>12</v>
      </c>
    </row>
    <row r="525" spans="1:1" x14ac:dyDescent="0.25">
      <c r="A525" s="3" t="s">
        <v>2</v>
      </c>
    </row>
    <row r="526" spans="1:1" x14ac:dyDescent="0.25">
      <c r="A526" s="3" t="s">
        <v>12</v>
      </c>
    </row>
    <row r="527" spans="1:1" x14ac:dyDescent="0.25">
      <c r="A527" s="3" t="s">
        <v>11</v>
      </c>
    </row>
    <row r="528" spans="1:1" x14ac:dyDescent="0.25">
      <c r="A528" s="3" t="s">
        <v>4</v>
      </c>
    </row>
    <row r="529" spans="1:1" x14ac:dyDescent="0.25">
      <c r="A529" s="3" t="s">
        <v>5</v>
      </c>
    </row>
    <row r="530" spans="1:1" x14ac:dyDescent="0.25">
      <c r="A530" s="3" t="s">
        <v>8</v>
      </c>
    </row>
    <row r="531" spans="1:1" x14ac:dyDescent="0.25">
      <c r="A531" s="3" t="s">
        <v>11</v>
      </c>
    </row>
    <row r="532" spans="1:1" x14ac:dyDescent="0.25">
      <c r="A532" s="3" t="s">
        <v>2</v>
      </c>
    </row>
    <row r="533" spans="1:1" x14ac:dyDescent="0.25">
      <c r="A533" s="3" t="s">
        <v>9</v>
      </c>
    </row>
    <row r="534" spans="1:1" x14ac:dyDescent="0.25">
      <c r="A534" s="3" t="s">
        <v>3</v>
      </c>
    </row>
    <row r="535" spans="1:1" x14ac:dyDescent="0.25">
      <c r="A535" s="3" t="s">
        <v>4</v>
      </c>
    </row>
    <row r="536" spans="1:1" x14ac:dyDescent="0.25">
      <c r="A536" s="3" t="s">
        <v>8</v>
      </c>
    </row>
    <row r="537" spans="1:1" x14ac:dyDescent="0.25">
      <c r="A537" s="3" t="s">
        <v>5</v>
      </c>
    </row>
    <row r="538" spans="1:1" x14ac:dyDescent="0.25">
      <c r="A538" s="3" t="s">
        <v>11</v>
      </c>
    </row>
    <row r="539" spans="1:1" x14ac:dyDescent="0.25">
      <c r="A539" s="3" t="s">
        <v>4</v>
      </c>
    </row>
    <row r="540" spans="1:1" x14ac:dyDescent="0.25">
      <c r="A540" s="3" t="s">
        <v>12</v>
      </c>
    </row>
    <row r="541" spans="1:1" x14ac:dyDescent="0.25">
      <c r="A541" s="3" t="s">
        <v>7</v>
      </c>
    </row>
    <row r="542" spans="1:1" x14ac:dyDescent="0.25">
      <c r="A542" s="3" t="s">
        <v>2</v>
      </c>
    </row>
    <row r="543" spans="1:1" x14ac:dyDescent="0.25">
      <c r="A543" s="3" t="s">
        <v>1</v>
      </c>
    </row>
    <row r="544" spans="1:1" x14ac:dyDescent="0.25">
      <c r="A544" s="3" t="s">
        <v>2</v>
      </c>
    </row>
    <row r="545" spans="1:1" x14ac:dyDescent="0.25">
      <c r="A545" s="3" t="s">
        <v>4</v>
      </c>
    </row>
    <row r="546" spans="1:1" x14ac:dyDescent="0.25">
      <c r="A546" s="3" t="s">
        <v>4</v>
      </c>
    </row>
    <row r="547" spans="1:1" x14ac:dyDescent="0.25">
      <c r="A547" s="3" t="s">
        <v>2</v>
      </c>
    </row>
    <row r="548" spans="1:1" x14ac:dyDescent="0.25">
      <c r="A548" s="3" t="s">
        <v>14</v>
      </c>
    </row>
    <row r="549" spans="1:1" x14ac:dyDescent="0.25">
      <c r="A549" s="3" t="s">
        <v>5</v>
      </c>
    </row>
    <row r="550" spans="1:1" x14ac:dyDescent="0.25">
      <c r="A550" s="3" t="s">
        <v>12</v>
      </c>
    </row>
    <row r="551" spans="1:1" x14ac:dyDescent="0.25">
      <c r="A551" s="3" t="s">
        <v>13</v>
      </c>
    </row>
    <row r="552" spans="1:1" x14ac:dyDescent="0.25">
      <c r="A552" s="3" t="s">
        <v>10</v>
      </c>
    </row>
    <row r="553" spans="1:1" x14ac:dyDescent="0.25">
      <c r="A553" s="3" t="s">
        <v>12</v>
      </c>
    </row>
    <row r="554" spans="1:1" x14ac:dyDescent="0.25">
      <c r="A554" s="3" t="s">
        <v>5</v>
      </c>
    </row>
    <row r="555" spans="1:1" x14ac:dyDescent="0.25">
      <c r="A555" s="3" t="s">
        <v>4</v>
      </c>
    </row>
    <row r="556" spans="1:1" x14ac:dyDescent="0.25">
      <c r="A556" s="3" t="s">
        <v>4</v>
      </c>
    </row>
    <row r="557" spans="1:1" x14ac:dyDescent="0.25">
      <c r="A557" s="3" t="s">
        <v>9</v>
      </c>
    </row>
    <row r="558" spans="1:1" x14ac:dyDescent="0.25">
      <c r="A558" s="3" t="s">
        <v>7</v>
      </c>
    </row>
    <row r="559" spans="1:1" x14ac:dyDescent="0.25">
      <c r="A559" s="3" t="s">
        <v>13</v>
      </c>
    </row>
    <row r="560" spans="1:1" x14ac:dyDescent="0.25">
      <c r="A560" s="3" t="s">
        <v>8</v>
      </c>
    </row>
    <row r="561" spans="1:1" x14ac:dyDescent="0.25">
      <c r="A561" s="3" t="s">
        <v>12</v>
      </c>
    </row>
    <row r="562" spans="1:1" x14ac:dyDescent="0.25">
      <c r="A562" s="3" t="s">
        <v>14</v>
      </c>
    </row>
    <row r="563" spans="1:1" x14ac:dyDescent="0.25">
      <c r="A563" s="3" t="s">
        <v>4</v>
      </c>
    </row>
    <row r="564" spans="1:1" x14ac:dyDescent="0.25">
      <c r="A564" s="3" t="s">
        <v>0</v>
      </c>
    </row>
    <row r="565" spans="1:1" x14ac:dyDescent="0.25">
      <c r="A565" s="3" t="s">
        <v>12</v>
      </c>
    </row>
    <row r="566" spans="1:1" x14ac:dyDescent="0.25">
      <c r="A566" s="3" t="s">
        <v>15</v>
      </c>
    </row>
    <row r="567" spans="1:1" x14ac:dyDescent="0.25">
      <c r="A567" s="3" t="s">
        <v>14</v>
      </c>
    </row>
    <row r="568" spans="1:1" x14ac:dyDescent="0.25">
      <c r="A568" s="3" t="s">
        <v>11</v>
      </c>
    </row>
    <row r="569" spans="1:1" x14ac:dyDescent="0.25">
      <c r="A569" s="3" t="s">
        <v>14</v>
      </c>
    </row>
    <row r="570" spans="1:1" x14ac:dyDescent="0.25">
      <c r="A570" s="3" t="s">
        <v>14</v>
      </c>
    </row>
    <row r="571" spans="1:1" x14ac:dyDescent="0.25">
      <c r="A571" s="3" t="s">
        <v>10</v>
      </c>
    </row>
    <row r="572" spans="1:1" x14ac:dyDescent="0.25">
      <c r="A572" s="3" t="s">
        <v>12</v>
      </c>
    </row>
    <row r="573" spans="1:1" x14ac:dyDescent="0.25">
      <c r="A573" s="3" t="s">
        <v>8</v>
      </c>
    </row>
    <row r="574" spans="1:1" x14ac:dyDescent="0.25">
      <c r="A574" s="3" t="s">
        <v>3</v>
      </c>
    </row>
    <row r="575" spans="1:1" x14ac:dyDescent="0.25">
      <c r="A575" s="3" t="s">
        <v>3</v>
      </c>
    </row>
    <row r="576" spans="1:1" x14ac:dyDescent="0.25">
      <c r="A576" s="3" t="s">
        <v>11</v>
      </c>
    </row>
    <row r="577" spans="1:1" x14ac:dyDescent="0.25">
      <c r="A577" s="3" t="s">
        <v>12</v>
      </c>
    </row>
    <row r="578" spans="1:1" x14ac:dyDescent="0.25">
      <c r="A578" s="3" t="s">
        <v>11</v>
      </c>
    </row>
    <row r="579" spans="1:1" x14ac:dyDescent="0.25">
      <c r="A579" s="3" t="s">
        <v>11</v>
      </c>
    </row>
    <row r="580" spans="1:1" x14ac:dyDescent="0.25">
      <c r="A580" s="3" t="s">
        <v>15</v>
      </c>
    </row>
    <row r="581" spans="1:1" x14ac:dyDescent="0.25">
      <c r="A581" s="3" t="s">
        <v>12</v>
      </c>
    </row>
    <row r="582" spans="1:1" x14ac:dyDescent="0.25">
      <c r="A582" s="3" t="s">
        <v>12</v>
      </c>
    </row>
    <row r="583" spans="1:1" x14ac:dyDescent="0.25">
      <c r="A583" s="3" t="s">
        <v>10</v>
      </c>
    </row>
    <row r="584" spans="1:1" x14ac:dyDescent="0.25">
      <c r="A584" s="3" t="s">
        <v>12</v>
      </c>
    </row>
    <row r="585" spans="1:1" x14ac:dyDescent="0.25">
      <c r="A585" s="3" t="s">
        <v>2</v>
      </c>
    </row>
    <row r="586" spans="1:1" x14ac:dyDescent="0.25">
      <c r="A586" s="3" t="s">
        <v>4</v>
      </c>
    </row>
    <row r="587" spans="1:1" x14ac:dyDescent="0.25">
      <c r="A587" s="3" t="s">
        <v>10</v>
      </c>
    </row>
    <row r="588" spans="1:1" x14ac:dyDescent="0.25">
      <c r="A588" s="3" t="s">
        <v>12</v>
      </c>
    </row>
    <row r="589" spans="1:1" x14ac:dyDescent="0.25">
      <c r="A589" s="3" t="s">
        <v>11</v>
      </c>
    </row>
    <row r="590" spans="1:1" x14ac:dyDescent="0.25">
      <c r="A590" s="3" t="s">
        <v>14</v>
      </c>
    </row>
    <row r="591" spans="1:1" x14ac:dyDescent="0.25">
      <c r="A591" s="3" t="s">
        <v>10</v>
      </c>
    </row>
    <row r="592" spans="1:1" x14ac:dyDescent="0.25">
      <c r="A592" s="3" t="s">
        <v>0</v>
      </c>
    </row>
    <row r="593" spans="1:1" x14ac:dyDescent="0.25">
      <c r="A593" s="3" t="s">
        <v>8</v>
      </c>
    </row>
    <row r="594" spans="1:1" x14ac:dyDescent="0.25">
      <c r="A594" s="3" t="s">
        <v>4</v>
      </c>
    </row>
    <row r="595" spans="1:1" x14ac:dyDescent="0.25">
      <c r="A595" s="3" t="s">
        <v>12</v>
      </c>
    </row>
    <row r="596" spans="1:1" x14ac:dyDescent="0.25">
      <c r="A596" s="3" t="s">
        <v>8</v>
      </c>
    </row>
    <row r="597" spans="1:1" x14ac:dyDescent="0.25">
      <c r="A597" s="3" t="s">
        <v>6</v>
      </c>
    </row>
    <row r="598" spans="1:1" x14ac:dyDescent="0.25">
      <c r="A598" s="3" t="s">
        <v>4</v>
      </c>
    </row>
    <row r="599" spans="1:1" x14ac:dyDescent="0.25">
      <c r="A599" s="3" t="s">
        <v>4</v>
      </c>
    </row>
    <row r="600" spans="1:1" x14ac:dyDescent="0.25">
      <c r="A600" s="3" t="s">
        <v>6</v>
      </c>
    </row>
    <row r="601" spans="1:1" x14ac:dyDescent="0.25">
      <c r="A601" s="3" t="s">
        <v>10</v>
      </c>
    </row>
    <row r="602" spans="1:1" x14ac:dyDescent="0.25">
      <c r="A602" s="3" t="s">
        <v>4</v>
      </c>
    </row>
    <row r="603" spans="1:1" x14ac:dyDescent="0.25">
      <c r="A603" s="3" t="s">
        <v>10</v>
      </c>
    </row>
    <row r="604" spans="1:1" x14ac:dyDescent="0.25">
      <c r="A604" s="3" t="s">
        <v>9</v>
      </c>
    </row>
    <row r="605" spans="1:1" x14ac:dyDescent="0.25">
      <c r="A605" s="3" t="s">
        <v>12</v>
      </c>
    </row>
    <row r="606" spans="1:1" x14ac:dyDescent="0.25">
      <c r="A606" s="3" t="s">
        <v>10</v>
      </c>
    </row>
    <row r="607" spans="1:1" x14ac:dyDescent="0.25">
      <c r="A607" s="3" t="s">
        <v>14</v>
      </c>
    </row>
    <row r="608" spans="1:1" x14ac:dyDescent="0.25">
      <c r="A608" s="3" t="s">
        <v>14</v>
      </c>
    </row>
    <row r="609" spans="1:1" x14ac:dyDescent="0.25">
      <c r="A609" s="3" t="s">
        <v>11</v>
      </c>
    </row>
    <row r="610" spans="1:1" x14ac:dyDescent="0.25">
      <c r="A610" s="3" t="s">
        <v>11</v>
      </c>
    </row>
    <row r="611" spans="1:1" x14ac:dyDescent="0.25">
      <c r="A611" s="3" t="s">
        <v>13</v>
      </c>
    </row>
    <row r="612" spans="1:1" x14ac:dyDescent="0.25">
      <c r="A612" s="3" t="s">
        <v>4</v>
      </c>
    </row>
    <row r="613" spans="1:1" x14ac:dyDescent="0.25">
      <c r="A613" s="3" t="s">
        <v>11</v>
      </c>
    </row>
    <row r="614" spans="1:1" x14ac:dyDescent="0.25">
      <c r="A614" s="3" t="s">
        <v>11</v>
      </c>
    </row>
    <row r="615" spans="1:1" x14ac:dyDescent="0.25">
      <c r="A615" s="3" t="s">
        <v>8</v>
      </c>
    </row>
    <row r="616" spans="1:1" x14ac:dyDescent="0.25">
      <c r="A616" s="3" t="s">
        <v>4</v>
      </c>
    </row>
    <row r="617" spans="1:1" x14ac:dyDescent="0.25">
      <c r="A617" s="3" t="s">
        <v>10</v>
      </c>
    </row>
    <row r="618" spans="1:1" x14ac:dyDescent="0.25">
      <c r="A618" s="3" t="s">
        <v>9</v>
      </c>
    </row>
    <row r="619" spans="1:1" x14ac:dyDescent="0.25">
      <c r="A619" s="3" t="s">
        <v>13</v>
      </c>
    </row>
    <row r="620" spans="1:1" x14ac:dyDescent="0.25">
      <c r="A620" s="3" t="s">
        <v>15</v>
      </c>
    </row>
    <row r="621" spans="1:1" x14ac:dyDescent="0.25">
      <c r="A621" s="3" t="s">
        <v>4</v>
      </c>
    </row>
    <row r="622" spans="1:1" x14ac:dyDescent="0.25">
      <c r="A622" s="3" t="s">
        <v>10</v>
      </c>
    </row>
    <row r="623" spans="1:1" x14ac:dyDescent="0.25">
      <c r="A623" s="3" t="s">
        <v>8</v>
      </c>
    </row>
    <row r="624" spans="1:1" x14ac:dyDescent="0.25">
      <c r="A624" s="3" t="s">
        <v>12</v>
      </c>
    </row>
    <row r="625" spans="1:1" x14ac:dyDescent="0.25">
      <c r="A625" s="3" t="s">
        <v>12</v>
      </c>
    </row>
    <row r="626" spans="1:1" x14ac:dyDescent="0.25">
      <c r="A626" s="3" t="s">
        <v>12</v>
      </c>
    </row>
    <row r="627" spans="1:1" x14ac:dyDescent="0.25">
      <c r="A627" s="3" t="s">
        <v>8</v>
      </c>
    </row>
    <row r="628" spans="1:1" x14ac:dyDescent="0.25">
      <c r="A628" s="3" t="s">
        <v>10</v>
      </c>
    </row>
    <row r="629" spans="1:1" x14ac:dyDescent="0.25">
      <c r="A629" s="3" t="s">
        <v>7</v>
      </c>
    </row>
    <row r="630" spans="1:1" x14ac:dyDescent="0.25">
      <c r="A630" s="3" t="s">
        <v>13</v>
      </c>
    </row>
    <row r="631" spans="1:1" x14ac:dyDescent="0.25">
      <c r="A631" s="3" t="s">
        <v>10</v>
      </c>
    </row>
    <row r="632" spans="1:1" x14ac:dyDescent="0.25">
      <c r="A632" s="3" t="s">
        <v>10</v>
      </c>
    </row>
    <row r="633" spans="1:1" x14ac:dyDescent="0.25">
      <c r="A633" s="3" t="s">
        <v>3</v>
      </c>
    </row>
    <row r="634" spans="1:1" x14ac:dyDescent="0.25">
      <c r="A634" s="3" t="s">
        <v>12</v>
      </c>
    </row>
    <row r="635" spans="1:1" x14ac:dyDescent="0.25">
      <c r="A635" s="3" t="s">
        <v>5</v>
      </c>
    </row>
    <row r="636" spans="1:1" x14ac:dyDescent="0.25">
      <c r="A636" s="3" t="s">
        <v>8</v>
      </c>
    </row>
    <row r="637" spans="1:1" x14ac:dyDescent="0.25">
      <c r="A637" s="3" t="s">
        <v>6</v>
      </c>
    </row>
    <row r="638" spans="1:1" x14ac:dyDescent="0.25">
      <c r="A638" s="3" t="s">
        <v>11</v>
      </c>
    </row>
    <row r="639" spans="1:1" x14ac:dyDescent="0.25">
      <c r="A639" s="3" t="s">
        <v>11</v>
      </c>
    </row>
    <row r="640" spans="1:1" x14ac:dyDescent="0.25">
      <c r="A640" s="3" t="s">
        <v>15</v>
      </c>
    </row>
    <row r="641" spans="1:1" x14ac:dyDescent="0.25">
      <c r="A641" s="3" t="s">
        <v>1</v>
      </c>
    </row>
    <row r="642" spans="1:1" x14ac:dyDescent="0.25">
      <c r="A642" s="3" t="s">
        <v>11</v>
      </c>
    </row>
    <row r="643" spans="1:1" x14ac:dyDescent="0.25">
      <c r="A643" s="3" t="s">
        <v>5</v>
      </c>
    </row>
    <row r="644" spans="1:1" x14ac:dyDescent="0.25">
      <c r="A644" s="3" t="s">
        <v>11</v>
      </c>
    </row>
    <row r="645" spans="1:1" x14ac:dyDescent="0.25">
      <c r="A645" s="3" t="s">
        <v>3</v>
      </c>
    </row>
    <row r="646" spans="1:1" x14ac:dyDescent="0.25">
      <c r="A646" s="3" t="s">
        <v>14</v>
      </c>
    </row>
    <row r="647" spans="1:1" x14ac:dyDescent="0.25">
      <c r="A647" s="3" t="s">
        <v>7</v>
      </c>
    </row>
    <row r="648" spans="1:1" x14ac:dyDescent="0.25">
      <c r="A648" s="3" t="s">
        <v>12</v>
      </c>
    </row>
    <row r="649" spans="1:1" x14ac:dyDescent="0.25">
      <c r="A649" s="3" t="s">
        <v>1</v>
      </c>
    </row>
    <row r="650" spans="1:1" x14ac:dyDescent="0.25">
      <c r="A650" s="3" t="s">
        <v>5</v>
      </c>
    </row>
    <row r="651" spans="1:1" x14ac:dyDescent="0.25">
      <c r="A651" s="3" t="s">
        <v>8</v>
      </c>
    </row>
    <row r="652" spans="1:1" x14ac:dyDescent="0.25">
      <c r="A652" s="3" t="s">
        <v>4</v>
      </c>
    </row>
    <row r="653" spans="1:1" x14ac:dyDescent="0.25">
      <c r="A653" s="3" t="s">
        <v>9</v>
      </c>
    </row>
    <row r="654" spans="1:1" x14ac:dyDescent="0.25">
      <c r="A654" s="3" t="s">
        <v>7</v>
      </c>
    </row>
    <row r="655" spans="1:1" x14ac:dyDescent="0.25">
      <c r="A655" s="3" t="s">
        <v>8</v>
      </c>
    </row>
    <row r="656" spans="1:1" x14ac:dyDescent="0.25">
      <c r="A656" s="3" t="s">
        <v>15</v>
      </c>
    </row>
    <row r="657" spans="1:1" x14ac:dyDescent="0.25">
      <c r="A657" s="3" t="s">
        <v>10</v>
      </c>
    </row>
    <row r="658" spans="1:1" x14ac:dyDescent="0.25">
      <c r="A658" s="3" t="s">
        <v>3</v>
      </c>
    </row>
    <row r="659" spans="1:1" x14ac:dyDescent="0.25">
      <c r="A659" s="3" t="s">
        <v>4</v>
      </c>
    </row>
    <row r="660" spans="1:1" x14ac:dyDescent="0.25">
      <c r="A660" s="3" t="s">
        <v>7</v>
      </c>
    </row>
    <row r="661" spans="1:1" x14ac:dyDescent="0.25">
      <c r="A661" s="3" t="s">
        <v>8</v>
      </c>
    </row>
    <row r="662" spans="1:1" x14ac:dyDescent="0.25">
      <c r="A662" s="3" t="s">
        <v>11</v>
      </c>
    </row>
    <row r="663" spans="1:1" x14ac:dyDescent="0.25">
      <c r="A663" s="3" t="s">
        <v>6</v>
      </c>
    </row>
    <row r="664" spans="1:1" x14ac:dyDescent="0.25">
      <c r="A664" s="3" t="s">
        <v>12</v>
      </c>
    </row>
    <row r="665" spans="1:1" x14ac:dyDescent="0.25">
      <c r="A665" s="3" t="s">
        <v>5</v>
      </c>
    </row>
    <row r="666" spans="1:1" x14ac:dyDescent="0.25">
      <c r="A666" s="3" t="s">
        <v>12</v>
      </c>
    </row>
    <row r="667" spans="1:1" x14ac:dyDescent="0.25">
      <c r="A667" s="3" t="s">
        <v>12</v>
      </c>
    </row>
    <row r="668" spans="1:1" x14ac:dyDescent="0.25">
      <c r="A668" s="3" t="s">
        <v>4</v>
      </c>
    </row>
    <row r="669" spans="1:1" x14ac:dyDescent="0.25">
      <c r="A669" s="3" t="s">
        <v>11</v>
      </c>
    </row>
    <row r="670" spans="1:1" x14ac:dyDescent="0.25">
      <c r="A670" s="3" t="s">
        <v>0</v>
      </c>
    </row>
    <row r="671" spans="1:1" x14ac:dyDescent="0.25">
      <c r="A671" s="3" t="s">
        <v>11</v>
      </c>
    </row>
    <row r="672" spans="1:1" x14ac:dyDescent="0.25">
      <c r="A672" s="3" t="s">
        <v>4</v>
      </c>
    </row>
    <row r="673" spans="1:1" x14ac:dyDescent="0.25">
      <c r="A673" s="3" t="s">
        <v>14</v>
      </c>
    </row>
    <row r="674" spans="1:1" x14ac:dyDescent="0.25">
      <c r="A674" s="3" t="s">
        <v>8</v>
      </c>
    </row>
    <row r="675" spans="1:1" x14ac:dyDescent="0.25">
      <c r="A675" s="3" t="s">
        <v>5</v>
      </c>
    </row>
    <row r="676" spans="1:1" x14ac:dyDescent="0.25">
      <c r="A676" s="3" t="s">
        <v>2</v>
      </c>
    </row>
    <row r="677" spans="1:1" x14ac:dyDescent="0.25">
      <c r="A677" s="3" t="s">
        <v>6</v>
      </c>
    </row>
    <row r="678" spans="1:1" x14ac:dyDescent="0.25">
      <c r="A678" s="3" t="s">
        <v>1</v>
      </c>
    </row>
    <row r="679" spans="1:1" x14ac:dyDescent="0.25">
      <c r="A679" s="3" t="s">
        <v>0</v>
      </c>
    </row>
    <row r="680" spans="1:1" x14ac:dyDescent="0.25">
      <c r="A680" s="3" t="s">
        <v>4</v>
      </c>
    </row>
    <row r="681" spans="1:1" x14ac:dyDescent="0.25">
      <c r="A681" s="3" t="s">
        <v>0</v>
      </c>
    </row>
    <row r="682" spans="1:1" x14ac:dyDescent="0.25">
      <c r="A682" s="3" t="s">
        <v>6</v>
      </c>
    </row>
    <row r="683" spans="1:1" x14ac:dyDescent="0.25">
      <c r="A683" s="3" t="s">
        <v>5</v>
      </c>
    </row>
    <row r="684" spans="1:1" x14ac:dyDescent="0.25">
      <c r="A684" s="3" t="s">
        <v>15</v>
      </c>
    </row>
    <row r="685" spans="1:1" x14ac:dyDescent="0.25">
      <c r="A685" s="3" t="s">
        <v>3</v>
      </c>
    </row>
    <row r="686" spans="1:1" x14ac:dyDescent="0.25">
      <c r="A686" s="3" t="s">
        <v>4</v>
      </c>
    </row>
    <row r="687" spans="1:1" x14ac:dyDescent="0.25">
      <c r="A687" s="3" t="s">
        <v>3</v>
      </c>
    </row>
    <row r="688" spans="1:1" x14ac:dyDescent="0.25">
      <c r="A688" s="3" t="s">
        <v>2</v>
      </c>
    </row>
    <row r="689" spans="1:1" x14ac:dyDescent="0.25">
      <c r="A689" s="3" t="s">
        <v>1</v>
      </c>
    </row>
    <row r="690" spans="1:1" x14ac:dyDescent="0.25">
      <c r="A690" s="3" t="s">
        <v>14</v>
      </c>
    </row>
    <row r="691" spans="1:1" x14ac:dyDescent="0.25">
      <c r="A691" s="3" t="s">
        <v>4</v>
      </c>
    </row>
    <row r="692" spans="1:1" x14ac:dyDescent="0.25">
      <c r="A692" s="3" t="s">
        <v>5</v>
      </c>
    </row>
    <row r="693" spans="1:1" x14ac:dyDescent="0.25">
      <c r="A693" s="3" t="s">
        <v>2</v>
      </c>
    </row>
    <row r="694" spans="1:1" x14ac:dyDescent="0.25">
      <c r="A694" s="3" t="s">
        <v>8</v>
      </c>
    </row>
    <row r="695" spans="1:1" x14ac:dyDescent="0.25">
      <c r="A695" s="3" t="s">
        <v>0</v>
      </c>
    </row>
    <row r="696" spans="1:1" x14ac:dyDescent="0.25">
      <c r="A696" s="3" t="s">
        <v>3</v>
      </c>
    </row>
    <row r="697" spans="1:1" x14ac:dyDescent="0.25">
      <c r="A697" s="3" t="s">
        <v>5</v>
      </c>
    </row>
    <row r="698" spans="1:1" x14ac:dyDescent="0.25">
      <c r="A698" s="3" t="s">
        <v>12</v>
      </c>
    </row>
    <row r="699" spans="1:1" x14ac:dyDescent="0.25">
      <c r="A699" s="3" t="s">
        <v>13</v>
      </c>
    </row>
    <row r="700" spans="1:1" x14ac:dyDescent="0.25">
      <c r="A700" s="3" t="s">
        <v>7</v>
      </c>
    </row>
    <row r="701" spans="1:1" x14ac:dyDescent="0.25">
      <c r="A701" s="3" t="s">
        <v>1</v>
      </c>
    </row>
    <row r="702" spans="1:1" x14ac:dyDescent="0.25">
      <c r="A702" s="3" t="s">
        <v>6</v>
      </c>
    </row>
    <row r="703" spans="1:1" x14ac:dyDescent="0.25">
      <c r="A703" s="3" t="s">
        <v>15</v>
      </c>
    </row>
    <row r="704" spans="1:1" x14ac:dyDescent="0.25">
      <c r="A704" s="3" t="s">
        <v>0</v>
      </c>
    </row>
    <row r="705" spans="1:1" x14ac:dyDescent="0.25">
      <c r="A705" s="3" t="s">
        <v>15</v>
      </c>
    </row>
    <row r="706" spans="1:1" x14ac:dyDescent="0.25">
      <c r="A706" s="3" t="s">
        <v>4</v>
      </c>
    </row>
    <row r="707" spans="1:1" x14ac:dyDescent="0.25">
      <c r="A707" s="3" t="s">
        <v>1</v>
      </c>
    </row>
    <row r="708" spans="1:1" x14ac:dyDescent="0.25">
      <c r="A708" s="3" t="s">
        <v>14</v>
      </c>
    </row>
    <row r="709" spans="1:1" x14ac:dyDescent="0.25">
      <c r="A709" s="3" t="s">
        <v>2</v>
      </c>
    </row>
    <row r="710" spans="1:1" x14ac:dyDescent="0.25">
      <c r="A710" s="3" t="s">
        <v>6</v>
      </c>
    </row>
    <row r="711" spans="1:1" x14ac:dyDescent="0.25">
      <c r="A711" s="3" t="s">
        <v>5</v>
      </c>
    </row>
    <row r="712" spans="1:1" x14ac:dyDescent="0.25">
      <c r="A712" s="3" t="s">
        <v>3</v>
      </c>
    </row>
    <row r="713" spans="1:1" x14ac:dyDescent="0.25">
      <c r="A713" s="3" t="s">
        <v>7</v>
      </c>
    </row>
    <row r="714" spans="1:1" x14ac:dyDescent="0.25">
      <c r="A714" s="3" t="s">
        <v>12</v>
      </c>
    </row>
    <row r="715" spans="1:1" x14ac:dyDescent="0.25">
      <c r="A715" s="3" t="s">
        <v>4</v>
      </c>
    </row>
    <row r="716" spans="1:1" x14ac:dyDescent="0.25">
      <c r="A716" s="3" t="s">
        <v>5</v>
      </c>
    </row>
    <row r="717" spans="1:1" x14ac:dyDescent="0.25">
      <c r="A717" s="3" t="s">
        <v>7</v>
      </c>
    </row>
    <row r="718" spans="1:1" x14ac:dyDescent="0.25">
      <c r="A718" s="3" t="s">
        <v>5</v>
      </c>
    </row>
    <row r="719" spans="1:1" x14ac:dyDescent="0.25">
      <c r="A719" s="3" t="s">
        <v>2</v>
      </c>
    </row>
    <row r="720" spans="1:1" x14ac:dyDescent="0.25">
      <c r="A720" s="3" t="s">
        <v>1</v>
      </c>
    </row>
    <row r="721" spans="1:1" x14ac:dyDescent="0.25">
      <c r="A721" s="3" t="s">
        <v>4</v>
      </c>
    </row>
    <row r="722" spans="1:1" x14ac:dyDescent="0.25">
      <c r="A722" s="3" t="s">
        <v>14</v>
      </c>
    </row>
    <row r="723" spans="1:1" x14ac:dyDescent="0.25">
      <c r="A723" s="3" t="s">
        <v>12</v>
      </c>
    </row>
    <row r="724" spans="1:1" x14ac:dyDescent="0.25">
      <c r="A724" s="3" t="s">
        <v>2</v>
      </c>
    </row>
    <row r="725" spans="1:1" x14ac:dyDescent="0.25">
      <c r="A725" s="3" t="s">
        <v>4</v>
      </c>
    </row>
    <row r="726" spans="1:1" x14ac:dyDescent="0.25">
      <c r="A726" s="3" t="s">
        <v>4</v>
      </c>
    </row>
    <row r="727" spans="1:1" x14ac:dyDescent="0.25">
      <c r="A727" s="3" t="s">
        <v>0</v>
      </c>
    </row>
    <row r="728" spans="1:1" x14ac:dyDescent="0.25">
      <c r="A728" s="3" t="s">
        <v>0</v>
      </c>
    </row>
    <row r="729" spans="1:1" x14ac:dyDescent="0.25">
      <c r="A729" s="3" t="s">
        <v>10</v>
      </c>
    </row>
    <row r="730" spans="1:1" x14ac:dyDescent="0.25">
      <c r="A730" s="3" t="s">
        <v>15</v>
      </c>
    </row>
    <row r="731" spans="1:1" x14ac:dyDescent="0.25">
      <c r="A731" s="3" t="s">
        <v>12</v>
      </c>
    </row>
    <row r="732" spans="1:1" x14ac:dyDescent="0.25">
      <c r="A732" s="3" t="s">
        <v>0</v>
      </c>
    </row>
    <row r="733" spans="1:1" x14ac:dyDescent="0.25">
      <c r="A733" s="3" t="s">
        <v>2</v>
      </c>
    </row>
    <row r="734" spans="1:1" x14ac:dyDescent="0.25">
      <c r="A734" s="3" t="s">
        <v>6</v>
      </c>
    </row>
    <row r="735" spans="1:1" x14ac:dyDescent="0.25">
      <c r="A735" s="3" t="s">
        <v>6</v>
      </c>
    </row>
    <row r="736" spans="1:1" x14ac:dyDescent="0.25">
      <c r="A736" s="3" t="s">
        <v>13</v>
      </c>
    </row>
    <row r="737" spans="1:1" x14ac:dyDescent="0.25">
      <c r="A737" s="3" t="s">
        <v>15</v>
      </c>
    </row>
    <row r="738" spans="1:1" x14ac:dyDescent="0.25">
      <c r="A738" s="3" t="s">
        <v>6</v>
      </c>
    </row>
    <row r="739" spans="1:1" x14ac:dyDescent="0.25">
      <c r="A739" s="3" t="s">
        <v>8</v>
      </c>
    </row>
    <row r="740" spans="1:1" x14ac:dyDescent="0.25">
      <c r="A740" s="3" t="s">
        <v>2</v>
      </c>
    </row>
    <row r="741" spans="1:1" x14ac:dyDescent="0.25">
      <c r="A741" s="3" t="s">
        <v>2</v>
      </c>
    </row>
    <row r="742" spans="1:1" x14ac:dyDescent="0.25">
      <c r="A742" s="3" t="s">
        <v>12</v>
      </c>
    </row>
    <row r="743" spans="1:1" x14ac:dyDescent="0.25">
      <c r="A743" s="3" t="s">
        <v>5</v>
      </c>
    </row>
    <row r="744" spans="1:1" x14ac:dyDescent="0.25">
      <c r="A744" s="3" t="s">
        <v>7</v>
      </c>
    </row>
    <row r="745" spans="1:1" x14ac:dyDescent="0.25">
      <c r="A745" s="3" t="s">
        <v>0</v>
      </c>
    </row>
    <row r="746" spans="1:1" x14ac:dyDescent="0.25">
      <c r="A746" s="3" t="s">
        <v>14</v>
      </c>
    </row>
    <row r="747" spans="1:1" x14ac:dyDescent="0.25">
      <c r="A747" s="3" t="s">
        <v>12</v>
      </c>
    </row>
    <row r="748" spans="1:1" x14ac:dyDescent="0.25">
      <c r="A748" s="3" t="s">
        <v>5</v>
      </c>
    </row>
    <row r="749" spans="1:1" x14ac:dyDescent="0.25">
      <c r="A749" s="3" t="s">
        <v>6</v>
      </c>
    </row>
    <row r="750" spans="1:1" x14ac:dyDescent="0.25">
      <c r="A750" s="3" t="s">
        <v>3</v>
      </c>
    </row>
    <row r="751" spans="1:1" x14ac:dyDescent="0.25">
      <c r="A751" s="3" t="s">
        <v>5</v>
      </c>
    </row>
    <row r="752" spans="1:1" x14ac:dyDescent="0.25">
      <c r="A752" s="3" t="s">
        <v>6</v>
      </c>
    </row>
    <row r="753" spans="1:1" x14ac:dyDescent="0.25">
      <c r="A753" s="3" t="s">
        <v>4</v>
      </c>
    </row>
    <row r="754" spans="1:1" x14ac:dyDescent="0.25">
      <c r="A754" s="3" t="s">
        <v>0</v>
      </c>
    </row>
    <row r="755" spans="1:1" x14ac:dyDescent="0.25">
      <c r="A755" s="3" t="s">
        <v>15</v>
      </c>
    </row>
    <row r="756" spans="1:1" x14ac:dyDescent="0.25">
      <c r="A756" s="3" t="s">
        <v>1</v>
      </c>
    </row>
    <row r="757" spans="1:1" x14ac:dyDescent="0.25">
      <c r="A757" s="3" t="s">
        <v>0</v>
      </c>
    </row>
    <row r="758" spans="1:1" x14ac:dyDescent="0.25">
      <c r="A758" s="3" t="s">
        <v>0</v>
      </c>
    </row>
    <row r="759" spans="1:1" x14ac:dyDescent="0.25">
      <c r="A759" s="3" t="s">
        <v>4</v>
      </c>
    </row>
    <row r="760" spans="1:1" x14ac:dyDescent="0.25">
      <c r="A760" s="3" t="s">
        <v>12</v>
      </c>
    </row>
    <row r="761" spans="1:1" x14ac:dyDescent="0.25">
      <c r="A761" s="3" t="s">
        <v>2</v>
      </c>
    </row>
    <row r="762" spans="1:1" x14ac:dyDescent="0.25">
      <c r="A762" s="3" t="s">
        <v>4</v>
      </c>
    </row>
    <row r="763" spans="1:1" x14ac:dyDescent="0.25">
      <c r="A763" s="3" t="s">
        <v>15</v>
      </c>
    </row>
    <row r="764" spans="1:1" x14ac:dyDescent="0.25">
      <c r="A764" s="3" t="s">
        <v>12</v>
      </c>
    </row>
    <row r="765" spans="1:1" x14ac:dyDescent="0.25">
      <c r="A765" s="3" t="s">
        <v>10</v>
      </c>
    </row>
    <row r="766" spans="1:1" x14ac:dyDescent="0.25">
      <c r="A766" s="3" t="s">
        <v>4</v>
      </c>
    </row>
    <row r="767" spans="1:1" x14ac:dyDescent="0.25">
      <c r="A767" s="3" t="s">
        <v>4</v>
      </c>
    </row>
    <row r="768" spans="1:1" x14ac:dyDescent="0.25">
      <c r="A768" s="3" t="s">
        <v>6</v>
      </c>
    </row>
    <row r="769" spans="1:1" x14ac:dyDescent="0.25">
      <c r="A769" s="3" t="s">
        <v>10</v>
      </c>
    </row>
    <row r="770" spans="1:1" x14ac:dyDescent="0.25">
      <c r="A770" s="3" t="s">
        <v>5</v>
      </c>
    </row>
    <row r="771" spans="1:1" x14ac:dyDescent="0.25">
      <c r="A771" s="3" t="s">
        <v>3</v>
      </c>
    </row>
    <row r="772" spans="1:1" x14ac:dyDescent="0.25">
      <c r="A772" s="3" t="s">
        <v>15</v>
      </c>
    </row>
    <row r="773" spans="1:1" x14ac:dyDescent="0.25">
      <c r="A773" s="3" t="s">
        <v>0</v>
      </c>
    </row>
    <row r="774" spans="1:1" x14ac:dyDescent="0.25">
      <c r="A774" s="3" t="s">
        <v>5</v>
      </c>
    </row>
    <row r="775" spans="1:1" x14ac:dyDescent="0.25">
      <c r="A775" s="3" t="s">
        <v>11</v>
      </c>
    </row>
    <row r="776" spans="1:1" x14ac:dyDescent="0.25">
      <c r="A776" s="3" t="s">
        <v>0</v>
      </c>
    </row>
    <row r="777" spans="1:1" x14ac:dyDescent="0.25">
      <c r="A777" s="3" t="s">
        <v>4</v>
      </c>
    </row>
    <row r="778" spans="1:1" x14ac:dyDescent="0.25">
      <c r="A778" s="3" t="s">
        <v>2</v>
      </c>
    </row>
    <row r="779" spans="1:1" x14ac:dyDescent="0.25">
      <c r="A779" s="3" t="s">
        <v>1</v>
      </c>
    </row>
    <row r="780" spans="1:1" x14ac:dyDescent="0.25">
      <c r="A780" s="3" t="s">
        <v>3</v>
      </c>
    </row>
    <row r="781" spans="1:1" x14ac:dyDescent="0.25">
      <c r="A781" s="3" t="s">
        <v>3</v>
      </c>
    </row>
    <row r="782" spans="1:1" x14ac:dyDescent="0.25">
      <c r="A782" s="3" t="s">
        <v>12</v>
      </c>
    </row>
    <row r="783" spans="1:1" x14ac:dyDescent="0.25">
      <c r="A783" s="3" t="s">
        <v>3</v>
      </c>
    </row>
    <row r="784" spans="1:1" x14ac:dyDescent="0.25">
      <c r="A784" s="3" t="s">
        <v>14</v>
      </c>
    </row>
    <row r="785" spans="1:1" x14ac:dyDescent="0.25">
      <c r="A785" s="3" t="s">
        <v>12</v>
      </c>
    </row>
    <row r="786" spans="1:1" x14ac:dyDescent="0.25">
      <c r="A786" s="3" t="s">
        <v>5</v>
      </c>
    </row>
    <row r="787" spans="1:1" x14ac:dyDescent="0.25">
      <c r="A787" s="3" t="s">
        <v>2</v>
      </c>
    </row>
    <row r="788" spans="1:1" x14ac:dyDescent="0.25">
      <c r="A788" s="3" t="s">
        <v>6</v>
      </c>
    </row>
    <row r="789" spans="1:1" x14ac:dyDescent="0.25">
      <c r="A789" s="3" t="s">
        <v>6</v>
      </c>
    </row>
    <row r="790" spans="1:1" x14ac:dyDescent="0.25">
      <c r="A790" s="3" t="s">
        <v>13</v>
      </c>
    </row>
    <row r="791" spans="1:1" x14ac:dyDescent="0.25">
      <c r="A791" s="3" t="s">
        <v>4</v>
      </c>
    </row>
    <row r="792" spans="1:1" x14ac:dyDescent="0.25">
      <c r="A792" s="3" t="s">
        <v>3</v>
      </c>
    </row>
    <row r="793" spans="1:1" x14ac:dyDescent="0.25">
      <c r="A793" s="3" t="s">
        <v>1</v>
      </c>
    </row>
    <row r="794" spans="1:1" x14ac:dyDescent="0.25">
      <c r="A794" s="3" t="s">
        <v>3</v>
      </c>
    </row>
    <row r="795" spans="1:1" x14ac:dyDescent="0.25">
      <c r="A795" s="3" t="s">
        <v>4</v>
      </c>
    </row>
    <row r="796" spans="1:1" x14ac:dyDescent="0.25">
      <c r="A796" s="3" t="s">
        <v>3</v>
      </c>
    </row>
    <row r="797" spans="1:1" x14ac:dyDescent="0.25">
      <c r="A797" s="3" t="s">
        <v>3</v>
      </c>
    </row>
    <row r="798" spans="1:1" x14ac:dyDescent="0.25">
      <c r="A798" s="3" t="s">
        <v>0</v>
      </c>
    </row>
    <row r="799" spans="1:1" x14ac:dyDescent="0.25">
      <c r="A799" s="3" t="s">
        <v>2</v>
      </c>
    </row>
    <row r="800" spans="1:1" x14ac:dyDescent="0.25">
      <c r="A800" s="3" t="s">
        <v>11</v>
      </c>
    </row>
    <row r="801" spans="1:1" x14ac:dyDescent="0.25">
      <c r="A801" s="3" t="s">
        <v>13</v>
      </c>
    </row>
    <row r="802" spans="1:1" x14ac:dyDescent="0.25">
      <c r="A802" s="3" t="s">
        <v>14</v>
      </c>
    </row>
    <row r="803" spans="1:1" x14ac:dyDescent="0.25">
      <c r="A803" s="3" t="s">
        <v>2</v>
      </c>
    </row>
    <row r="804" spans="1:1" x14ac:dyDescent="0.25">
      <c r="A804" s="3" t="s">
        <v>12</v>
      </c>
    </row>
    <row r="805" spans="1:1" x14ac:dyDescent="0.25">
      <c r="A805" s="3" t="s">
        <v>12</v>
      </c>
    </row>
    <row r="806" spans="1:1" x14ac:dyDescent="0.25">
      <c r="A806" s="3" t="s">
        <v>10</v>
      </c>
    </row>
    <row r="807" spans="1:1" x14ac:dyDescent="0.25">
      <c r="A807" s="3" t="s">
        <v>4</v>
      </c>
    </row>
    <row r="808" spans="1:1" x14ac:dyDescent="0.25">
      <c r="A808" s="3" t="s">
        <v>15</v>
      </c>
    </row>
    <row r="809" spans="1:1" x14ac:dyDescent="0.25">
      <c r="A809" s="3" t="s">
        <v>2</v>
      </c>
    </row>
    <row r="810" spans="1:1" x14ac:dyDescent="0.25">
      <c r="A810" s="3" t="s">
        <v>4</v>
      </c>
    </row>
    <row r="811" spans="1:1" x14ac:dyDescent="0.25">
      <c r="A811" s="3" t="s">
        <v>11</v>
      </c>
    </row>
    <row r="812" spans="1:1" x14ac:dyDescent="0.25">
      <c r="A812" s="3" t="s">
        <v>15</v>
      </c>
    </row>
    <row r="813" spans="1:1" x14ac:dyDescent="0.25">
      <c r="A813" s="3" t="s">
        <v>0</v>
      </c>
    </row>
    <row r="814" spans="1:1" x14ac:dyDescent="0.25">
      <c r="A814" s="3" t="s">
        <v>1</v>
      </c>
    </row>
    <row r="815" spans="1:1" x14ac:dyDescent="0.25">
      <c r="A815" s="3" t="s">
        <v>12</v>
      </c>
    </row>
    <row r="816" spans="1:1" x14ac:dyDescent="0.25">
      <c r="A816" s="3" t="s">
        <v>3</v>
      </c>
    </row>
    <row r="817" spans="1:1" x14ac:dyDescent="0.25">
      <c r="A817" s="3" t="s">
        <v>13</v>
      </c>
    </row>
    <row r="818" spans="1:1" x14ac:dyDescent="0.25">
      <c r="A818" s="3" t="s">
        <v>3</v>
      </c>
    </row>
    <row r="819" spans="1:1" x14ac:dyDescent="0.25">
      <c r="A819" s="3" t="s">
        <v>11</v>
      </c>
    </row>
    <row r="820" spans="1:1" x14ac:dyDescent="0.25">
      <c r="A820" s="3" t="s">
        <v>5</v>
      </c>
    </row>
    <row r="821" spans="1:1" x14ac:dyDescent="0.25">
      <c r="A821" s="3" t="s">
        <v>4</v>
      </c>
    </row>
    <row r="822" spans="1:1" x14ac:dyDescent="0.25">
      <c r="A822" s="3" t="s">
        <v>4</v>
      </c>
    </row>
    <row r="823" spans="1:1" x14ac:dyDescent="0.25">
      <c r="A823" s="3" t="s">
        <v>1</v>
      </c>
    </row>
    <row r="824" spans="1:1" x14ac:dyDescent="0.25">
      <c r="A824" s="3" t="s">
        <v>7</v>
      </c>
    </row>
    <row r="825" spans="1:1" x14ac:dyDescent="0.25">
      <c r="A825" s="3" t="s">
        <v>14</v>
      </c>
    </row>
    <row r="826" spans="1:1" x14ac:dyDescent="0.25">
      <c r="A826" s="3" t="s">
        <v>4</v>
      </c>
    </row>
    <row r="827" spans="1:1" x14ac:dyDescent="0.25">
      <c r="A827" s="3" t="s">
        <v>5</v>
      </c>
    </row>
    <row r="828" spans="1:1" x14ac:dyDescent="0.25">
      <c r="A828" s="3" t="s">
        <v>13</v>
      </c>
    </row>
    <row r="829" spans="1:1" x14ac:dyDescent="0.25">
      <c r="A829" s="3" t="s">
        <v>4</v>
      </c>
    </row>
    <row r="830" spans="1:1" x14ac:dyDescent="0.25">
      <c r="A830" s="3" t="s">
        <v>1</v>
      </c>
    </row>
    <row r="831" spans="1:1" x14ac:dyDescent="0.25">
      <c r="A831" s="3" t="s">
        <v>6</v>
      </c>
    </row>
    <row r="832" spans="1:1" x14ac:dyDescent="0.25">
      <c r="A832" s="3" t="s">
        <v>7</v>
      </c>
    </row>
    <row r="833" spans="1:1" x14ac:dyDescent="0.25">
      <c r="A833" s="3" t="s">
        <v>8</v>
      </c>
    </row>
    <row r="834" spans="1:1" x14ac:dyDescent="0.25">
      <c r="A834" s="3" t="s">
        <v>13</v>
      </c>
    </row>
    <row r="835" spans="1:1" x14ac:dyDescent="0.25">
      <c r="A835" s="3" t="s">
        <v>4</v>
      </c>
    </row>
    <row r="836" spans="1:1" x14ac:dyDescent="0.25">
      <c r="A836" s="3" t="s">
        <v>3</v>
      </c>
    </row>
    <row r="837" spans="1:1" x14ac:dyDescent="0.25">
      <c r="A837" s="3" t="s">
        <v>12</v>
      </c>
    </row>
    <row r="838" spans="1:1" x14ac:dyDescent="0.25">
      <c r="A838" s="3" t="s">
        <v>5</v>
      </c>
    </row>
    <row r="839" spans="1:1" x14ac:dyDescent="0.25">
      <c r="A839" s="3" t="s">
        <v>1</v>
      </c>
    </row>
    <row r="840" spans="1:1" x14ac:dyDescent="0.25">
      <c r="A840" s="3" t="s">
        <v>7</v>
      </c>
    </row>
    <row r="841" spans="1:1" x14ac:dyDescent="0.25">
      <c r="A841" s="3" t="s">
        <v>12</v>
      </c>
    </row>
    <row r="842" spans="1:1" x14ac:dyDescent="0.25">
      <c r="A842" s="3" t="s">
        <v>2</v>
      </c>
    </row>
    <row r="843" spans="1:1" x14ac:dyDescent="0.25">
      <c r="A843" s="3" t="s">
        <v>2</v>
      </c>
    </row>
    <row r="844" spans="1:1" x14ac:dyDescent="0.25">
      <c r="A844" s="3" t="s">
        <v>6</v>
      </c>
    </row>
    <row r="845" spans="1:1" x14ac:dyDescent="0.25">
      <c r="A845" s="3" t="s">
        <v>0</v>
      </c>
    </row>
    <row r="846" spans="1:1" x14ac:dyDescent="0.25">
      <c r="A846" s="3" t="s">
        <v>1</v>
      </c>
    </row>
    <row r="847" spans="1:1" x14ac:dyDescent="0.25">
      <c r="A847" s="3" t="s">
        <v>12</v>
      </c>
    </row>
    <row r="848" spans="1:1" x14ac:dyDescent="0.25">
      <c r="A848" s="3" t="s">
        <v>10</v>
      </c>
    </row>
    <row r="849" spans="1:1" x14ac:dyDescent="0.25">
      <c r="A849" s="3" t="s">
        <v>4</v>
      </c>
    </row>
    <row r="850" spans="1:1" x14ac:dyDescent="0.25">
      <c r="A850" s="3" t="s">
        <v>12</v>
      </c>
    </row>
    <row r="851" spans="1:1" x14ac:dyDescent="0.25">
      <c r="A851" s="3" t="s">
        <v>9</v>
      </c>
    </row>
    <row r="852" spans="1:1" x14ac:dyDescent="0.25">
      <c r="A852" s="3" t="s">
        <v>6</v>
      </c>
    </row>
    <row r="853" spans="1:1" x14ac:dyDescent="0.25">
      <c r="A853" s="3" t="s">
        <v>13</v>
      </c>
    </row>
    <row r="854" spans="1:1" x14ac:dyDescent="0.25">
      <c r="A854" s="3" t="s">
        <v>4</v>
      </c>
    </row>
    <row r="855" spans="1:1" x14ac:dyDescent="0.25">
      <c r="A855" s="3" t="s">
        <v>3</v>
      </c>
    </row>
    <row r="856" spans="1:1" x14ac:dyDescent="0.25">
      <c r="A856" s="3" t="s">
        <v>15</v>
      </c>
    </row>
    <row r="857" spans="1:1" x14ac:dyDescent="0.25">
      <c r="A857" s="3" t="s">
        <v>11</v>
      </c>
    </row>
    <row r="858" spans="1:1" x14ac:dyDescent="0.25">
      <c r="A858" s="3" t="s">
        <v>15</v>
      </c>
    </row>
    <row r="859" spans="1:1" x14ac:dyDescent="0.25">
      <c r="A859" s="3" t="s">
        <v>11</v>
      </c>
    </row>
    <row r="860" spans="1:1" x14ac:dyDescent="0.25">
      <c r="A860" s="3" t="s">
        <v>8</v>
      </c>
    </row>
    <row r="861" spans="1:1" x14ac:dyDescent="0.25">
      <c r="A861" s="3" t="s">
        <v>11</v>
      </c>
    </row>
    <row r="862" spans="1:1" x14ac:dyDescent="0.25">
      <c r="A862" s="3" t="s">
        <v>3</v>
      </c>
    </row>
    <row r="863" spans="1:1" x14ac:dyDescent="0.25">
      <c r="A863" s="3" t="s">
        <v>0</v>
      </c>
    </row>
    <row r="864" spans="1:1" x14ac:dyDescent="0.25">
      <c r="A864" s="3" t="s">
        <v>6</v>
      </c>
    </row>
    <row r="865" spans="1:1" x14ac:dyDescent="0.25">
      <c r="A865" s="3" t="s">
        <v>3</v>
      </c>
    </row>
    <row r="866" spans="1:1" x14ac:dyDescent="0.25">
      <c r="A866" s="3" t="s">
        <v>11</v>
      </c>
    </row>
    <row r="867" spans="1:1" x14ac:dyDescent="0.25">
      <c r="A867" s="3" t="s">
        <v>8</v>
      </c>
    </row>
    <row r="868" spans="1:1" x14ac:dyDescent="0.25">
      <c r="A868" s="3" t="s">
        <v>10</v>
      </c>
    </row>
    <row r="869" spans="1:1" x14ac:dyDescent="0.25">
      <c r="A869" s="3" t="s">
        <v>6</v>
      </c>
    </row>
    <row r="870" spans="1:1" x14ac:dyDescent="0.25">
      <c r="A870" s="3" t="s">
        <v>4</v>
      </c>
    </row>
    <row r="871" spans="1:1" x14ac:dyDescent="0.25">
      <c r="A871" s="3" t="s">
        <v>4</v>
      </c>
    </row>
    <row r="872" spans="1:1" x14ac:dyDescent="0.25">
      <c r="A872" s="3" t="s">
        <v>6</v>
      </c>
    </row>
    <row r="873" spans="1:1" x14ac:dyDescent="0.25">
      <c r="A873" s="3" t="s">
        <v>1</v>
      </c>
    </row>
    <row r="874" spans="1:1" x14ac:dyDescent="0.25">
      <c r="A874" s="3" t="s">
        <v>4</v>
      </c>
    </row>
    <row r="875" spans="1:1" x14ac:dyDescent="0.25">
      <c r="A875" s="3" t="s">
        <v>10</v>
      </c>
    </row>
    <row r="876" spans="1:1" x14ac:dyDescent="0.25">
      <c r="A876" s="3" t="s">
        <v>8</v>
      </c>
    </row>
    <row r="877" spans="1:1" x14ac:dyDescent="0.25">
      <c r="A877" s="3" t="s">
        <v>7</v>
      </c>
    </row>
    <row r="878" spans="1:1" x14ac:dyDescent="0.25">
      <c r="A878" s="3" t="s">
        <v>14</v>
      </c>
    </row>
    <row r="879" spans="1:1" x14ac:dyDescent="0.25">
      <c r="A879" s="3" t="s">
        <v>3</v>
      </c>
    </row>
    <row r="880" spans="1:1" x14ac:dyDescent="0.25">
      <c r="A880" s="3" t="s">
        <v>15</v>
      </c>
    </row>
    <row r="881" spans="1:1" x14ac:dyDescent="0.25">
      <c r="A881" s="3" t="s">
        <v>8</v>
      </c>
    </row>
    <row r="882" spans="1:1" x14ac:dyDescent="0.25">
      <c r="A882" s="3" t="s">
        <v>7</v>
      </c>
    </row>
    <row r="883" spans="1:1" x14ac:dyDescent="0.25">
      <c r="A883" s="3" t="s">
        <v>3</v>
      </c>
    </row>
    <row r="884" spans="1:1" x14ac:dyDescent="0.25">
      <c r="A884" s="3" t="s">
        <v>14</v>
      </c>
    </row>
    <row r="885" spans="1:1" x14ac:dyDescent="0.25">
      <c r="A885" s="3" t="s">
        <v>11</v>
      </c>
    </row>
    <row r="886" spans="1:1" x14ac:dyDescent="0.25">
      <c r="A886" s="3" t="s">
        <v>11</v>
      </c>
    </row>
    <row r="887" spans="1:1" x14ac:dyDescent="0.25">
      <c r="A887" s="3" t="s">
        <v>9</v>
      </c>
    </row>
    <row r="888" spans="1:1" x14ac:dyDescent="0.25">
      <c r="A888" s="3" t="s">
        <v>10</v>
      </c>
    </row>
    <row r="889" spans="1:1" x14ac:dyDescent="0.25">
      <c r="A889" s="3" t="s">
        <v>12</v>
      </c>
    </row>
    <row r="890" spans="1:1" x14ac:dyDescent="0.25">
      <c r="A890" s="3" t="s">
        <v>7</v>
      </c>
    </row>
    <row r="891" spans="1:1" x14ac:dyDescent="0.25">
      <c r="A891" s="3" t="s">
        <v>8</v>
      </c>
    </row>
    <row r="892" spans="1:1" x14ac:dyDescent="0.25">
      <c r="A892" s="3" t="s">
        <v>11</v>
      </c>
    </row>
    <row r="893" spans="1:1" x14ac:dyDescent="0.25">
      <c r="A893" s="3" t="s">
        <v>6</v>
      </c>
    </row>
    <row r="894" spans="1:1" x14ac:dyDescent="0.25">
      <c r="A894" s="3" t="s">
        <v>12</v>
      </c>
    </row>
    <row r="895" spans="1:1" x14ac:dyDescent="0.25">
      <c r="A895" s="3" t="s">
        <v>12</v>
      </c>
    </row>
    <row r="896" spans="1:1" x14ac:dyDescent="0.25">
      <c r="A896" s="3" t="s">
        <v>7</v>
      </c>
    </row>
    <row r="897" spans="1:1" x14ac:dyDescent="0.25">
      <c r="A897" s="3" t="s">
        <v>11</v>
      </c>
    </row>
    <row r="898" spans="1:1" x14ac:dyDescent="0.25">
      <c r="A898" s="3" t="s">
        <v>4</v>
      </c>
    </row>
    <row r="899" spans="1:1" x14ac:dyDescent="0.25">
      <c r="A899" s="3" t="s">
        <v>14</v>
      </c>
    </row>
    <row r="900" spans="1:1" x14ac:dyDescent="0.25">
      <c r="A900" s="3" t="s">
        <v>7</v>
      </c>
    </row>
    <row r="901" spans="1:1" x14ac:dyDescent="0.25">
      <c r="A901" s="3" t="s">
        <v>11</v>
      </c>
    </row>
    <row r="902" spans="1:1" x14ac:dyDescent="0.25">
      <c r="A902" s="3" t="s">
        <v>6</v>
      </c>
    </row>
    <row r="903" spans="1:1" x14ac:dyDescent="0.25">
      <c r="A903" s="3" t="s">
        <v>1</v>
      </c>
    </row>
    <row r="904" spans="1:1" x14ac:dyDescent="0.25">
      <c r="A904" s="3" t="s">
        <v>12</v>
      </c>
    </row>
    <row r="905" spans="1:1" x14ac:dyDescent="0.25">
      <c r="A905" s="3" t="s">
        <v>15</v>
      </c>
    </row>
    <row r="906" spans="1:1" x14ac:dyDescent="0.25">
      <c r="A906" s="3" t="s">
        <v>0</v>
      </c>
    </row>
    <row r="907" spans="1:1" x14ac:dyDescent="0.25">
      <c r="A907" s="3" t="s">
        <v>11</v>
      </c>
    </row>
    <row r="908" spans="1:1" x14ac:dyDescent="0.25">
      <c r="A908" s="3" t="s">
        <v>15</v>
      </c>
    </row>
    <row r="909" spans="1:1" x14ac:dyDescent="0.25">
      <c r="A909" s="3" t="s">
        <v>4</v>
      </c>
    </row>
    <row r="910" spans="1:1" x14ac:dyDescent="0.25">
      <c r="A910" s="3" t="s">
        <v>4</v>
      </c>
    </row>
    <row r="911" spans="1:1" x14ac:dyDescent="0.25">
      <c r="A911" s="3" t="s">
        <v>6</v>
      </c>
    </row>
    <row r="912" spans="1:1" x14ac:dyDescent="0.25">
      <c r="A912" s="3" t="s">
        <v>9</v>
      </c>
    </row>
    <row r="913" spans="1:1" x14ac:dyDescent="0.25">
      <c r="A913" s="3" t="s">
        <v>7</v>
      </c>
    </row>
    <row r="914" spans="1:1" x14ac:dyDescent="0.25">
      <c r="A914" s="3" t="s">
        <v>10</v>
      </c>
    </row>
    <row r="915" spans="1:1" x14ac:dyDescent="0.25">
      <c r="A915" s="3" t="s">
        <v>12</v>
      </c>
    </row>
    <row r="916" spans="1:1" x14ac:dyDescent="0.25">
      <c r="A916" s="3" t="s">
        <v>12</v>
      </c>
    </row>
    <row r="917" spans="1:1" x14ac:dyDescent="0.25">
      <c r="A917" s="3" t="s">
        <v>11</v>
      </c>
    </row>
    <row r="918" spans="1:1" x14ac:dyDescent="0.25">
      <c r="A918" s="3" t="s">
        <v>12</v>
      </c>
    </row>
    <row r="919" spans="1:1" x14ac:dyDescent="0.25">
      <c r="A919" s="3" t="s">
        <v>4</v>
      </c>
    </row>
    <row r="920" spans="1:1" x14ac:dyDescent="0.25">
      <c r="A920" s="3" t="s">
        <v>12</v>
      </c>
    </row>
    <row r="921" spans="1:1" x14ac:dyDescent="0.25">
      <c r="A921" s="3" t="s">
        <v>11</v>
      </c>
    </row>
    <row r="922" spans="1:1" x14ac:dyDescent="0.25">
      <c r="A922" s="3" t="s">
        <v>13</v>
      </c>
    </row>
    <row r="923" spans="1:1" x14ac:dyDescent="0.25">
      <c r="A923" s="3" t="s">
        <v>12</v>
      </c>
    </row>
    <row r="924" spans="1:1" x14ac:dyDescent="0.25">
      <c r="A924" s="3" t="s">
        <v>12</v>
      </c>
    </row>
    <row r="925" spans="1:1" x14ac:dyDescent="0.25">
      <c r="A925" s="3" t="s">
        <v>13</v>
      </c>
    </row>
    <row r="926" spans="1:1" x14ac:dyDescent="0.25">
      <c r="A926" s="3" t="s">
        <v>13</v>
      </c>
    </row>
    <row r="927" spans="1:1" x14ac:dyDescent="0.25">
      <c r="A927" s="3" t="s">
        <v>12</v>
      </c>
    </row>
    <row r="928" spans="1:1" x14ac:dyDescent="0.25">
      <c r="A928" s="3" t="s">
        <v>12</v>
      </c>
    </row>
    <row r="929" spans="1:1" x14ac:dyDescent="0.25">
      <c r="A929" s="3" t="s">
        <v>11</v>
      </c>
    </row>
    <row r="930" spans="1:1" x14ac:dyDescent="0.25">
      <c r="A930" s="3" t="s">
        <v>12</v>
      </c>
    </row>
    <row r="931" spans="1:1" x14ac:dyDescent="0.25">
      <c r="A931" s="3" t="s">
        <v>9</v>
      </c>
    </row>
    <row r="932" spans="1:1" x14ac:dyDescent="0.25">
      <c r="A932" s="3" t="s">
        <v>14</v>
      </c>
    </row>
    <row r="933" spans="1:1" x14ac:dyDescent="0.25">
      <c r="A933" s="3" t="s">
        <v>0</v>
      </c>
    </row>
    <row r="934" spans="1:1" x14ac:dyDescent="0.25">
      <c r="A934" s="3" t="s">
        <v>12</v>
      </c>
    </row>
    <row r="935" spans="1:1" x14ac:dyDescent="0.25">
      <c r="A935" s="3" t="s">
        <v>15</v>
      </c>
    </row>
    <row r="936" spans="1:1" x14ac:dyDescent="0.25">
      <c r="A936" s="3" t="s">
        <v>9</v>
      </c>
    </row>
    <row r="937" spans="1:1" x14ac:dyDescent="0.25">
      <c r="A937" s="3" t="s">
        <v>14</v>
      </c>
    </row>
    <row r="938" spans="1:1" x14ac:dyDescent="0.25">
      <c r="A938" s="3" t="s">
        <v>12</v>
      </c>
    </row>
    <row r="939" spans="1:1" x14ac:dyDescent="0.25">
      <c r="A939" s="3" t="s">
        <v>12</v>
      </c>
    </row>
    <row r="940" spans="1:1" x14ac:dyDescent="0.25">
      <c r="A940" s="3" t="s">
        <v>12</v>
      </c>
    </row>
    <row r="941" spans="1:1" x14ac:dyDescent="0.25">
      <c r="A941" s="3" t="s">
        <v>13</v>
      </c>
    </row>
    <row r="942" spans="1:1" x14ac:dyDescent="0.25">
      <c r="A942" s="3" t="s">
        <v>11</v>
      </c>
    </row>
    <row r="943" spans="1:1" x14ac:dyDescent="0.25">
      <c r="A943" s="3" t="s">
        <v>11</v>
      </c>
    </row>
    <row r="944" spans="1:1" x14ac:dyDescent="0.25">
      <c r="A944" s="3" t="s">
        <v>11</v>
      </c>
    </row>
    <row r="945" spans="1:1" x14ac:dyDescent="0.25">
      <c r="A945" s="3" t="s">
        <v>8</v>
      </c>
    </row>
    <row r="946" spans="1:1" x14ac:dyDescent="0.25">
      <c r="A946" s="3" t="s">
        <v>14</v>
      </c>
    </row>
    <row r="947" spans="1:1" x14ac:dyDescent="0.25">
      <c r="A947" s="3" t="s">
        <v>13</v>
      </c>
    </row>
    <row r="948" spans="1:1" x14ac:dyDescent="0.25">
      <c r="A948" s="3" t="s">
        <v>10</v>
      </c>
    </row>
    <row r="949" spans="1:1" x14ac:dyDescent="0.25">
      <c r="A949" s="3" t="s">
        <v>0</v>
      </c>
    </row>
    <row r="950" spans="1:1" x14ac:dyDescent="0.25">
      <c r="A950" s="3" t="s">
        <v>11</v>
      </c>
    </row>
    <row r="951" spans="1:1" x14ac:dyDescent="0.25">
      <c r="A951" s="3" t="s">
        <v>11</v>
      </c>
    </row>
    <row r="952" spans="1:1" x14ac:dyDescent="0.25">
      <c r="A952" s="3" t="s">
        <v>12</v>
      </c>
    </row>
    <row r="953" spans="1:1" x14ac:dyDescent="0.25">
      <c r="A953" s="3" t="s">
        <v>7</v>
      </c>
    </row>
    <row r="954" spans="1:1" x14ac:dyDescent="0.25">
      <c r="A954" s="3" t="s">
        <v>8</v>
      </c>
    </row>
    <row r="955" spans="1:1" x14ac:dyDescent="0.25">
      <c r="A955" s="3" t="s">
        <v>5</v>
      </c>
    </row>
    <row r="956" spans="1:1" x14ac:dyDescent="0.25">
      <c r="A956" s="3" t="s">
        <v>5</v>
      </c>
    </row>
    <row r="957" spans="1:1" x14ac:dyDescent="0.25">
      <c r="A957" s="3" t="s">
        <v>9</v>
      </c>
    </row>
    <row r="958" spans="1:1" x14ac:dyDescent="0.25">
      <c r="A958" s="3" t="s">
        <v>14</v>
      </c>
    </row>
    <row r="959" spans="1:1" x14ac:dyDescent="0.25">
      <c r="A959" s="3" t="s">
        <v>13</v>
      </c>
    </row>
    <row r="960" spans="1:1" x14ac:dyDescent="0.25">
      <c r="A960" s="3" t="s">
        <v>11</v>
      </c>
    </row>
    <row r="961" spans="1:1" x14ac:dyDescent="0.25">
      <c r="A961" s="3" t="s">
        <v>8</v>
      </c>
    </row>
    <row r="962" spans="1:1" x14ac:dyDescent="0.25">
      <c r="A962" s="3" t="s">
        <v>3</v>
      </c>
    </row>
    <row r="963" spans="1:1" x14ac:dyDescent="0.25">
      <c r="A963" s="3" t="s">
        <v>15</v>
      </c>
    </row>
    <row r="964" spans="1:1" x14ac:dyDescent="0.25">
      <c r="A964" s="3" t="s">
        <v>1</v>
      </c>
    </row>
    <row r="965" spans="1:1" x14ac:dyDescent="0.25">
      <c r="A965" s="3" t="s">
        <v>3</v>
      </c>
    </row>
    <row r="966" spans="1:1" x14ac:dyDescent="0.25">
      <c r="A966" s="3" t="s">
        <v>8</v>
      </c>
    </row>
    <row r="967" spans="1:1" x14ac:dyDescent="0.25">
      <c r="A967" s="3" t="s">
        <v>3</v>
      </c>
    </row>
    <row r="968" spans="1:1" x14ac:dyDescent="0.25">
      <c r="A968" s="3" t="s">
        <v>1</v>
      </c>
    </row>
    <row r="969" spans="1:1" x14ac:dyDescent="0.25">
      <c r="A969" s="3" t="s">
        <v>10</v>
      </c>
    </row>
    <row r="970" spans="1:1" x14ac:dyDescent="0.25">
      <c r="A970" s="3" t="s">
        <v>4</v>
      </c>
    </row>
    <row r="971" spans="1:1" x14ac:dyDescent="0.25">
      <c r="A971" s="3" t="s">
        <v>11</v>
      </c>
    </row>
    <row r="972" spans="1:1" x14ac:dyDescent="0.25">
      <c r="A972" s="3" t="s">
        <v>3</v>
      </c>
    </row>
    <row r="973" spans="1:1" x14ac:dyDescent="0.25">
      <c r="A973" s="3" t="s">
        <v>9</v>
      </c>
    </row>
    <row r="974" spans="1:1" x14ac:dyDescent="0.25">
      <c r="A974" s="3" t="s">
        <v>15</v>
      </c>
    </row>
    <row r="975" spans="1:1" x14ac:dyDescent="0.25">
      <c r="A975" s="3" t="s">
        <v>14</v>
      </c>
    </row>
    <row r="976" spans="1:1" x14ac:dyDescent="0.25">
      <c r="A976" s="3" t="s">
        <v>3</v>
      </c>
    </row>
    <row r="977" spans="1:1" x14ac:dyDescent="0.25">
      <c r="A977" s="3" t="s">
        <v>2</v>
      </c>
    </row>
    <row r="978" spans="1:1" x14ac:dyDescent="0.25">
      <c r="A978" s="3" t="s">
        <v>10</v>
      </c>
    </row>
    <row r="979" spans="1:1" x14ac:dyDescent="0.25">
      <c r="A979" s="3" t="s">
        <v>14</v>
      </c>
    </row>
    <row r="980" spans="1:1" x14ac:dyDescent="0.25">
      <c r="A980" s="3" t="s">
        <v>14</v>
      </c>
    </row>
    <row r="981" spans="1:1" x14ac:dyDescent="0.25">
      <c r="A981" s="3" t="s">
        <v>13</v>
      </c>
    </row>
    <row r="982" spans="1:1" x14ac:dyDescent="0.25">
      <c r="A982" s="3" t="s">
        <v>5</v>
      </c>
    </row>
    <row r="983" spans="1:1" x14ac:dyDescent="0.25">
      <c r="A983" s="3" t="s">
        <v>6</v>
      </c>
    </row>
    <row r="984" spans="1:1" x14ac:dyDescent="0.25">
      <c r="A984" s="3" t="s">
        <v>4</v>
      </c>
    </row>
    <row r="985" spans="1:1" x14ac:dyDescent="0.25">
      <c r="A985" s="3" t="s">
        <v>5</v>
      </c>
    </row>
    <row r="986" spans="1:1" x14ac:dyDescent="0.25">
      <c r="A986" s="3" t="s">
        <v>0</v>
      </c>
    </row>
    <row r="987" spans="1:1" x14ac:dyDescent="0.25">
      <c r="A987" s="3" t="s">
        <v>7</v>
      </c>
    </row>
    <row r="988" spans="1:1" x14ac:dyDescent="0.25">
      <c r="A988" s="3" t="s">
        <v>4</v>
      </c>
    </row>
    <row r="989" spans="1:1" x14ac:dyDescent="0.25">
      <c r="A989" s="3" t="s">
        <v>4</v>
      </c>
    </row>
    <row r="990" spans="1:1" x14ac:dyDescent="0.25">
      <c r="A990" s="3" t="s">
        <v>4</v>
      </c>
    </row>
    <row r="991" spans="1:1" x14ac:dyDescent="0.25">
      <c r="A991" s="3" t="s">
        <v>4</v>
      </c>
    </row>
    <row r="992" spans="1:1" x14ac:dyDescent="0.25">
      <c r="A992" s="3" t="s">
        <v>5</v>
      </c>
    </row>
    <row r="993" spans="1:1" x14ac:dyDescent="0.25">
      <c r="A993" s="3" t="s">
        <v>6</v>
      </c>
    </row>
    <row r="994" spans="1:1" x14ac:dyDescent="0.25">
      <c r="A994" s="3" t="s">
        <v>12</v>
      </c>
    </row>
    <row r="995" spans="1:1" x14ac:dyDescent="0.25">
      <c r="A995" s="3" t="s">
        <v>12</v>
      </c>
    </row>
    <row r="996" spans="1:1" x14ac:dyDescent="0.25">
      <c r="A996" s="3" t="s">
        <v>0</v>
      </c>
    </row>
    <row r="997" spans="1:1" x14ac:dyDescent="0.25">
      <c r="A997" s="3" t="s">
        <v>0</v>
      </c>
    </row>
    <row r="998" spans="1:1" x14ac:dyDescent="0.25">
      <c r="A998" s="3" t="s">
        <v>12</v>
      </c>
    </row>
    <row r="999" spans="1:1" x14ac:dyDescent="0.25">
      <c r="A999" s="3" t="s">
        <v>5</v>
      </c>
    </row>
    <row r="1000" spans="1:1" x14ac:dyDescent="0.25">
      <c r="A1000" s="3" t="s">
        <v>3</v>
      </c>
    </row>
    <row r="1001" spans="1:1" x14ac:dyDescent="0.25">
      <c r="A1001" s="3" t="s">
        <v>5</v>
      </c>
    </row>
    <row r="1002" spans="1:1" x14ac:dyDescent="0.25">
      <c r="A1002" s="3" t="s">
        <v>13</v>
      </c>
    </row>
    <row r="1003" spans="1:1" x14ac:dyDescent="0.25">
      <c r="A1003" s="3" t="s">
        <v>2</v>
      </c>
    </row>
    <row r="1004" spans="1:1" x14ac:dyDescent="0.25">
      <c r="A1004" s="3" t="s">
        <v>13</v>
      </c>
    </row>
    <row r="1005" spans="1:1" x14ac:dyDescent="0.25">
      <c r="A1005" s="3" t="s">
        <v>15</v>
      </c>
    </row>
    <row r="1006" spans="1:1" x14ac:dyDescent="0.25">
      <c r="A1006" s="3" t="s">
        <v>4</v>
      </c>
    </row>
    <row r="1007" spans="1:1" x14ac:dyDescent="0.25">
      <c r="A1007" s="3" t="s">
        <v>4</v>
      </c>
    </row>
    <row r="1008" spans="1:1" x14ac:dyDescent="0.25">
      <c r="A1008" s="3" t="s">
        <v>0</v>
      </c>
    </row>
    <row r="1009" spans="1:1" x14ac:dyDescent="0.25">
      <c r="A1009" s="3" t="s">
        <v>0</v>
      </c>
    </row>
    <row r="1010" spans="1:1" x14ac:dyDescent="0.25">
      <c r="A1010" s="3" t="s">
        <v>14</v>
      </c>
    </row>
    <row r="1011" spans="1:1" x14ac:dyDescent="0.25">
      <c r="A1011" s="3" t="s">
        <v>15</v>
      </c>
    </row>
    <row r="1012" spans="1:1" x14ac:dyDescent="0.25">
      <c r="A1012" s="3" t="s">
        <v>4</v>
      </c>
    </row>
    <row r="1013" spans="1:1" x14ac:dyDescent="0.25">
      <c r="A1013" s="3" t="s">
        <v>14</v>
      </c>
    </row>
    <row r="1014" spans="1:1" x14ac:dyDescent="0.25">
      <c r="A1014" s="3" t="s">
        <v>4</v>
      </c>
    </row>
    <row r="1015" spans="1:1" x14ac:dyDescent="0.25">
      <c r="A1015" s="3" t="s">
        <v>3</v>
      </c>
    </row>
    <row r="1016" spans="1:1" x14ac:dyDescent="0.25">
      <c r="A1016" s="3" t="s">
        <v>14</v>
      </c>
    </row>
    <row r="1017" spans="1:1" x14ac:dyDescent="0.25">
      <c r="A1017" s="3" t="s">
        <v>14</v>
      </c>
    </row>
    <row r="1018" spans="1:1" x14ac:dyDescent="0.25">
      <c r="A1018" s="3" t="s">
        <v>3</v>
      </c>
    </row>
    <row r="1019" spans="1:1" x14ac:dyDescent="0.25">
      <c r="A1019" s="3" t="s">
        <v>6</v>
      </c>
    </row>
    <row r="1020" spans="1:1" x14ac:dyDescent="0.25">
      <c r="A1020" s="3" t="s">
        <v>3</v>
      </c>
    </row>
    <row r="1021" spans="1:1" x14ac:dyDescent="0.25">
      <c r="A1021" s="3" t="s">
        <v>7</v>
      </c>
    </row>
    <row r="1022" spans="1:1" x14ac:dyDescent="0.25">
      <c r="A1022" s="3" t="s">
        <v>0</v>
      </c>
    </row>
    <row r="1023" spans="1:1" x14ac:dyDescent="0.25">
      <c r="A1023" s="3" t="s">
        <v>4</v>
      </c>
    </row>
    <row r="1024" spans="1:1" x14ac:dyDescent="0.25">
      <c r="A1024" s="3" t="s">
        <v>6</v>
      </c>
    </row>
    <row r="1025" spans="1:1" x14ac:dyDescent="0.25">
      <c r="A1025" s="3" t="s">
        <v>11</v>
      </c>
    </row>
    <row r="1026" spans="1:1" x14ac:dyDescent="0.25">
      <c r="A1026" s="3" t="s">
        <v>6</v>
      </c>
    </row>
    <row r="1027" spans="1:1" x14ac:dyDescent="0.25">
      <c r="A1027" s="3" t="s">
        <v>0</v>
      </c>
    </row>
    <row r="1028" spans="1:1" x14ac:dyDescent="0.25">
      <c r="A1028" s="3" t="s">
        <v>8</v>
      </c>
    </row>
    <row r="1029" spans="1:1" x14ac:dyDescent="0.25">
      <c r="A1029" s="3" t="s">
        <v>1</v>
      </c>
    </row>
    <row r="1030" spans="1:1" x14ac:dyDescent="0.25">
      <c r="A1030" s="3" t="s">
        <v>12</v>
      </c>
    </row>
    <row r="1031" spans="1:1" x14ac:dyDescent="0.25">
      <c r="A1031" s="3" t="s">
        <v>15</v>
      </c>
    </row>
    <row r="1032" spans="1:1" x14ac:dyDescent="0.25">
      <c r="A1032" s="3" t="s">
        <v>0</v>
      </c>
    </row>
    <row r="1033" spans="1:1" x14ac:dyDescent="0.25">
      <c r="A1033" s="3" t="s">
        <v>0</v>
      </c>
    </row>
    <row r="1034" spans="1:1" x14ac:dyDescent="0.25">
      <c r="A1034" s="3" t="s">
        <v>1</v>
      </c>
    </row>
    <row r="1035" spans="1:1" x14ac:dyDescent="0.25">
      <c r="A1035" s="3" t="s">
        <v>7</v>
      </c>
    </row>
    <row r="1036" spans="1:1" x14ac:dyDescent="0.25">
      <c r="A1036" s="3" t="s">
        <v>13</v>
      </c>
    </row>
    <row r="1037" spans="1:1" x14ac:dyDescent="0.25">
      <c r="A1037" s="3" t="s">
        <v>13</v>
      </c>
    </row>
    <row r="1038" spans="1:1" x14ac:dyDescent="0.25">
      <c r="A1038" s="3" t="s">
        <v>2</v>
      </c>
    </row>
    <row r="1039" spans="1:1" x14ac:dyDescent="0.25">
      <c r="A1039" s="3" t="s">
        <v>13</v>
      </c>
    </row>
    <row r="1040" spans="1:1" x14ac:dyDescent="0.25">
      <c r="A1040" s="3" t="s">
        <v>6</v>
      </c>
    </row>
    <row r="1041" spans="1:1" x14ac:dyDescent="0.25">
      <c r="A1041" s="3" t="s">
        <v>8</v>
      </c>
    </row>
    <row r="1042" spans="1:1" x14ac:dyDescent="0.25">
      <c r="A1042" s="3" t="s">
        <v>14</v>
      </c>
    </row>
    <row r="1043" spans="1:1" x14ac:dyDescent="0.25">
      <c r="A1043" s="3" t="s">
        <v>1</v>
      </c>
    </row>
    <row r="1044" spans="1:1" x14ac:dyDescent="0.25">
      <c r="A1044" s="3" t="s">
        <v>15</v>
      </c>
    </row>
    <row r="1045" spans="1:1" x14ac:dyDescent="0.25">
      <c r="A1045" s="3" t="s">
        <v>0</v>
      </c>
    </row>
    <row r="1046" spans="1:1" x14ac:dyDescent="0.25">
      <c r="A1046" s="3" t="s">
        <v>0</v>
      </c>
    </row>
    <row r="1047" spans="1:1" x14ac:dyDescent="0.25">
      <c r="A1047" s="3" t="s">
        <v>1</v>
      </c>
    </row>
    <row r="1048" spans="1:1" x14ac:dyDescent="0.25">
      <c r="A1048" s="3" t="s">
        <v>1</v>
      </c>
    </row>
    <row r="1049" spans="1:1" x14ac:dyDescent="0.25">
      <c r="A1049" s="3" t="s">
        <v>0</v>
      </c>
    </row>
    <row r="1050" spans="1:1" x14ac:dyDescent="0.25">
      <c r="A1050" s="3" t="s">
        <v>5</v>
      </c>
    </row>
    <row r="1051" spans="1:1" x14ac:dyDescent="0.25">
      <c r="A1051" s="3" t="s">
        <v>3</v>
      </c>
    </row>
    <row r="1052" spans="1:1" x14ac:dyDescent="0.25">
      <c r="A1052" s="3" t="s">
        <v>11</v>
      </c>
    </row>
    <row r="1053" spans="1:1" x14ac:dyDescent="0.25">
      <c r="A1053" s="3" t="s">
        <v>7</v>
      </c>
    </row>
    <row r="1054" spans="1:1" x14ac:dyDescent="0.25">
      <c r="A1054" s="3" t="s">
        <v>15</v>
      </c>
    </row>
    <row r="1055" spans="1:1" x14ac:dyDescent="0.25">
      <c r="A1055" s="3" t="s">
        <v>2</v>
      </c>
    </row>
    <row r="1056" spans="1:1" x14ac:dyDescent="0.25">
      <c r="A1056" s="3" t="s">
        <v>0</v>
      </c>
    </row>
    <row r="1057" spans="1:1" x14ac:dyDescent="0.25">
      <c r="A1057" s="3" t="s">
        <v>0</v>
      </c>
    </row>
    <row r="1058" spans="1:1" x14ac:dyDescent="0.25">
      <c r="A1058" s="3" t="s">
        <v>0</v>
      </c>
    </row>
    <row r="1059" spans="1:1" x14ac:dyDescent="0.25">
      <c r="A1059" s="3" t="s">
        <v>13</v>
      </c>
    </row>
    <row r="1060" spans="1:1" x14ac:dyDescent="0.25">
      <c r="A1060" s="3" t="s">
        <v>14</v>
      </c>
    </row>
    <row r="1061" spans="1:1" x14ac:dyDescent="0.25">
      <c r="A1061" s="3" t="s">
        <v>0</v>
      </c>
    </row>
    <row r="1062" spans="1:1" x14ac:dyDescent="0.25">
      <c r="A1062" s="3" t="s">
        <v>0</v>
      </c>
    </row>
    <row r="1063" spans="1:1" x14ac:dyDescent="0.25">
      <c r="A1063" s="3" t="s">
        <v>8</v>
      </c>
    </row>
    <row r="1064" spans="1:1" x14ac:dyDescent="0.25">
      <c r="A1064" s="3" t="s">
        <v>15</v>
      </c>
    </row>
    <row r="1065" spans="1:1" x14ac:dyDescent="0.25">
      <c r="A1065" s="3" t="s">
        <v>0</v>
      </c>
    </row>
    <row r="1066" spans="1:1" x14ac:dyDescent="0.25">
      <c r="A1066" s="3" t="s">
        <v>8</v>
      </c>
    </row>
    <row r="1067" spans="1:1" x14ac:dyDescent="0.25">
      <c r="A1067" s="3" t="s">
        <v>11</v>
      </c>
    </row>
    <row r="1068" spans="1:1" x14ac:dyDescent="0.25">
      <c r="A1068" s="3" t="s">
        <v>1</v>
      </c>
    </row>
    <row r="1069" spans="1:1" x14ac:dyDescent="0.25">
      <c r="A1069" s="3" t="s">
        <v>11</v>
      </c>
    </row>
    <row r="1070" spans="1:1" x14ac:dyDescent="0.25">
      <c r="A1070" s="3" t="s">
        <v>10</v>
      </c>
    </row>
    <row r="1071" spans="1:1" x14ac:dyDescent="0.25">
      <c r="A1071" s="3" t="s">
        <v>1</v>
      </c>
    </row>
    <row r="1072" spans="1:1" x14ac:dyDescent="0.25">
      <c r="A1072" s="3" t="s">
        <v>15</v>
      </c>
    </row>
    <row r="1073" spans="1:1" x14ac:dyDescent="0.25">
      <c r="A1073" s="3" t="s">
        <v>3</v>
      </c>
    </row>
    <row r="1074" spans="1:1" x14ac:dyDescent="0.25">
      <c r="A1074" s="3" t="s">
        <v>7</v>
      </c>
    </row>
    <row r="1075" spans="1:1" x14ac:dyDescent="0.25">
      <c r="A1075" s="3" t="s">
        <v>12</v>
      </c>
    </row>
    <row r="1076" spans="1:1" x14ac:dyDescent="0.25">
      <c r="A1076" s="3" t="s">
        <v>1</v>
      </c>
    </row>
    <row r="1077" spans="1:1" x14ac:dyDescent="0.25">
      <c r="A1077" s="3" t="s">
        <v>15</v>
      </c>
    </row>
    <row r="1078" spans="1:1" x14ac:dyDescent="0.25">
      <c r="A1078" s="3" t="s">
        <v>8</v>
      </c>
    </row>
    <row r="1079" spans="1:1" x14ac:dyDescent="0.25">
      <c r="A1079" s="3" t="s">
        <v>0</v>
      </c>
    </row>
    <row r="1080" spans="1:1" x14ac:dyDescent="0.25">
      <c r="A1080" s="3" t="s">
        <v>11</v>
      </c>
    </row>
    <row r="1081" spans="1:1" x14ac:dyDescent="0.25">
      <c r="A1081" s="3" t="s">
        <v>12</v>
      </c>
    </row>
    <row r="1082" spans="1:1" x14ac:dyDescent="0.25">
      <c r="A1082" s="3" t="s">
        <v>14</v>
      </c>
    </row>
    <row r="1083" spans="1:1" x14ac:dyDescent="0.25">
      <c r="A1083" s="3" t="s">
        <v>14</v>
      </c>
    </row>
    <row r="1084" spans="1:1" x14ac:dyDescent="0.25">
      <c r="A1084" s="3" t="s">
        <v>4</v>
      </c>
    </row>
    <row r="1085" spans="1:1" x14ac:dyDescent="0.25">
      <c r="A1085" s="3" t="s">
        <v>11</v>
      </c>
    </row>
    <row r="1086" spans="1:1" x14ac:dyDescent="0.25">
      <c r="A1086" s="3" t="s">
        <v>4</v>
      </c>
    </row>
    <row r="1087" spans="1:1" x14ac:dyDescent="0.25">
      <c r="A1087" s="3" t="s">
        <v>10</v>
      </c>
    </row>
    <row r="1088" spans="1:1" x14ac:dyDescent="0.25">
      <c r="A1088" s="3" t="s">
        <v>0</v>
      </c>
    </row>
    <row r="1089" spans="1:1" x14ac:dyDescent="0.25">
      <c r="A1089" s="3" t="s">
        <v>3</v>
      </c>
    </row>
    <row r="1090" spans="1:1" x14ac:dyDescent="0.25">
      <c r="A1090" s="3" t="s">
        <v>2</v>
      </c>
    </row>
    <row r="1091" spans="1:1" x14ac:dyDescent="0.25">
      <c r="A1091" s="3" t="s">
        <v>12</v>
      </c>
    </row>
    <row r="1092" spans="1:1" x14ac:dyDescent="0.25">
      <c r="A1092" s="3" t="s">
        <v>2</v>
      </c>
    </row>
    <row r="1093" spans="1:1" x14ac:dyDescent="0.25">
      <c r="A1093" s="3" t="s">
        <v>5</v>
      </c>
    </row>
    <row r="1094" spans="1:1" x14ac:dyDescent="0.25">
      <c r="A1094" s="3" t="s">
        <v>4</v>
      </c>
    </row>
    <row r="1095" spans="1:1" x14ac:dyDescent="0.25">
      <c r="A1095" s="3" t="s">
        <v>13</v>
      </c>
    </row>
    <row r="1096" spans="1:1" x14ac:dyDescent="0.25">
      <c r="A1096" s="3" t="s">
        <v>1</v>
      </c>
    </row>
    <row r="1097" spans="1:1" x14ac:dyDescent="0.25">
      <c r="A1097" s="3" t="s">
        <v>13</v>
      </c>
    </row>
    <row r="1098" spans="1:1" x14ac:dyDescent="0.25">
      <c r="A1098" s="3" t="s">
        <v>11</v>
      </c>
    </row>
    <row r="1099" spans="1:1" x14ac:dyDescent="0.25">
      <c r="A1099" s="3" t="s">
        <v>1</v>
      </c>
    </row>
    <row r="1100" spans="1:1" x14ac:dyDescent="0.25">
      <c r="A1100" s="3" t="s">
        <v>13</v>
      </c>
    </row>
    <row r="1101" spans="1:1" x14ac:dyDescent="0.25">
      <c r="A1101" s="3" t="s">
        <v>8</v>
      </c>
    </row>
    <row r="1102" spans="1:1" x14ac:dyDescent="0.25">
      <c r="A1102" s="3" t="s">
        <v>4</v>
      </c>
    </row>
    <row r="1103" spans="1:1" x14ac:dyDescent="0.25">
      <c r="A1103" s="3" t="s">
        <v>8</v>
      </c>
    </row>
    <row r="1104" spans="1:1" x14ac:dyDescent="0.25">
      <c r="A1104" s="3" t="s">
        <v>6</v>
      </c>
    </row>
    <row r="1105" spans="1:1" x14ac:dyDescent="0.25">
      <c r="A1105" s="3" t="s">
        <v>5</v>
      </c>
    </row>
    <row r="1106" spans="1:1" x14ac:dyDescent="0.25">
      <c r="A1106" s="3" t="s">
        <v>4</v>
      </c>
    </row>
    <row r="1107" spans="1:1" x14ac:dyDescent="0.25">
      <c r="A1107" s="3" t="s">
        <v>3</v>
      </c>
    </row>
    <row r="1108" spans="1:1" x14ac:dyDescent="0.25">
      <c r="A1108" s="3" t="s">
        <v>10</v>
      </c>
    </row>
    <row r="1109" spans="1:1" x14ac:dyDescent="0.25">
      <c r="A1109" s="3" t="s">
        <v>3</v>
      </c>
    </row>
    <row r="1110" spans="1:1" x14ac:dyDescent="0.25">
      <c r="A1110" s="3" t="s">
        <v>12</v>
      </c>
    </row>
    <row r="1111" spans="1:1" x14ac:dyDescent="0.25">
      <c r="A1111" s="3" t="s">
        <v>11</v>
      </c>
    </row>
    <row r="1112" spans="1:1" x14ac:dyDescent="0.25">
      <c r="A1112" s="3" t="s">
        <v>4</v>
      </c>
    </row>
    <row r="1113" spans="1:1" x14ac:dyDescent="0.25">
      <c r="A1113" s="3" t="s">
        <v>5</v>
      </c>
    </row>
    <row r="1114" spans="1:1" x14ac:dyDescent="0.25">
      <c r="A1114" s="3" t="s">
        <v>11</v>
      </c>
    </row>
    <row r="1115" spans="1:1" x14ac:dyDescent="0.25">
      <c r="A1115" s="3" t="s">
        <v>8</v>
      </c>
    </row>
    <row r="1116" spans="1:1" x14ac:dyDescent="0.25">
      <c r="A1116" s="3" t="s">
        <v>5</v>
      </c>
    </row>
    <row r="1117" spans="1:1" x14ac:dyDescent="0.25">
      <c r="A1117" s="3" t="s">
        <v>4</v>
      </c>
    </row>
    <row r="1118" spans="1:1" x14ac:dyDescent="0.25">
      <c r="A1118" s="3" t="s">
        <v>11</v>
      </c>
    </row>
    <row r="1119" spans="1:1" x14ac:dyDescent="0.25">
      <c r="A1119" s="3" t="s">
        <v>11</v>
      </c>
    </row>
    <row r="1120" spans="1:1" x14ac:dyDescent="0.25">
      <c r="A1120" s="3" t="s">
        <v>4</v>
      </c>
    </row>
    <row r="1121" spans="1:1" x14ac:dyDescent="0.25">
      <c r="A1121" s="3" t="s">
        <v>4</v>
      </c>
    </row>
    <row r="1122" spans="1:1" x14ac:dyDescent="0.25">
      <c r="A1122" s="3" t="s">
        <v>3</v>
      </c>
    </row>
    <row r="1123" spans="1:1" x14ac:dyDescent="0.25">
      <c r="A1123" s="3" t="s">
        <v>2</v>
      </c>
    </row>
    <row r="1124" spans="1:1" x14ac:dyDescent="0.25">
      <c r="A1124" s="3" t="s">
        <v>7</v>
      </c>
    </row>
    <row r="1125" spans="1:1" x14ac:dyDescent="0.25">
      <c r="A1125" s="3" t="s">
        <v>9</v>
      </c>
    </row>
    <row r="1126" spans="1:1" x14ac:dyDescent="0.25">
      <c r="A1126" s="3" t="s">
        <v>4</v>
      </c>
    </row>
    <row r="1127" spans="1:1" x14ac:dyDescent="0.25">
      <c r="A1127" s="3" t="s">
        <v>2</v>
      </c>
    </row>
    <row r="1128" spans="1:1" x14ac:dyDescent="0.25">
      <c r="A1128" s="3" t="s">
        <v>3</v>
      </c>
    </row>
    <row r="1129" spans="1:1" x14ac:dyDescent="0.25">
      <c r="A1129" s="3" t="s">
        <v>3</v>
      </c>
    </row>
    <row r="1130" spans="1:1" x14ac:dyDescent="0.25">
      <c r="A1130" s="3" t="s">
        <v>5</v>
      </c>
    </row>
    <row r="1131" spans="1:1" x14ac:dyDescent="0.25">
      <c r="A1131" s="3" t="s">
        <v>5</v>
      </c>
    </row>
    <row r="1132" spans="1:1" x14ac:dyDescent="0.25">
      <c r="A1132" s="3" t="s">
        <v>5</v>
      </c>
    </row>
    <row r="1133" spans="1:1" x14ac:dyDescent="0.25">
      <c r="A1133" s="3" t="s">
        <v>6</v>
      </c>
    </row>
    <row r="1134" spans="1:1" x14ac:dyDescent="0.25">
      <c r="A1134" s="3" t="s">
        <v>4</v>
      </c>
    </row>
    <row r="1135" spans="1:1" x14ac:dyDescent="0.25">
      <c r="A1135" s="3" t="s">
        <v>2</v>
      </c>
    </row>
    <row r="1136" spans="1:1" x14ac:dyDescent="0.25">
      <c r="A1136" s="3" t="s">
        <v>4</v>
      </c>
    </row>
    <row r="1137" spans="1:1" x14ac:dyDescent="0.25">
      <c r="A1137" s="3" t="s">
        <v>4</v>
      </c>
    </row>
    <row r="1138" spans="1:1" x14ac:dyDescent="0.25">
      <c r="A1138" s="3" t="s">
        <v>4</v>
      </c>
    </row>
    <row r="1139" spans="1:1" x14ac:dyDescent="0.25">
      <c r="A1139" s="3" t="s">
        <v>3</v>
      </c>
    </row>
    <row r="1140" spans="1:1" x14ac:dyDescent="0.25">
      <c r="A1140" s="3" t="s">
        <v>4</v>
      </c>
    </row>
    <row r="1141" spans="1:1" x14ac:dyDescent="0.25">
      <c r="A1141" s="3" t="s">
        <v>7</v>
      </c>
    </row>
    <row r="1142" spans="1:1" x14ac:dyDescent="0.25">
      <c r="A1142" s="3" t="s">
        <v>4</v>
      </c>
    </row>
    <row r="1143" spans="1:1" x14ac:dyDescent="0.25">
      <c r="A1143" s="3" t="s">
        <v>5</v>
      </c>
    </row>
    <row r="1144" spans="1:1" x14ac:dyDescent="0.25">
      <c r="A1144" s="3" t="s">
        <v>5</v>
      </c>
    </row>
    <row r="1145" spans="1:1" x14ac:dyDescent="0.25">
      <c r="A1145" s="3" t="s">
        <v>5</v>
      </c>
    </row>
    <row r="1146" spans="1:1" x14ac:dyDescent="0.25">
      <c r="A1146" s="3" t="s">
        <v>5</v>
      </c>
    </row>
    <row r="1147" spans="1:1" x14ac:dyDescent="0.25">
      <c r="A1147" s="3" t="s">
        <v>6</v>
      </c>
    </row>
    <row r="1148" spans="1:1" x14ac:dyDescent="0.25">
      <c r="A1148" s="3" t="s">
        <v>4</v>
      </c>
    </row>
    <row r="1149" spans="1:1" x14ac:dyDescent="0.25">
      <c r="A1149" s="3" t="s">
        <v>4</v>
      </c>
    </row>
    <row r="1150" spans="1:1" x14ac:dyDescent="0.25">
      <c r="A1150" s="3" t="s">
        <v>4</v>
      </c>
    </row>
    <row r="1151" spans="1:1" x14ac:dyDescent="0.25">
      <c r="A1151" s="3" t="s">
        <v>8</v>
      </c>
    </row>
    <row r="1152" spans="1:1" x14ac:dyDescent="0.25">
      <c r="A1152" s="3" t="s">
        <v>14</v>
      </c>
    </row>
    <row r="1153" spans="1:1" x14ac:dyDescent="0.25">
      <c r="A1153" s="3" t="s">
        <v>7</v>
      </c>
    </row>
    <row r="1154" spans="1:1" x14ac:dyDescent="0.25">
      <c r="A1154" s="3" t="s">
        <v>7</v>
      </c>
    </row>
    <row r="1155" spans="1:1" x14ac:dyDescent="0.25">
      <c r="A1155" s="3" t="s">
        <v>6</v>
      </c>
    </row>
    <row r="1156" spans="1:1" x14ac:dyDescent="0.25">
      <c r="A1156" s="3" t="s">
        <v>7</v>
      </c>
    </row>
    <row r="1157" spans="1:1" x14ac:dyDescent="0.25">
      <c r="A1157" s="3" t="s">
        <v>7</v>
      </c>
    </row>
    <row r="1158" spans="1:1" x14ac:dyDescent="0.25">
      <c r="A1158" s="3" t="s">
        <v>5</v>
      </c>
    </row>
    <row r="1159" spans="1:1" x14ac:dyDescent="0.25">
      <c r="A1159" s="3" t="s">
        <v>8</v>
      </c>
    </row>
    <row r="1160" spans="1:1" x14ac:dyDescent="0.25">
      <c r="A1160" s="3" t="s">
        <v>7</v>
      </c>
    </row>
    <row r="1161" spans="1:1" x14ac:dyDescent="0.25">
      <c r="A1161" s="3" t="s">
        <v>5</v>
      </c>
    </row>
    <row r="1162" spans="1:1" x14ac:dyDescent="0.25">
      <c r="A1162" s="3" t="s">
        <v>5</v>
      </c>
    </row>
    <row r="1163" spans="1:1" x14ac:dyDescent="0.25">
      <c r="A1163" s="3" t="s">
        <v>7</v>
      </c>
    </row>
    <row r="1164" spans="1:1" x14ac:dyDescent="0.25">
      <c r="A1164" s="3" t="s">
        <v>5</v>
      </c>
    </row>
    <row r="1165" spans="1:1" x14ac:dyDescent="0.25">
      <c r="A1165" s="3" t="s">
        <v>4</v>
      </c>
    </row>
    <row r="1166" spans="1:1" x14ac:dyDescent="0.25">
      <c r="A1166" s="3" t="s">
        <v>5</v>
      </c>
    </row>
    <row r="1167" spans="1:1" x14ac:dyDescent="0.25">
      <c r="A1167" s="3" t="s">
        <v>3</v>
      </c>
    </row>
    <row r="1168" spans="1:1" x14ac:dyDescent="0.25">
      <c r="A1168" s="3" t="s">
        <v>5</v>
      </c>
    </row>
    <row r="1169" spans="1:1" x14ac:dyDescent="0.25">
      <c r="A1169" s="3" t="s">
        <v>6</v>
      </c>
    </row>
    <row r="1170" spans="1:1" x14ac:dyDescent="0.25">
      <c r="A1170" s="3" t="s">
        <v>5</v>
      </c>
    </row>
    <row r="1171" spans="1:1" x14ac:dyDescent="0.25">
      <c r="A1171" s="3" t="s">
        <v>7</v>
      </c>
    </row>
    <row r="1172" spans="1:1" x14ac:dyDescent="0.25">
      <c r="A1172" s="3" t="s">
        <v>4</v>
      </c>
    </row>
    <row r="1173" spans="1:1" x14ac:dyDescent="0.25">
      <c r="A1173" s="3" t="s">
        <v>8</v>
      </c>
    </row>
    <row r="1174" spans="1:1" x14ac:dyDescent="0.25">
      <c r="A1174" s="3" t="s">
        <v>8</v>
      </c>
    </row>
    <row r="1175" spans="1:1" x14ac:dyDescent="0.25">
      <c r="A1175" s="3" t="s">
        <v>8</v>
      </c>
    </row>
    <row r="1176" spans="1:1" x14ac:dyDescent="0.25">
      <c r="A1176" s="3" t="s">
        <v>8</v>
      </c>
    </row>
    <row r="1177" spans="1:1" x14ac:dyDescent="0.25">
      <c r="A1177" s="3" t="s">
        <v>5</v>
      </c>
    </row>
    <row r="1178" spans="1:1" x14ac:dyDescent="0.25">
      <c r="A1178" s="3" t="s">
        <v>8</v>
      </c>
    </row>
    <row r="1179" spans="1:1" x14ac:dyDescent="0.25">
      <c r="A1179" s="3" t="s">
        <v>7</v>
      </c>
    </row>
    <row r="1180" spans="1:1" x14ac:dyDescent="0.25">
      <c r="A1180" s="3" t="s">
        <v>8</v>
      </c>
    </row>
    <row r="1181" spans="1:1" x14ac:dyDescent="0.25">
      <c r="A1181" s="3" t="s">
        <v>6</v>
      </c>
    </row>
    <row r="1182" spans="1:1" x14ac:dyDescent="0.25">
      <c r="A1182" s="3" t="s">
        <v>8</v>
      </c>
    </row>
    <row r="1183" spans="1:1" x14ac:dyDescent="0.25">
      <c r="A1183" s="3" t="s">
        <v>12</v>
      </c>
    </row>
    <row r="1184" spans="1:1" x14ac:dyDescent="0.25">
      <c r="A1184" s="3" t="s">
        <v>9</v>
      </c>
    </row>
    <row r="1185" spans="1:1" x14ac:dyDescent="0.25">
      <c r="A1185" s="3" t="s">
        <v>8</v>
      </c>
    </row>
    <row r="1186" spans="1:1" x14ac:dyDescent="0.25">
      <c r="A1186" s="3" t="s">
        <v>8</v>
      </c>
    </row>
    <row r="1187" spans="1:1" x14ac:dyDescent="0.25">
      <c r="A1187" s="3" t="s">
        <v>11</v>
      </c>
    </row>
    <row r="1188" spans="1:1" x14ac:dyDescent="0.25">
      <c r="A1188" s="3" t="s">
        <v>9</v>
      </c>
    </row>
    <row r="1189" spans="1:1" x14ac:dyDescent="0.25">
      <c r="A1189" s="3" t="s">
        <v>8</v>
      </c>
    </row>
    <row r="1190" spans="1:1" x14ac:dyDescent="0.25">
      <c r="A1190" s="3" t="s">
        <v>8</v>
      </c>
    </row>
    <row r="1191" spans="1:1" x14ac:dyDescent="0.25">
      <c r="A1191" s="3" t="s">
        <v>10</v>
      </c>
    </row>
    <row r="1192" spans="1:1" x14ac:dyDescent="0.25">
      <c r="A1192" s="3" t="s">
        <v>10</v>
      </c>
    </row>
    <row r="1193" spans="1:1" x14ac:dyDescent="0.25">
      <c r="A1193" s="3" t="s">
        <v>9</v>
      </c>
    </row>
    <row r="1194" spans="1:1" x14ac:dyDescent="0.25">
      <c r="A1194" s="3" t="s">
        <v>10</v>
      </c>
    </row>
    <row r="1195" spans="1:1" x14ac:dyDescent="0.25">
      <c r="A1195" s="3" t="s">
        <v>8</v>
      </c>
    </row>
    <row r="1196" spans="1:1" x14ac:dyDescent="0.25">
      <c r="A1196" s="3" t="s">
        <v>7</v>
      </c>
    </row>
    <row r="1197" spans="1:1" x14ac:dyDescent="0.25">
      <c r="A1197" s="3" t="s">
        <v>8</v>
      </c>
    </row>
    <row r="1198" spans="1:1" x14ac:dyDescent="0.25">
      <c r="A1198" s="3" t="s">
        <v>9</v>
      </c>
    </row>
    <row r="1199" spans="1:1" x14ac:dyDescent="0.25">
      <c r="A1199" s="3" t="s">
        <v>9</v>
      </c>
    </row>
    <row r="1200" spans="1:1" x14ac:dyDescent="0.25">
      <c r="A1200" s="3" t="s">
        <v>8</v>
      </c>
    </row>
    <row r="1201" spans="1:1" x14ac:dyDescent="0.25">
      <c r="A1201" s="3" t="s">
        <v>9</v>
      </c>
    </row>
    <row r="1202" spans="1:1" x14ac:dyDescent="0.25">
      <c r="A1202" s="3" t="s">
        <v>8</v>
      </c>
    </row>
    <row r="1203" spans="1:1" x14ac:dyDescent="0.25">
      <c r="A1203" s="3" t="s">
        <v>8</v>
      </c>
    </row>
    <row r="1204" spans="1:1" x14ac:dyDescent="0.25">
      <c r="A1204" s="3" t="s">
        <v>10</v>
      </c>
    </row>
    <row r="1205" spans="1:1" x14ac:dyDescent="0.25">
      <c r="A1205" s="3" t="s">
        <v>9</v>
      </c>
    </row>
    <row r="1206" spans="1:1" x14ac:dyDescent="0.25">
      <c r="A1206" s="3" t="s">
        <v>9</v>
      </c>
    </row>
    <row r="1207" spans="1:1" x14ac:dyDescent="0.25">
      <c r="A1207" s="3" t="s">
        <v>12</v>
      </c>
    </row>
    <row r="1208" spans="1:1" x14ac:dyDescent="0.25">
      <c r="A1208" s="3" t="s">
        <v>9</v>
      </c>
    </row>
    <row r="1209" spans="1:1" x14ac:dyDescent="0.25">
      <c r="A1209" s="3" t="s">
        <v>9</v>
      </c>
    </row>
    <row r="1210" spans="1:1" x14ac:dyDescent="0.25">
      <c r="A1210" s="3" t="s">
        <v>10</v>
      </c>
    </row>
    <row r="1211" spans="1:1" x14ac:dyDescent="0.25">
      <c r="A1211" s="3" t="s">
        <v>8</v>
      </c>
    </row>
    <row r="1212" spans="1:1" x14ac:dyDescent="0.25">
      <c r="A1212" s="3" t="s">
        <v>9</v>
      </c>
    </row>
    <row r="1213" spans="1:1" x14ac:dyDescent="0.25">
      <c r="A1213" s="3" t="s">
        <v>11</v>
      </c>
    </row>
    <row r="1214" spans="1:1" x14ac:dyDescent="0.25">
      <c r="A1214" s="3" t="s">
        <v>10</v>
      </c>
    </row>
    <row r="1215" spans="1:1" x14ac:dyDescent="0.25">
      <c r="A1215" s="3" t="s">
        <v>8</v>
      </c>
    </row>
    <row r="1216" spans="1:1" x14ac:dyDescent="0.25">
      <c r="A1216" s="3" t="s">
        <v>8</v>
      </c>
    </row>
    <row r="1217" spans="1:1" x14ac:dyDescent="0.25">
      <c r="A1217" s="3" t="s">
        <v>8</v>
      </c>
    </row>
    <row r="1218" spans="1:1" x14ac:dyDescent="0.25">
      <c r="A1218" s="3" t="s">
        <v>6</v>
      </c>
    </row>
    <row r="1219" spans="1:1" x14ac:dyDescent="0.25">
      <c r="A1219" s="3" t="s">
        <v>10</v>
      </c>
    </row>
    <row r="1220" spans="1:1" x14ac:dyDescent="0.25">
      <c r="A1220" s="3" t="s">
        <v>12</v>
      </c>
    </row>
    <row r="1221" spans="1:1" x14ac:dyDescent="0.25">
      <c r="A1221" s="3" t="s">
        <v>9</v>
      </c>
    </row>
    <row r="1222" spans="1:1" x14ac:dyDescent="0.25">
      <c r="A1222" s="3" t="s">
        <v>9</v>
      </c>
    </row>
    <row r="1223" spans="1:1" x14ac:dyDescent="0.25">
      <c r="A1223" s="3" t="s">
        <v>10</v>
      </c>
    </row>
    <row r="1224" spans="1:1" x14ac:dyDescent="0.25">
      <c r="A1224" s="3" t="s">
        <v>11</v>
      </c>
    </row>
    <row r="1225" spans="1:1" x14ac:dyDescent="0.25">
      <c r="A1225" s="3" t="s">
        <v>10</v>
      </c>
    </row>
    <row r="1226" spans="1:1" x14ac:dyDescent="0.25">
      <c r="A1226" s="3" t="s">
        <v>11</v>
      </c>
    </row>
    <row r="1227" spans="1:1" x14ac:dyDescent="0.25">
      <c r="A1227" s="3" t="s">
        <v>9</v>
      </c>
    </row>
    <row r="1228" spans="1:1" x14ac:dyDescent="0.25">
      <c r="A1228" s="3" t="s">
        <v>10</v>
      </c>
    </row>
    <row r="1229" spans="1:1" x14ac:dyDescent="0.25">
      <c r="A1229" s="3" t="s">
        <v>10</v>
      </c>
    </row>
    <row r="1230" spans="1:1" x14ac:dyDescent="0.25">
      <c r="A1230" s="3" t="s">
        <v>10</v>
      </c>
    </row>
    <row r="1231" spans="1:1" x14ac:dyDescent="0.25">
      <c r="A1231" s="3" t="s">
        <v>10</v>
      </c>
    </row>
    <row r="1232" spans="1:1" x14ac:dyDescent="0.25">
      <c r="A1232" s="3" t="s">
        <v>9</v>
      </c>
    </row>
    <row r="1233" spans="1:1" x14ac:dyDescent="0.25">
      <c r="A1233" s="3" t="s">
        <v>9</v>
      </c>
    </row>
    <row r="1234" spans="1:1" x14ac:dyDescent="0.25">
      <c r="A1234" s="3" t="s">
        <v>10</v>
      </c>
    </row>
    <row r="1235" spans="1:1" x14ac:dyDescent="0.25">
      <c r="A1235" s="3" t="s">
        <v>9</v>
      </c>
    </row>
    <row r="1236" spans="1:1" x14ac:dyDescent="0.25">
      <c r="A1236" s="3" t="s">
        <v>9</v>
      </c>
    </row>
    <row r="1237" spans="1:1" x14ac:dyDescent="0.25">
      <c r="A1237" s="3" t="s">
        <v>12</v>
      </c>
    </row>
    <row r="1238" spans="1:1" x14ac:dyDescent="0.25">
      <c r="A1238" s="3" t="s">
        <v>11</v>
      </c>
    </row>
    <row r="1239" spans="1:1" x14ac:dyDescent="0.25">
      <c r="A1239" s="3" t="s">
        <v>11</v>
      </c>
    </row>
    <row r="1240" spans="1:1" x14ac:dyDescent="0.25">
      <c r="A1240" s="3" t="s">
        <v>10</v>
      </c>
    </row>
    <row r="1241" spans="1:1" x14ac:dyDescent="0.25">
      <c r="A1241" s="3" t="s">
        <v>9</v>
      </c>
    </row>
    <row r="1242" spans="1:1" x14ac:dyDescent="0.25">
      <c r="A1242" s="3" t="s">
        <v>8</v>
      </c>
    </row>
    <row r="1243" spans="1:1" x14ac:dyDescent="0.25">
      <c r="A1243" s="3" t="s">
        <v>8</v>
      </c>
    </row>
    <row r="1244" spans="1:1" x14ac:dyDescent="0.25">
      <c r="A1244" s="3" t="s">
        <v>8</v>
      </c>
    </row>
    <row r="1245" spans="1:1" x14ac:dyDescent="0.25">
      <c r="A1245" s="3" t="s">
        <v>8</v>
      </c>
    </row>
    <row r="1246" spans="1:1" x14ac:dyDescent="0.25">
      <c r="A1246" s="3" t="s">
        <v>9</v>
      </c>
    </row>
    <row r="1247" spans="1:1" x14ac:dyDescent="0.25">
      <c r="A1247" s="3" t="s">
        <v>8</v>
      </c>
    </row>
    <row r="1248" spans="1:1" x14ac:dyDescent="0.25">
      <c r="A1248" s="3" t="s">
        <v>9</v>
      </c>
    </row>
    <row r="1249" spans="1:1" x14ac:dyDescent="0.25">
      <c r="A1249" s="3" t="s">
        <v>10</v>
      </c>
    </row>
    <row r="1250" spans="1:1" x14ac:dyDescent="0.25">
      <c r="A1250" s="3" t="s">
        <v>9</v>
      </c>
    </row>
    <row r="1251" spans="1:1" x14ac:dyDescent="0.25">
      <c r="A1251" s="3" t="s">
        <v>8</v>
      </c>
    </row>
    <row r="1252" spans="1:1" x14ac:dyDescent="0.25">
      <c r="A1252" s="3" t="s">
        <v>14</v>
      </c>
    </row>
    <row r="1253" spans="1:1" x14ac:dyDescent="0.25">
      <c r="A1253" s="3" t="s">
        <v>10</v>
      </c>
    </row>
    <row r="1254" spans="1:1" x14ac:dyDescent="0.25">
      <c r="A1254" s="3" t="s">
        <v>10</v>
      </c>
    </row>
    <row r="1255" spans="1:1" x14ac:dyDescent="0.25">
      <c r="A1255" s="3" t="s">
        <v>11</v>
      </c>
    </row>
    <row r="1256" spans="1:1" x14ac:dyDescent="0.25">
      <c r="A1256" s="3" t="s">
        <v>8</v>
      </c>
    </row>
    <row r="1257" spans="1:1" x14ac:dyDescent="0.25">
      <c r="A1257" s="3" t="s">
        <v>10</v>
      </c>
    </row>
    <row r="1258" spans="1:1" x14ac:dyDescent="0.25">
      <c r="A1258" s="3" t="s">
        <v>8</v>
      </c>
    </row>
    <row r="1259" spans="1:1" x14ac:dyDescent="0.25">
      <c r="A1259" s="3" t="s">
        <v>9</v>
      </c>
    </row>
    <row r="1260" spans="1:1" x14ac:dyDescent="0.25">
      <c r="A1260" s="3" t="s">
        <v>9</v>
      </c>
    </row>
    <row r="1261" spans="1:1" x14ac:dyDescent="0.25">
      <c r="A1261" s="3" t="s">
        <v>7</v>
      </c>
    </row>
    <row r="1262" spans="1:1" x14ac:dyDescent="0.25">
      <c r="A1262" s="3" t="s">
        <v>3</v>
      </c>
    </row>
    <row r="1263" spans="1:1" x14ac:dyDescent="0.25">
      <c r="A1263" s="3" t="s">
        <v>9</v>
      </c>
    </row>
    <row r="1264" spans="1:1" x14ac:dyDescent="0.25">
      <c r="A1264" s="3" t="s">
        <v>7</v>
      </c>
    </row>
    <row r="1265" spans="1:1" x14ac:dyDescent="0.25">
      <c r="A1265" s="3" t="s">
        <v>6</v>
      </c>
    </row>
    <row r="1266" spans="1:1" x14ac:dyDescent="0.25">
      <c r="A1266" s="3" t="s">
        <v>15</v>
      </c>
    </row>
    <row r="1267" spans="1:1" x14ac:dyDescent="0.25">
      <c r="A1267" s="3" t="s">
        <v>8</v>
      </c>
    </row>
    <row r="1268" spans="1:1" x14ac:dyDescent="0.25">
      <c r="A1268" s="3" t="s">
        <v>7</v>
      </c>
    </row>
    <row r="1269" spans="1:1" x14ac:dyDescent="0.25">
      <c r="A1269" s="3" t="s">
        <v>7</v>
      </c>
    </row>
    <row r="1270" spans="1:1" x14ac:dyDescent="0.25">
      <c r="A1270" s="3" t="s">
        <v>10</v>
      </c>
    </row>
    <row r="1271" spans="1:1" x14ac:dyDescent="0.25">
      <c r="A1271" s="3" t="s">
        <v>8</v>
      </c>
    </row>
    <row r="1272" spans="1:1" x14ac:dyDescent="0.25">
      <c r="A1272" s="3" t="s">
        <v>9</v>
      </c>
    </row>
    <row r="1273" spans="1:1" x14ac:dyDescent="0.25">
      <c r="A1273" s="3" t="s">
        <v>12</v>
      </c>
    </row>
    <row r="1274" spans="1:1" x14ac:dyDescent="0.25">
      <c r="A1274" s="3" t="s">
        <v>4</v>
      </c>
    </row>
    <row r="1275" spans="1:1" x14ac:dyDescent="0.25">
      <c r="A1275" s="3" t="s">
        <v>8</v>
      </c>
    </row>
    <row r="1276" spans="1:1" x14ac:dyDescent="0.25">
      <c r="A1276" s="3" t="s">
        <v>9</v>
      </c>
    </row>
    <row r="1277" spans="1:1" x14ac:dyDescent="0.25">
      <c r="A1277" s="3" t="s">
        <v>8</v>
      </c>
    </row>
    <row r="1278" spans="1:1" x14ac:dyDescent="0.25">
      <c r="A1278" s="3" t="s">
        <v>7</v>
      </c>
    </row>
    <row r="1279" spans="1:1" x14ac:dyDescent="0.25">
      <c r="A1279" s="3" t="s">
        <v>7</v>
      </c>
    </row>
    <row r="1280" spans="1:1" x14ac:dyDescent="0.25">
      <c r="A1280" s="3" t="s">
        <v>5</v>
      </c>
    </row>
    <row r="1281" spans="1:1" x14ac:dyDescent="0.25">
      <c r="A1281" s="3" t="s">
        <v>10</v>
      </c>
    </row>
    <row r="1282" spans="1:1" x14ac:dyDescent="0.25">
      <c r="A1282" s="3" t="s">
        <v>12</v>
      </c>
    </row>
    <row r="1283" spans="1:1" x14ac:dyDescent="0.25">
      <c r="A1283" s="3" t="s">
        <v>5</v>
      </c>
    </row>
    <row r="1284" spans="1:1" x14ac:dyDescent="0.25">
      <c r="A1284" s="3" t="s">
        <v>7</v>
      </c>
    </row>
    <row r="1285" spans="1:1" x14ac:dyDescent="0.25">
      <c r="A1285" s="3" t="s">
        <v>6</v>
      </c>
    </row>
    <row r="1286" spans="1:1" x14ac:dyDescent="0.25">
      <c r="A1286" s="3" t="s">
        <v>5</v>
      </c>
    </row>
    <row r="1287" spans="1:1" x14ac:dyDescent="0.25">
      <c r="A1287" s="3" t="s">
        <v>8</v>
      </c>
    </row>
    <row r="1288" spans="1:1" x14ac:dyDescent="0.25">
      <c r="A1288" s="3" t="s">
        <v>4</v>
      </c>
    </row>
    <row r="1289" spans="1:1" x14ac:dyDescent="0.25">
      <c r="A1289" s="3" t="s">
        <v>7</v>
      </c>
    </row>
    <row r="1290" spans="1:1" x14ac:dyDescent="0.25">
      <c r="A1290" s="3" t="s">
        <v>12</v>
      </c>
    </row>
    <row r="1291" spans="1:1" x14ac:dyDescent="0.25">
      <c r="A1291" s="3" t="s">
        <v>7</v>
      </c>
    </row>
    <row r="1292" spans="1:1" x14ac:dyDescent="0.25">
      <c r="A1292" s="3" t="s">
        <v>6</v>
      </c>
    </row>
    <row r="1293" spans="1:1" x14ac:dyDescent="0.25">
      <c r="A1293" s="3" t="s">
        <v>9</v>
      </c>
    </row>
    <row r="1294" spans="1:1" x14ac:dyDescent="0.25">
      <c r="A1294" s="3" t="s">
        <v>11</v>
      </c>
    </row>
    <row r="1295" spans="1:1" x14ac:dyDescent="0.25">
      <c r="A1295" s="3" t="s">
        <v>6</v>
      </c>
    </row>
    <row r="1296" spans="1:1" x14ac:dyDescent="0.25">
      <c r="A1296" s="3" t="s">
        <v>10</v>
      </c>
    </row>
    <row r="1297" spans="1:1" x14ac:dyDescent="0.25">
      <c r="A1297" s="3" t="s">
        <v>10</v>
      </c>
    </row>
    <row r="1298" spans="1:1" x14ac:dyDescent="0.25">
      <c r="A1298" s="3" t="s">
        <v>10</v>
      </c>
    </row>
    <row r="1299" spans="1:1" x14ac:dyDescent="0.25">
      <c r="A1299" s="3" t="s">
        <v>8</v>
      </c>
    </row>
    <row r="1300" spans="1:1" x14ac:dyDescent="0.25">
      <c r="A1300" s="3" t="s">
        <v>13</v>
      </c>
    </row>
    <row r="1301" spans="1:1" x14ac:dyDescent="0.25">
      <c r="A1301" s="3" t="s">
        <v>9</v>
      </c>
    </row>
    <row r="1302" spans="1:1" x14ac:dyDescent="0.25">
      <c r="A1302" s="3" t="s">
        <v>11</v>
      </c>
    </row>
    <row r="1303" spans="1:1" x14ac:dyDescent="0.25">
      <c r="A1303" s="3" t="s">
        <v>4</v>
      </c>
    </row>
    <row r="1304" spans="1:1" x14ac:dyDescent="0.25">
      <c r="A1304" s="3" t="s">
        <v>12</v>
      </c>
    </row>
    <row r="1305" spans="1:1" x14ac:dyDescent="0.25">
      <c r="A1305" s="3" t="s">
        <v>12</v>
      </c>
    </row>
    <row r="1306" spans="1:1" x14ac:dyDescent="0.25">
      <c r="A1306" s="3" t="s">
        <v>6</v>
      </c>
    </row>
    <row r="1307" spans="1:1" x14ac:dyDescent="0.25">
      <c r="A1307" s="3" t="s">
        <v>12</v>
      </c>
    </row>
    <row r="1308" spans="1:1" x14ac:dyDescent="0.25">
      <c r="A1308" s="3" t="s">
        <v>11</v>
      </c>
    </row>
    <row r="1309" spans="1:1" x14ac:dyDescent="0.25">
      <c r="A1309" s="3" t="s">
        <v>13</v>
      </c>
    </row>
    <row r="1310" spans="1:1" x14ac:dyDescent="0.25">
      <c r="A1310" s="3" t="s">
        <v>12</v>
      </c>
    </row>
    <row r="1311" spans="1:1" x14ac:dyDescent="0.25">
      <c r="A1311" s="3" t="s">
        <v>4</v>
      </c>
    </row>
    <row r="1312" spans="1:1" x14ac:dyDescent="0.25">
      <c r="A1312" s="3" t="s">
        <v>10</v>
      </c>
    </row>
    <row r="1313" spans="1:1" x14ac:dyDescent="0.25">
      <c r="A1313" s="3" t="s">
        <v>7</v>
      </c>
    </row>
    <row r="1314" spans="1:1" x14ac:dyDescent="0.25">
      <c r="A1314" s="3" t="s">
        <v>9</v>
      </c>
    </row>
    <row r="1315" spans="1:1" x14ac:dyDescent="0.25">
      <c r="A1315" s="3" t="s">
        <v>11</v>
      </c>
    </row>
    <row r="1316" spans="1:1" x14ac:dyDescent="0.25">
      <c r="A1316" s="3" t="s">
        <v>9</v>
      </c>
    </row>
    <row r="1317" spans="1:1" x14ac:dyDescent="0.25">
      <c r="A1317" s="3" t="s">
        <v>7</v>
      </c>
    </row>
    <row r="1318" spans="1:1" x14ac:dyDescent="0.25">
      <c r="A1318" s="3" t="s">
        <v>10</v>
      </c>
    </row>
    <row r="1319" spans="1:1" x14ac:dyDescent="0.25">
      <c r="A1319" s="3" t="s">
        <v>5</v>
      </c>
    </row>
    <row r="1320" spans="1:1" x14ac:dyDescent="0.25">
      <c r="A1320" s="3" t="s">
        <v>6</v>
      </c>
    </row>
    <row r="1321" spans="1:1" x14ac:dyDescent="0.25">
      <c r="A1321" s="3" t="s">
        <v>8</v>
      </c>
    </row>
    <row r="1322" spans="1:1" x14ac:dyDescent="0.25">
      <c r="A1322" s="3" t="s">
        <v>8</v>
      </c>
    </row>
    <row r="1323" spans="1:1" x14ac:dyDescent="0.25">
      <c r="A1323" s="3" t="s">
        <v>7</v>
      </c>
    </row>
    <row r="1324" spans="1:1" x14ac:dyDescent="0.25">
      <c r="A1324" s="3" t="s">
        <v>12</v>
      </c>
    </row>
    <row r="1325" spans="1:1" x14ac:dyDescent="0.25">
      <c r="A1325" s="3" t="s">
        <v>10</v>
      </c>
    </row>
    <row r="1326" spans="1:1" x14ac:dyDescent="0.25">
      <c r="A1326" s="3" t="s">
        <v>5</v>
      </c>
    </row>
    <row r="1327" spans="1:1" x14ac:dyDescent="0.25">
      <c r="A1327" s="3" t="s">
        <v>7</v>
      </c>
    </row>
    <row r="1328" spans="1:1" x14ac:dyDescent="0.25">
      <c r="A1328" s="3" t="s">
        <v>4</v>
      </c>
    </row>
    <row r="1329" spans="1:1" x14ac:dyDescent="0.25">
      <c r="A1329" s="3" t="s">
        <v>2</v>
      </c>
    </row>
    <row r="1330" spans="1:1" x14ac:dyDescent="0.25">
      <c r="A1330" s="3" t="s">
        <v>13</v>
      </c>
    </row>
    <row r="1331" spans="1:1" x14ac:dyDescent="0.25">
      <c r="A1331" s="3" t="s">
        <v>8</v>
      </c>
    </row>
    <row r="1332" spans="1:1" x14ac:dyDescent="0.25">
      <c r="A1332" s="3" t="s">
        <v>1</v>
      </c>
    </row>
    <row r="1333" spans="1:1" x14ac:dyDescent="0.25">
      <c r="A1333" s="3" t="s">
        <v>8</v>
      </c>
    </row>
    <row r="1334" spans="1:1" x14ac:dyDescent="0.25">
      <c r="A1334" s="3" t="s">
        <v>9</v>
      </c>
    </row>
    <row r="1335" spans="1:1" x14ac:dyDescent="0.25">
      <c r="A1335" s="3" t="s">
        <v>10</v>
      </c>
    </row>
    <row r="1336" spans="1:1" x14ac:dyDescent="0.25">
      <c r="A1336" s="3" t="s">
        <v>8</v>
      </c>
    </row>
    <row r="1337" spans="1:1" x14ac:dyDescent="0.25">
      <c r="A1337" s="3" t="s">
        <v>5</v>
      </c>
    </row>
    <row r="1338" spans="1:1" x14ac:dyDescent="0.25">
      <c r="A1338" s="3" t="s">
        <v>7</v>
      </c>
    </row>
    <row r="1339" spans="1:1" x14ac:dyDescent="0.25">
      <c r="A1339" s="3" t="s">
        <v>10</v>
      </c>
    </row>
    <row r="1340" spans="1:1" x14ac:dyDescent="0.25">
      <c r="A1340" s="3" t="s">
        <v>7</v>
      </c>
    </row>
    <row r="1341" spans="1:1" x14ac:dyDescent="0.25">
      <c r="A1341" s="3" t="s">
        <v>7</v>
      </c>
    </row>
    <row r="1342" spans="1:1" x14ac:dyDescent="0.25">
      <c r="A1342" s="3" t="s">
        <v>8</v>
      </c>
    </row>
    <row r="1343" spans="1:1" x14ac:dyDescent="0.25">
      <c r="A1343" s="3" t="s">
        <v>7</v>
      </c>
    </row>
    <row r="1344" spans="1:1" x14ac:dyDescent="0.25">
      <c r="A1344" s="3" t="s">
        <v>5</v>
      </c>
    </row>
    <row r="1345" spans="1:1" x14ac:dyDescent="0.25">
      <c r="A1345" s="3" t="s">
        <v>10</v>
      </c>
    </row>
    <row r="1346" spans="1:1" x14ac:dyDescent="0.25">
      <c r="A1346" s="3" t="s">
        <v>7</v>
      </c>
    </row>
    <row r="1347" spans="1:1" x14ac:dyDescent="0.25">
      <c r="A1347" s="3" t="s">
        <v>5</v>
      </c>
    </row>
    <row r="1348" spans="1:1" x14ac:dyDescent="0.25">
      <c r="A1348" s="3" t="s">
        <v>7</v>
      </c>
    </row>
    <row r="1349" spans="1:1" x14ac:dyDescent="0.25">
      <c r="A1349" s="3" t="s">
        <v>8</v>
      </c>
    </row>
    <row r="1350" spans="1:1" x14ac:dyDescent="0.25">
      <c r="A1350" s="3" t="s">
        <v>7</v>
      </c>
    </row>
    <row r="1351" spans="1:1" x14ac:dyDescent="0.25">
      <c r="A1351" s="3" t="s">
        <v>13</v>
      </c>
    </row>
    <row r="1352" spans="1:1" x14ac:dyDescent="0.25">
      <c r="A1352" s="3" t="s">
        <v>12</v>
      </c>
    </row>
    <row r="1353" spans="1:1" x14ac:dyDescent="0.25">
      <c r="A1353" s="3" t="s">
        <v>10</v>
      </c>
    </row>
    <row r="1354" spans="1:1" x14ac:dyDescent="0.25">
      <c r="A1354" s="3" t="s">
        <v>9</v>
      </c>
    </row>
    <row r="1355" spans="1:1" x14ac:dyDescent="0.25">
      <c r="A1355" s="3" t="s">
        <v>3</v>
      </c>
    </row>
    <row r="1356" spans="1:1" x14ac:dyDescent="0.25">
      <c r="A1356" s="3" t="s">
        <v>8</v>
      </c>
    </row>
    <row r="1357" spans="1:1" x14ac:dyDescent="0.25">
      <c r="A1357" s="3" t="s">
        <v>3</v>
      </c>
    </row>
    <row r="1358" spans="1:1" x14ac:dyDescent="0.25">
      <c r="A1358" s="3" t="s">
        <v>9</v>
      </c>
    </row>
    <row r="1359" spans="1:1" x14ac:dyDescent="0.25">
      <c r="A1359" s="3" t="s">
        <v>2</v>
      </c>
    </row>
    <row r="1360" spans="1:1" x14ac:dyDescent="0.25">
      <c r="A1360" s="3" t="s">
        <v>8</v>
      </c>
    </row>
    <row r="1361" spans="1:1" x14ac:dyDescent="0.25">
      <c r="A1361" s="3" t="s">
        <v>7</v>
      </c>
    </row>
    <row r="1362" spans="1:1" x14ac:dyDescent="0.25">
      <c r="A1362" s="3" t="s">
        <v>8</v>
      </c>
    </row>
    <row r="1363" spans="1:1" x14ac:dyDescent="0.25">
      <c r="A1363" s="3" t="s">
        <v>10</v>
      </c>
    </row>
    <row r="1364" spans="1:1" x14ac:dyDescent="0.25">
      <c r="A1364" s="3" t="s">
        <v>8</v>
      </c>
    </row>
    <row r="1365" spans="1:1" x14ac:dyDescent="0.25">
      <c r="A1365" s="3" t="s">
        <v>12</v>
      </c>
    </row>
    <row r="1366" spans="1:1" x14ac:dyDescent="0.25">
      <c r="A1366" s="3" t="s">
        <v>10</v>
      </c>
    </row>
    <row r="1367" spans="1:1" x14ac:dyDescent="0.25">
      <c r="A1367" s="3" t="s">
        <v>2</v>
      </c>
    </row>
    <row r="1368" spans="1:1" x14ac:dyDescent="0.25">
      <c r="A1368" s="3" t="s">
        <v>8</v>
      </c>
    </row>
    <row r="1369" spans="1:1" x14ac:dyDescent="0.25">
      <c r="A1369" s="3" t="s">
        <v>3</v>
      </c>
    </row>
    <row r="1370" spans="1:1" x14ac:dyDescent="0.25">
      <c r="A1370" s="3" t="s">
        <v>12</v>
      </c>
    </row>
    <row r="1371" spans="1:1" x14ac:dyDescent="0.25">
      <c r="A1371" s="3" t="s">
        <v>14</v>
      </c>
    </row>
    <row r="1372" spans="1:1" x14ac:dyDescent="0.25">
      <c r="A1372" s="3" t="s">
        <v>9</v>
      </c>
    </row>
    <row r="1373" spans="1:1" x14ac:dyDescent="0.25">
      <c r="A1373" s="3" t="s">
        <v>11</v>
      </c>
    </row>
    <row r="1374" spans="1:1" x14ac:dyDescent="0.25">
      <c r="A1374" s="3" t="s">
        <v>7</v>
      </c>
    </row>
    <row r="1375" spans="1:1" x14ac:dyDescent="0.25">
      <c r="A1375" s="3" t="s">
        <v>11</v>
      </c>
    </row>
    <row r="1376" spans="1:1" x14ac:dyDescent="0.25">
      <c r="A1376" s="3" t="s">
        <v>10</v>
      </c>
    </row>
    <row r="1377" spans="1:1" x14ac:dyDescent="0.25">
      <c r="A1377" s="3" t="s">
        <v>8</v>
      </c>
    </row>
    <row r="1378" spans="1:1" x14ac:dyDescent="0.25">
      <c r="A1378" s="3" t="s">
        <v>8</v>
      </c>
    </row>
    <row r="1379" spans="1:1" x14ac:dyDescent="0.25">
      <c r="A1379" s="3" t="s">
        <v>6</v>
      </c>
    </row>
    <row r="1380" spans="1:1" x14ac:dyDescent="0.25">
      <c r="A1380" s="3" t="s">
        <v>8</v>
      </c>
    </row>
    <row r="1381" spans="1:1" x14ac:dyDescent="0.25">
      <c r="A1381" s="3" t="s">
        <v>10</v>
      </c>
    </row>
    <row r="1382" spans="1:1" x14ac:dyDescent="0.25">
      <c r="A1382" s="3" t="s">
        <v>9</v>
      </c>
    </row>
    <row r="1383" spans="1:1" x14ac:dyDescent="0.25">
      <c r="A1383" s="3" t="s">
        <v>11</v>
      </c>
    </row>
    <row r="1384" spans="1:1" x14ac:dyDescent="0.25">
      <c r="A1384" s="3" t="s">
        <v>15</v>
      </c>
    </row>
    <row r="1385" spans="1:1" x14ac:dyDescent="0.25">
      <c r="A1385" s="3" t="s">
        <v>2</v>
      </c>
    </row>
    <row r="1386" spans="1:1" x14ac:dyDescent="0.25">
      <c r="A1386" s="3" t="s">
        <v>6</v>
      </c>
    </row>
    <row r="1387" spans="1:1" x14ac:dyDescent="0.25">
      <c r="A1387" s="3" t="s">
        <v>6</v>
      </c>
    </row>
    <row r="1388" spans="1:1" x14ac:dyDescent="0.25">
      <c r="A1388" s="3" t="s">
        <v>8</v>
      </c>
    </row>
    <row r="1389" spans="1:1" x14ac:dyDescent="0.25">
      <c r="A1389" s="3" t="s">
        <v>8</v>
      </c>
    </row>
    <row r="1390" spans="1:1" x14ac:dyDescent="0.25">
      <c r="A1390" s="3" t="s">
        <v>4</v>
      </c>
    </row>
    <row r="1391" spans="1:1" x14ac:dyDescent="0.25">
      <c r="A1391" s="3" t="s">
        <v>11</v>
      </c>
    </row>
    <row r="1392" spans="1:1" x14ac:dyDescent="0.25">
      <c r="A1392" s="3" t="s">
        <v>5</v>
      </c>
    </row>
    <row r="1393" spans="1:1" x14ac:dyDescent="0.25">
      <c r="A1393" s="3" t="s">
        <v>8</v>
      </c>
    </row>
    <row r="1394" spans="1:1" x14ac:dyDescent="0.25">
      <c r="A1394" s="3" t="s">
        <v>14</v>
      </c>
    </row>
    <row r="1395" spans="1:1" x14ac:dyDescent="0.25">
      <c r="A1395" s="3" t="s">
        <v>8</v>
      </c>
    </row>
    <row r="1396" spans="1:1" x14ac:dyDescent="0.25">
      <c r="A1396" s="3" t="s">
        <v>9</v>
      </c>
    </row>
    <row r="1397" spans="1:1" x14ac:dyDescent="0.25">
      <c r="A1397" s="3" t="s">
        <v>6</v>
      </c>
    </row>
    <row r="1398" spans="1:1" x14ac:dyDescent="0.25">
      <c r="A1398" s="3" t="s">
        <v>10</v>
      </c>
    </row>
    <row r="1399" spans="1:1" x14ac:dyDescent="0.25">
      <c r="A1399" s="3" t="s">
        <v>9</v>
      </c>
    </row>
    <row r="1400" spans="1:1" x14ac:dyDescent="0.25">
      <c r="A1400" s="3" t="s">
        <v>8</v>
      </c>
    </row>
    <row r="1401" spans="1:1" x14ac:dyDescent="0.25">
      <c r="A1401" s="3" t="s">
        <v>10</v>
      </c>
    </row>
    <row r="1402" spans="1:1" x14ac:dyDescent="0.25">
      <c r="A1402" s="3" t="s">
        <v>14</v>
      </c>
    </row>
    <row r="1403" spans="1:1" x14ac:dyDescent="0.25">
      <c r="A1403" s="3" t="s">
        <v>12</v>
      </c>
    </row>
    <row r="1404" spans="1:1" x14ac:dyDescent="0.25">
      <c r="A1404" s="3" t="s">
        <v>8</v>
      </c>
    </row>
    <row r="1405" spans="1:1" x14ac:dyDescent="0.25">
      <c r="A1405" s="3" t="s">
        <v>7</v>
      </c>
    </row>
    <row r="1406" spans="1:1" x14ac:dyDescent="0.25">
      <c r="A1406" s="3" t="s">
        <v>10</v>
      </c>
    </row>
    <row r="1407" spans="1:1" x14ac:dyDescent="0.25">
      <c r="A1407" s="3" t="s">
        <v>12</v>
      </c>
    </row>
    <row r="1408" spans="1:1" x14ac:dyDescent="0.25">
      <c r="A1408" s="3" t="s">
        <v>7</v>
      </c>
    </row>
    <row r="1409" spans="1:1" x14ac:dyDescent="0.25">
      <c r="A1409" s="3" t="s">
        <v>10</v>
      </c>
    </row>
    <row r="1410" spans="1:1" x14ac:dyDescent="0.25">
      <c r="A1410" s="3" t="s">
        <v>4</v>
      </c>
    </row>
    <row r="1411" spans="1:1" x14ac:dyDescent="0.25">
      <c r="A1411" s="3" t="s">
        <v>10</v>
      </c>
    </row>
    <row r="1412" spans="1:1" x14ac:dyDescent="0.25">
      <c r="A1412" s="3" t="s">
        <v>12</v>
      </c>
    </row>
    <row r="1413" spans="1:1" x14ac:dyDescent="0.25">
      <c r="A1413" s="3" t="s">
        <v>8</v>
      </c>
    </row>
    <row r="1414" spans="1:1" x14ac:dyDescent="0.25">
      <c r="A1414" s="3" t="s">
        <v>11</v>
      </c>
    </row>
    <row r="1415" spans="1:1" x14ac:dyDescent="0.25">
      <c r="A1415" s="3" t="s">
        <v>12</v>
      </c>
    </row>
    <row r="1416" spans="1:1" x14ac:dyDescent="0.25">
      <c r="A1416" s="3" t="s">
        <v>9</v>
      </c>
    </row>
    <row r="1417" spans="1:1" x14ac:dyDescent="0.25">
      <c r="A1417" s="3" t="s">
        <v>7</v>
      </c>
    </row>
    <row r="1418" spans="1:1" x14ac:dyDescent="0.25">
      <c r="A1418" s="3" t="s">
        <v>9</v>
      </c>
    </row>
    <row r="1419" spans="1:1" x14ac:dyDescent="0.25">
      <c r="A1419" s="3" t="s">
        <v>8</v>
      </c>
    </row>
    <row r="1420" spans="1:1" x14ac:dyDescent="0.25">
      <c r="A1420" s="3" t="s">
        <v>12</v>
      </c>
    </row>
    <row r="1421" spans="1:1" x14ac:dyDescent="0.25">
      <c r="A1421" s="3" t="s">
        <v>8</v>
      </c>
    </row>
    <row r="1422" spans="1:1" x14ac:dyDescent="0.25">
      <c r="A1422" s="3" t="s">
        <v>8</v>
      </c>
    </row>
    <row r="1423" spans="1:1" x14ac:dyDescent="0.25">
      <c r="A1423" s="3" t="s">
        <v>7</v>
      </c>
    </row>
    <row r="1424" spans="1:1" x14ac:dyDescent="0.25">
      <c r="A1424" s="3" t="s">
        <v>10</v>
      </c>
    </row>
    <row r="1425" spans="1:1" x14ac:dyDescent="0.25">
      <c r="A1425" s="3" t="s">
        <v>9</v>
      </c>
    </row>
    <row r="1426" spans="1:1" x14ac:dyDescent="0.25">
      <c r="A1426" s="3" t="s">
        <v>6</v>
      </c>
    </row>
    <row r="1427" spans="1:1" x14ac:dyDescent="0.25">
      <c r="A1427" s="3" t="s">
        <v>5</v>
      </c>
    </row>
    <row r="1428" spans="1:1" x14ac:dyDescent="0.25">
      <c r="A1428" s="3" t="s">
        <v>8</v>
      </c>
    </row>
    <row r="1429" spans="1:1" x14ac:dyDescent="0.25">
      <c r="A1429" s="3" t="s">
        <v>0</v>
      </c>
    </row>
    <row r="1430" spans="1:1" x14ac:dyDescent="0.25">
      <c r="A1430" s="3" t="s">
        <v>14</v>
      </c>
    </row>
    <row r="1431" spans="1:1" x14ac:dyDescent="0.25">
      <c r="A1431" s="3" t="s">
        <v>6</v>
      </c>
    </row>
    <row r="1432" spans="1:1" x14ac:dyDescent="0.25">
      <c r="A1432" s="3" t="s">
        <v>12</v>
      </c>
    </row>
    <row r="1433" spans="1:1" x14ac:dyDescent="0.25">
      <c r="A1433" s="3" t="s">
        <v>11</v>
      </c>
    </row>
    <row r="1434" spans="1:1" x14ac:dyDescent="0.25">
      <c r="A1434" s="3" t="s">
        <v>9</v>
      </c>
    </row>
    <row r="1435" spans="1:1" x14ac:dyDescent="0.25">
      <c r="A1435" s="3" t="s">
        <v>9</v>
      </c>
    </row>
    <row r="1436" spans="1:1" x14ac:dyDescent="0.25">
      <c r="A1436" s="3" t="s">
        <v>3</v>
      </c>
    </row>
    <row r="1437" spans="1:1" x14ac:dyDescent="0.25">
      <c r="A1437" s="3" t="s">
        <v>13</v>
      </c>
    </row>
    <row r="1438" spans="1:1" x14ac:dyDescent="0.25">
      <c r="A1438" s="3" t="s">
        <v>9</v>
      </c>
    </row>
    <row r="1439" spans="1:1" x14ac:dyDescent="0.25">
      <c r="A1439" s="3" t="s">
        <v>10</v>
      </c>
    </row>
    <row r="1440" spans="1:1" x14ac:dyDescent="0.25">
      <c r="A1440" s="3" t="s">
        <v>9</v>
      </c>
    </row>
    <row r="1441" spans="1:1" x14ac:dyDescent="0.25">
      <c r="A1441" s="3" t="s">
        <v>8</v>
      </c>
    </row>
    <row r="1442" spans="1:1" x14ac:dyDescent="0.25">
      <c r="A1442" s="3" t="s">
        <v>7</v>
      </c>
    </row>
    <row r="1443" spans="1:1" x14ac:dyDescent="0.25">
      <c r="A1443" s="3" t="s">
        <v>2</v>
      </c>
    </row>
    <row r="1444" spans="1:1" x14ac:dyDescent="0.25">
      <c r="A1444" s="3" t="s">
        <v>10</v>
      </c>
    </row>
    <row r="1445" spans="1:1" x14ac:dyDescent="0.25">
      <c r="A1445" s="3" t="s">
        <v>8</v>
      </c>
    </row>
    <row r="1446" spans="1:1" x14ac:dyDescent="0.25">
      <c r="A1446" s="3" t="s">
        <v>6</v>
      </c>
    </row>
    <row r="1447" spans="1:1" x14ac:dyDescent="0.25">
      <c r="A1447" s="3" t="s">
        <v>7</v>
      </c>
    </row>
    <row r="1448" spans="1:1" x14ac:dyDescent="0.25">
      <c r="A1448" s="3" t="s">
        <v>7</v>
      </c>
    </row>
    <row r="1449" spans="1:1" x14ac:dyDescent="0.25">
      <c r="A1449" s="3" t="s">
        <v>5</v>
      </c>
    </row>
    <row r="1450" spans="1:1" x14ac:dyDescent="0.25">
      <c r="A1450" s="3" t="s">
        <v>4</v>
      </c>
    </row>
    <row r="1451" spans="1:1" x14ac:dyDescent="0.25">
      <c r="A1451" s="3" t="s">
        <v>8</v>
      </c>
    </row>
    <row r="1452" spans="1:1" x14ac:dyDescent="0.25">
      <c r="A1452" s="3" t="s">
        <v>7</v>
      </c>
    </row>
    <row r="1453" spans="1:1" x14ac:dyDescent="0.25">
      <c r="A1453" s="3" t="s">
        <v>6</v>
      </c>
    </row>
    <row r="1454" spans="1:1" x14ac:dyDescent="0.25">
      <c r="A1454" s="3" t="s">
        <v>4</v>
      </c>
    </row>
    <row r="1455" spans="1:1" x14ac:dyDescent="0.25">
      <c r="A1455" s="3" t="s">
        <v>4</v>
      </c>
    </row>
    <row r="1456" spans="1:1" x14ac:dyDescent="0.25">
      <c r="A1456" s="3" t="s">
        <v>4</v>
      </c>
    </row>
    <row r="1457" spans="1:1" x14ac:dyDescent="0.25">
      <c r="A1457" s="3" t="s">
        <v>6</v>
      </c>
    </row>
    <row r="1458" spans="1:1" x14ac:dyDescent="0.25">
      <c r="A1458" s="3" t="s">
        <v>7</v>
      </c>
    </row>
    <row r="1459" spans="1:1" x14ac:dyDescent="0.25">
      <c r="A1459" s="3" t="s">
        <v>5</v>
      </c>
    </row>
    <row r="1460" spans="1:1" x14ac:dyDescent="0.25">
      <c r="A1460" s="3" t="s">
        <v>6</v>
      </c>
    </row>
    <row r="1461" spans="1:1" x14ac:dyDescent="0.25">
      <c r="A1461" s="3" t="s">
        <v>8</v>
      </c>
    </row>
    <row r="1462" spans="1:1" x14ac:dyDescent="0.25">
      <c r="A1462" s="3" t="s">
        <v>6</v>
      </c>
    </row>
    <row r="1463" spans="1:1" x14ac:dyDescent="0.25">
      <c r="A1463" s="3" t="s">
        <v>7</v>
      </c>
    </row>
    <row r="1464" spans="1:1" x14ac:dyDescent="0.25">
      <c r="A1464" s="3" t="s">
        <v>8</v>
      </c>
    </row>
    <row r="1465" spans="1:1" x14ac:dyDescent="0.25">
      <c r="A1465" s="3" t="s">
        <v>4</v>
      </c>
    </row>
    <row r="1466" spans="1:1" x14ac:dyDescent="0.25">
      <c r="A1466" s="3" t="s">
        <v>7</v>
      </c>
    </row>
    <row r="1467" spans="1:1" x14ac:dyDescent="0.25">
      <c r="A1467" s="3" t="s">
        <v>10</v>
      </c>
    </row>
    <row r="1468" spans="1:1" x14ac:dyDescent="0.25">
      <c r="A1468" s="3" t="s">
        <v>6</v>
      </c>
    </row>
    <row r="1469" spans="1:1" x14ac:dyDescent="0.25">
      <c r="A1469" s="3" t="s">
        <v>5</v>
      </c>
    </row>
    <row r="1470" spans="1:1" x14ac:dyDescent="0.25">
      <c r="A1470" s="3" t="s">
        <v>5</v>
      </c>
    </row>
    <row r="1471" spans="1:1" x14ac:dyDescent="0.25">
      <c r="A1471" s="3" t="s">
        <v>10</v>
      </c>
    </row>
    <row r="1472" spans="1:1" x14ac:dyDescent="0.25">
      <c r="A1472" s="3" t="s">
        <v>6</v>
      </c>
    </row>
    <row r="1473" spans="1:1" x14ac:dyDescent="0.25">
      <c r="A1473" s="3" t="s">
        <v>3</v>
      </c>
    </row>
    <row r="1474" spans="1:1" x14ac:dyDescent="0.25">
      <c r="A1474" s="3" t="s">
        <v>4</v>
      </c>
    </row>
    <row r="1475" spans="1:1" x14ac:dyDescent="0.25">
      <c r="A1475" s="3" t="s">
        <v>9</v>
      </c>
    </row>
    <row r="1476" spans="1:1" x14ac:dyDescent="0.25">
      <c r="A1476" s="3" t="s">
        <v>7</v>
      </c>
    </row>
    <row r="1477" spans="1:1" x14ac:dyDescent="0.25">
      <c r="A1477" s="3" t="s">
        <v>14</v>
      </c>
    </row>
    <row r="1478" spans="1:1" x14ac:dyDescent="0.25">
      <c r="A1478" s="3" t="s">
        <v>12</v>
      </c>
    </row>
    <row r="1479" spans="1:1" x14ac:dyDescent="0.25">
      <c r="A1479" s="3" t="s">
        <v>9</v>
      </c>
    </row>
    <row r="1480" spans="1:1" x14ac:dyDescent="0.25">
      <c r="A1480" s="3" t="s">
        <v>11</v>
      </c>
    </row>
    <row r="1481" spans="1:1" x14ac:dyDescent="0.25">
      <c r="A1481" s="3" t="s">
        <v>8</v>
      </c>
    </row>
    <row r="1482" spans="1:1" x14ac:dyDescent="0.25">
      <c r="A1482" s="3" t="s">
        <v>7</v>
      </c>
    </row>
    <row r="1483" spans="1:1" x14ac:dyDescent="0.25">
      <c r="A1483" s="3" t="s">
        <v>8</v>
      </c>
    </row>
    <row r="1484" spans="1:1" x14ac:dyDescent="0.25">
      <c r="A1484" s="3" t="s">
        <v>8</v>
      </c>
    </row>
    <row r="1485" spans="1:1" x14ac:dyDescent="0.25">
      <c r="A1485" s="3" t="s">
        <v>10</v>
      </c>
    </row>
    <row r="1486" spans="1:1" x14ac:dyDescent="0.25">
      <c r="A1486" s="3" t="s">
        <v>9</v>
      </c>
    </row>
    <row r="1487" spans="1:1" x14ac:dyDescent="0.25">
      <c r="A1487" s="3" t="s">
        <v>7</v>
      </c>
    </row>
    <row r="1488" spans="1:1" x14ac:dyDescent="0.25">
      <c r="A1488" s="3" t="s">
        <v>8</v>
      </c>
    </row>
    <row r="1489" spans="1:1" x14ac:dyDescent="0.25">
      <c r="A1489" s="3" t="s">
        <v>7</v>
      </c>
    </row>
    <row r="1490" spans="1:1" x14ac:dyDescent="0.25">
      <c r="A1490" s="3" t="s">
        <v>8</v>
      </c>
    </row>
    <row r="1491" spans="1:1" x14ac:dyDescent="0.25">
      <c r="A1491" s="3" t="s">
        <v>8</v>
      </c>
    </row>
    <row r="1492" spans="1:1" x14ac:dyDescent="0.25">
      <c r="A1492" s="3" t="s">
        <v>7</v>
      </c>
    </row>
    <row r="1493" spans="1:1" x14ac:dyDescent="0.25">
      <c r="A1493" s="3" t="s">
        <v>8</v>
      </c>
    </row>
    <row r="1494" spans="1:1" x14ac:dyDescent="0.25">
      <c r="A1494" s="3" t="s">
        <v>6</v>
      </c>
    </row>
    <row r="1495" spans="1:1" x14ac:dyDescent="0.25">
      <c r="A1495" s="3" t="s">
        <v>6</v>
      </c>
    </row>
    <row r="1496" spans="1:1" x14ac:dyDescent="0.25">
      <c r="A1496" s="3" t="s">
        <v>5</v>
      </c>
    </row>
    <row r="1497" spans="1:1" x14ac:dyDescent="0.25">
      <c r="A1497" s="3" t="s">
        <v>6</v>
      </c>
    </row>
    <row r="1498" spans="1:1" x14ac:dyDescent="0.25">
      <c r="A1498" s="3" t="s">
        <v>6</v>
      </c>
    </row>
    <row r="1499" spans="1:1" x14ac:dyDescent="0.25">
      <c r="A1499" s="3" t="s">
        <v>7</v>
      </c>
    </row>
    <row r="1500" spans="1:1" x14ac:dyDescent="0.25">
      <c r="A1500" s="3" t="s">
        <v>7</v>
      </c>
    </row>
    <row r="1501" spans="1:1" x14ac:dyDescent="0.25">
      <c r="A1501" s="3" t="s">
        <v>4</v>
      </c>
    </row>
    <row r="1502" spans="1:1" x14ac:dyDescent="0.25">
      <c r="A1502" s="3" t="s">
        <v>9</v>
      </c>
    </row>
    <row r="1503" spans="1:1" x14ac:dyDescent="0.25">
      <c r="A1503" s="3" t="s">
        <v>10</v>
      </c>
    </row>
    <row r="1504" spans="1:1" x14ac:dyDescent="0.25">
      <c r="A1504" s="3" t="s">
        <v>6</v>
      </c>
    </row>
    <row r="1505" spans="1:1" x14ac:dyDescent="0.25">
      <c r="A1505" s="3" t="s">
        <v>5</v>
      </c>
    </row>
    <row r="1506" spans="1:1" x14ac:dyDescent="0.25">
      <c r="A1506" s="3" t="s">
        <v>3</v>
      </c>
    </row>
    <row r="1507" spans="1:1" x14ac:dyDescent="0.25">
      <c r="A1507" s="3" t="s">
        <v>6</v>
      </c>
    </row>
    <row r="1508" spans="1:1" x14ac:dyDescent="0.25">
      <c r="A1508" s="3" t="s">
        <v>6</v>
      </c>
    </row>
    <row r="1509" spans="1:1" x14ac:dyDescent="0.25">
      <c r="A1509" s="3" t="s">
        <v>4</v>
      </c>
    </row>
    <row r="1510" spans="1:1" x14ac:dyDescent="0.25">
      <c r="A1510" s="3" t="s">
        <v>7</v>
      </c>
    </row>
    <row r="1511" spans="1:1" x14ac:dyDescent="0.25">
      <c r="A1511" s="3" t="s">
        <v>2</v>
      </c>
    </row>
    <row r="1512" spans="1:1" x14ac:dyDescent="0.25">
      <c r="A1512" s="3" t="s">
        <v>4</v>
      </c>
    </row>
    <row r="1513" spans="1:1" x14ac:dyDescent="0.25">
      <c r="A1513" s="3" t="s">
        <v>6</v>
      </c>
    </row>
    <row r="1514" spans="1:1" x14ac:dyDescent="0.25">
      <c r="A1514" s="3" t="s">
        <v>4</v>
      </c>
    </row>
    <row r="1515" spans="1:1" x14ac:dyDescent="0.25">
      <c r="A1515" s="3" t="s">
        <v>6</v>
      </c>
    </row>
    <row r="1516" spans="1:1" x14ac:dyDescent="0.25">
      <c r="A1516" s="3" t="s">
        <v>4</v>
      </c>
    </row>
    <row r="1517" spans="1:1" x14ac:dyDescent="0.25">
      <c r="A1517" s="3" t="s">
        <v>8</v>
      </c>
    </row>
    <row r="1518" spans="1:1" x14ac:dyDescent="0.25">
      <c r="A1518" s="3" t="s">
        <v>9</v>
      </c>
    </row>
    <row r="1519" spans="1:1" x14ac:dyDescent="0.25">
      <c r="A1519" s="3" t="s">
        <v>7</v>
      </c>
    </row>
    <row r="1520" spans="1:1" x14ac:dyDescent="0.25">
      <c r="A1520" s="3" t="s">
        <v>4</v>
      </c>
    </row>
    <row r="1521" spans="1:1" x14ac:dyDescent="0.25">
      <c r="A1521" s="3" t="s">
        <v>8</v>
      </c>
    </row>
    <row r="1522" spans="1:1" x14ac:dyDescent="0.25">
      <c r="A1522" s="3" t="s">
        <v>8</v>
      </c>
    </row>
    <row r="1523" spans="1:1" x14ac:dyDescent="0.25">
      <c r="A1523" s="3" t="s">
        <v>8</v>
      </c>
    </row>
    <row r="1524" spans="1:1" x14ac:dyDescent="0.25">
      <c r="A1524" s="3" t="s">
        <v>10</v>
      </c>
    </row>
    <row r="1525" spans="1:1" x14ac:dyDescent="0.25">
      <c r="A1525" s="3" t="s">
        <v>8</v>
      </c>
    </row>
    <row r="1526" spans="1:1" x14ac:dyDescent="0.25">
      <c r="A1526" s="3" t="s">
        <v>2</v>
      </c>
    </row>
    <row r="1527" spans="1:1" x14ac:dyDescent="0.25">
      <c r="A1527" s="3" t="s">
        <v>7</v>
      </c>
    </row>
    <row r="1528" spans="1:1" x14ac:dyDescent="0.25">
      <c r="A1528" s="3" t="s">
        <v>6</v>
      </c>
    </row>
    <row r="1529" spans="1:1" x14ac:dyDescent="0.25">
      <c r="A1529" s="3" t="s">
        <v>7</v>
      </c>
    </row>
    <row r="1530" spans="1:1" x14ac:dyDescent="0.25">
      <c r="A1530" s="3" t="s">
        <v>8</v>
      </c>
    </row>
    <row r="1531" spans="1:1" x14ac:dyDescent="0.25">
      <c r="A1531" s="3" t="s">
        <v>10</v>
      </c>
    </row>
    <row r="1532" spans="1:1" x14ac:dyDescent="0.25">
      <c r="A1532" s="3" t="s">
        <v>9</v>
      </c>
    </row>
    <row r="1533" spans="1:1" x14ac:dyDescent="0.25">
      <c r="A1533" s="3" t="s">
        <v>5</v>
      </c>
    </row>
    <row r="1534" spans="1:1" x14ac:dyDescent="0.25">
      <c r="A1534" s="3" t="s">
        <v>4</v>
      </c>
    </row>
    <row r="1535" spans="1:1" x14ac:dyDescent="0.25">
      <c r="A1535" s="3" t="s">
        <v>6</v>
      </c>
    </row>
    <row r="1536" spans="1:1" x14ac:dyDescent="0.25">
      <c r="A1536" s="3" t="s">
        <v>12</v>
      </c>
    </row>
    <row r="1537" spans="1:1" x14ac:dyDescent="0.25">
      <c r="A1537" s="3" t="s">
        <v>5</v>
      </c>
    </row>
    <row r="1538" spans="1:1" x14ac:dyDescent="0.25">
      <c r="A1538" s="3" t="s">
        <v>9</v>
      </c>
    </row>
    <row r="1539" spans="1:1" x14ac:dyDescent="0.25">
      <c r="A1539" s="3" t="s">
        <v>6</v>
      </c>
    </row>
    <row r="1540" spans="1:1" x14ac:dyDescent="0.25">
      <c r="A1540" s="3" t="s">
        <v>4</v>
      </c>
    </row>
    <row r="1541" spans="1:1" x14ac:dyDescent="0.25">
      <c r="A1541" s="3" t="s">
        <v>10</v>
      </c>
    </row>
    <row r="1542" spans="1:1" x14ac:dyDescent="0.25">
      <c r="A1542" s="3" t="s">
        <v>5</v>
      </c>
    </row>
    <row r="1543" spans="1:1" x14ac:dyDescent="0.25">
      <c r="A1543" s="3" t="s">
        <v>8</v>
      </c>
    </row>
    <row r="1544" spans="1:1" x14ac:dyDescent="0.25">
      <c r="A1544" s="3" t="s">
        <v>6</v>
      </c>
    </row>
    <row r="1545" spans="1:1" x14ac:dyDescent="0.25">
      <c r="A1545" s="3" t="s">
        <v>11</v>
      </c>
    </row>
    <row r="1546" spans="1:1" x14ac:dyDescent="0.25">
      <c r="A1546" s="3" t="s">
        <v>7</v>
      </c>
    </row>
    <row r="1547" spans="1:1" x14ac:dyDescent="0.25">
      <c r="A1547" s="3" t="s">
        <v>11</v>
      </c>
    </row>
    <row r="1548" spans="1:1" x14ac:dyDescent="0.25">
      <c r="A1548" s="3" t="s">
        <v>11</v>
      </c>
    </row>
    <row r="1549" spans="1:1" x14ac:dyDescent="0.25">
      <c r="A1549" s="3" t="s">
        <v>7</v>
      </c>
    </row>
    <row r="1550" spans="1:1" x14ac:dyDescent="0.25">
      <c r="A1550" s="3" t="s">
        <v>9</v>
      </c>
    </row>
    <row r="1551" spans="1:1" x14ac:dyDescent="0.25">
      <c r="A1551" s="3" t="s">
        <v>5</v>
      </c>
    </row>
    <row r="1552" spans="1:1" x14ac:dyDescent="0.25">
      <c r="A1552" s="3" t="s">
        <v>5</v>
      </c>
    </row>
    <row r="1553" spans="1:1" x14ac:dyDescent="0.25">
      <c r="A1553" s="3" t="s">
        <v>9</v>
      </c>
    </row>
    <row r="1554" spans="1:1" x14ac:dyDescent="0.25">
      <c r="A1554" s="3" t="s">
        <v>12</v>
      </c>
    </row>
    <row r="1555" spans="1:1" x14ac:dyDescent="0.25">
      <c r="A1555" s="3" t="s">
        <v>15</v>
      </c>
    </row>
    <row r="1556" spans="1:1" x14ac:dyDescent="0.25">
      <c r="A1556" s="3" t="s">
        <v>9</v>
      </c>
    </row>
    <row r="1557" spans="1:1" x14ac:dyDescent="0.25">
      <c r="A1557" s="3" t="s">
        <v>8</v>
      </c>
    </row>
    <row r="1558" spans="1:1" x14ac:dyDescent="0.25">
      <c r="A1558" s="3" t="s">
        <v>12</v>
      </c>
    </row>
    <row r="1559" spans="1:1" x14ac:dyDescent="0.25">
      <c r="A1559" s="3" t="s">
        <v>8</v>
      </c>
    </row>
    <row r="1560" spans="1:1" x14ac:dyDescent="0.25">
      <c r="A1560" s="3" t="s">
        <v>2</v>
      </c>
    </row>
    <row r="1561" spans="1:1" x14ac:dyDescent="0.25">
      <c r="A1561" s="3" t="s">
        <v>6</v>
      </c>
    </row>
    <row r="1562" spans="1:1" x14ac:dyDescent="0.25">
      <c r="A1562" s="3" t="s">
        <v>1</v>
      </c>
    </row>
    <row r="1563" spans="1:1" x14ac:dyDescent="0.25">
      <c r="A1563" s="3" t="s">
        <v>8</v>
      </c>
    </row>
    <row r="1564" spans="1:1" x14ac:dyDescent="0.25">
      <c r="A1564" s="3" t="s">
        <v>8</v>
      </c>
    </row>
    <row r="1565" spans="1:1" x14ac:dyDescent="0.25">
      <c r="A1565" s="3" t="s">
        <v>9</v>
      </c>
    </row>
    <row r="1566" spans="1:1" x14ac:dyDescent="0.25">
      <c r="A1566" s="3" t="s">
        <v>8</v>
      </c>
    </row>
    <row r="1567" spans="1:1" x14ac:dyDescent="0.25">
      <c r="A1567" s="3" t="s">
        <v>6</v>
      </c>
    </row>
    <row r="1568" spans="1:1" x14ac:dyDescent="0.25">
      <c r="A1568" s="3" t="s">
        <v>8</v>
      </c>
    </row>
    <row r="1569" spans="1:1" x14ac:dyDescent="0.25">
      <c r="A1569" s="3" t="s">
        <v>7</v>
      </c>
    </row>
    <row r="1570" spans="1:1" x14ac:dyDescent="0.25">
      <c r="A1570" s="3" t="s">
        <v>6</v>
      </c>
    </row>
    <row r="1571" spans="1:1" x14ac:dyDescent="0.25">
      <c r="A1571" s="3" t="s">
        <v>11</v>
      </c>
    </row>
    <row r="1572" spans="1:1" x14ac:dyDescent="0.25">
      <c r="A1572" s="3" t="s">
        <v>6</v>
      </c>
    </row>
    <row r="1573" spans="1:1" x14ac:dyDescent="0.25">
      <c r="A1573" s="3" t="s">
        <v>5</v>
      </c>
    </row>
    <row r="1574" spans="1:1" x14ac:dyDescent="0.25">
      <c r="A1574" s="3" t="s">
        <v>4</v>
      </c>
    </row>
    <row r="1575" spans="1:1" x14ac:dyDescent="0.25">
      <c r="A1575" s="3" t="s">
        <v>6</v>
      </c>
    </row>
    <row r="1576" spans="1:1" x14ac:dyDescent="0.25">
      <c r="A1576" s="3" t="s">
        <v>8</v>
      </c>
    </row>
    <row r="1577" spans="1:1" x14ac:dyDescent="0.25">
      <c r="A1577" s="3" t="s">
        <v>4</v>
      </c>
    </row>
    <row r="1578" spans="1:1" x14ac:dyDescent="0.25">
      <c r="A1578" s="3" t="s">
        <v>6</v>
      </c>
    </row>
    <row r="1579" spans="1:1" x14ac:dyDescent="0.25">
      <c r="A1579" s="3" t="s">
        <v>6</v>
      </c>
    </row>
    <row r="1580" spans="1:1" x14ac:dyDescent="0.25">
      <c r="A1580" s="3" t="s">
        <v>6</v>
      </c>
    </row>
    <row r="1581" spans="1:1" x14ac:dyDescent="0.25">
      <c r="A1581" s="3" t="s">
        <v>8</v>
      </c>
    </row>
    <row r="1582" spans="1:1" x14ac:dyDescent="0.25">
      <c r="A1582" s="3" t="s">
        <v>12</v>
      </c>
    </row>
    <row r="1583" spans="1:1" x14ac:dyDescent="0.25">
      <c r="A1583" s="3" t="s">
        <v>4</v>
      </c>
    </row>
    <row r="1584" spans="1:1" x14ac:dyDescent="0.25">
      <c r="A1584" s="3" t="s">
        <v>13</v>
      </c>
    </row>
    <row r="1585" spans="1:1" x14ac:dyDescent="0.25">
      <c r="A1585" s="3" t="s">
        <v>1</v>
      </c>
    </row>
    <row r="1586" spans="1:1" x14ac:dyDescent="0.25">
      <c r="A1586" s="3" t="s">
        <v>9</v>
      </c>
    </row>
    <row r="1587" spans="1:1" x14ac:dyDescent="0.25">
      <c r="A1587" s="3" t="s">
        <v>2</v>
      </c>
    </row>
    <row r="1588" spans="1:1" x14ac:dyDescent="0.25">
      <c r="A1588" s="3" t="s">
        <v>8</v>
      </c>
    </row>
    <row r="1589" spans="1:1" x14ac:dyDescent="0.25">
      <c r="A1589" s="3" t="s">
        <v>8</v>
      </c>
    </row>
    <row r="1590" spans="1:1" x14ac:dyDescent="0.25">
      <c r="A1590" s="3" t="s">
        <v>8</v>
      </c>
    </row>
    <row r="1591" spans="1:1" x14ac:dyDescent="0.25">
      <c r="A1591" s="3" t="s">
        <v>12</v>
      </c>
    </row>
    <row r="1592" spans="1:1" x14ac:dyDescent="0.25">
      <c r="A1592" s="3" t="s">
        <v>14</v>
      </c>
    </row>
    <row r="1593" spans="1:1" x14ac:dyDescent="0.25">
      <c r="A1593" s="3" t="s">
        <v>10</v>
      </c>
    </row>
    <row r="1594" spans="1:1" x14ac:dyDescent="0.25">
      <c r="A1594" s="3" t="s">
        <v>9</v>
      </c>
    </row>
    <row r="1595" spans="1:1" x14ac:dyDescent="0.25">
      <c r="A1595" s="3" t="s">
        <v>7</v>
      </c>
    </row>
    <row r="1596" spans="1:1" x14ac:dyDescent="0.25">
      <c r="A1596" s="3" t="s">
        <v>10</v>
      </c>
    </row>
    <row r="1597" spans="1:1" x14ac:dyDescent="0.25">
      <c r="A1597" s="3" t="s">
        <v>8</v>
      </c>
    </row>
    <row r="1598" spans="1:1" x14ac:dyDescent="0.25">
      <c r="A1598" s="3" t="s">
        <v>1</v>
      </c>
    </row>
    <row r="1599" spans="1:1" x14ac:dyDescent="0.25">
      <c r="A1599" s="3" t="s">
        <v>8</v>
      </c>
    </row>
    <row r="1600" spans="1:1" x14ac:dyDescent="0.25">
      <c r="A1600" s="3" t="s">
        <v>10</v>
      </c>
    </row>
    <row r="1601" spans="1:1" x14ac:dyDescent="0.25">
      <c r="A1601" s="3" t="s">
        <v>11</v>
      </c>
    </row>
    <row r="1602" spans="1:1" x14ac:dyDescent="0.25">
      <c r="A1602" s="3" t="s">
        <v>13</v>
      </c>
    </row>
    <row r="1603" spans="1:1" x14ac:dyDescent="0.25">
      <c r="A1603" s="3" t="s">
        <v>6</v>
      </c>
    </row>
    <row r="1604" spans="1:1" x14ac:dyDescent="0.25">
      <c r="A1604" s="3" t="s">
        <v>14</v>
      </c>
    </row>
    <row r="1605" spans="1:1" x14ac:dyDescent="0.25">
      <c r="A1605" s="3" t="s">
        <v>8</v>
      </c>
    </row>
    <row r="1606" spans="1:1" x14ac:dyDescent="0.25">
      <c r="A1606" s="3" t="s">
        <v>7</v>
      </c>
    </row>
    <row r="1607" spans="1:1" x14ac:dyDescent="0.25">
      <c r="A1607" s="3" t="s">
        <v>8</v>
      </c>
    </row>
    <row r="1608" spans="1:1" x14ac:dyDescent="0.25">
      <c r="A1608" s="3" t="s">
        <v>11</v>
      </c>
    </row>
    <row r="1609" spans="1:1" x14ac:dyDescent="0.25">
      <c r="A1609" s="3" t="s">
        <v>8</v>
      </c>
    </row>
    <row r="1610" spans="1:1" x14ac:dyDescent="0.25">
      <c r="A1610" s="3" t="s">
        <v>11</v>
      </c>
    </row>
    <row r="1611" spans="1:1" x14ac:dyDescent="0.25">
      <c r="A1611" s="3" t="s">
        <v>7</v>
      </c>
    </row>
    <row r="1612" spans="1:1" x14ac:dyDescent="0.25">
      <c r="A1612" s="3" t="s">
        <v>9</v>
      </c>
    </row>
    <row r="1613" spans="1:1" x14ac:dyDescent="0.25">
      <c r="A1613" s="3" t="s">
        <v>8</v>
      </c>
    </row>
    <row r="1614" spans="1:1" x14ac:dyDescent="0.25">
      <c r="A1614" s="3" t="s">
        <v>13</v>
      </c>
    </row>
    <row r="1615" spans="1:1" x14ac:dyDescent="0.25">
      <c r="A1615" s="3" t="s">
        <v>8</v>
      </c>
    </row>
    <row r="1616" spans="1:1" x14ac:dyDescent="0.25">
      <c r="A1616" s="3" t="s">
        <v>11</v>
      </c>
    </row>
    <row r="1617" spans="1:1" x14ac:dyDescent="0.25">
      <c r="A1617" s="3" t="s">
        <v>4</v>
      </c>
    </row>
    <row r="1618" spans="1:1" x14ac:dyDescent="0.25">
      <c r="A1618" s="3" t="s">
        <v>11</v>
      </c>
    </row>
    <row r="1619" spans="1:1" x14ac:dyDescent="0.25">
      <c r="A1619" s="3" t="s">
        <v>8</v>
      </c>
    </row>
    <row r="1620" spans="1:1" x14ac:dyDescent="0.25">
      <c r="A1620" s="3" t="s">
        <v>9</v>
      </c>
    </row>
    <row r="1621" spans="1:1" x14ac:dyDescent="0.25">
      <c r="A1621" s="3" t="s">
        <v>8</v>
      </c>
    </row>
    <row r="1622" spans="1:1" x14ac:dyDescent="0.25">
      <c r="A1622" s="3" t="s">
        <v>8</v>
      </c>
    </row>
    <row r="1623" spans="1:1" x14ac:dyDescent="0.25">
      <c r="A1623" s="3" t="s">
        <v>12</v>
      </c>
    </row>
    <row r="1624" spans="1:1" x14ac:dyDescent="0.25">
      <c r="A1624" s="3" t="s">
        <v>11</v>
      </c>
    </row>
    <row r="1625" spans="1:1" x14ac:dyDescent="0.25">
      <c r="A1625" s="3" t="s">
        <v>7</v>
      </c>
    </row>
    <row r="1626" spans="1:1" x14ac:dyDescent="0.25">
      <c r="A1626" s="3" t="s">
        <v>11</v>
      </c>
    </row>
    <row r="1627" spans="1:1" x14ac:dyDescent="0.25">
      <c r="A1627" s="3" t="s">
        <v>6</v>
      </c>
    </row>
    <row r="1628" spans="1:1" x14ac:dyDescent="0.25">
      <c r="A1628" s="3" t="s">
        <v>8</v>
      </c>
    </row>
    <row r="1629" spans="1:1" x14ac:dyDescent="0.25">
      <c r="A1629" s="3" t="s">
        <v>12</v>
      </c>
    </row>
    <row r="1630" spans="1:1" x14ac:dyDescent="0.25">
      <c r="A1630" s="3" t="s">
        <v>9</v>
      </c>
    </row>
    <row r="1631" spans="1:1" x14ac:dyDescent="0.25">
      <c r="A1631" s="3" t="s">
        <v>12</v>
      </c>
    </row>
    <row r="1632" spans="1:1" x14ac:dyDescent="0.25">
      <c r="A1632" s="3" t="s">
        <v>8</v>
      </c>
    </row>
    <row r="1633" spans="1:1" x14ac:dyDescent="0.25">
      <c r="A1633" s="3" t="s">
        <v>8</v>
      </c>
    </row>
    <row r="1634" spans="1:1" x14ac:dyDescent="0.25">
      <c r="A1634" s="3" t="s">
        <v>14</v>
      </c>
    </row>
    <row r="1635" spans="1:1" x14ac:dyDescent="0.25">
      <c r="A1635" s="3" t="s">
        <v>11</v>
      </c>
    </row>
    <row r="1636" spans="1:1" x14ac:dyDescent="0.25">
      <c r="A1636" s="3" t="s">
        <v>8</v>
      </c>
    </row>
    <row r="1637" spans="1:1" x14ac:dyDescent="0.25">
      <c r="A1637" s="3" t="s">
        <v>9</v>
      </c>
    </row>
    <row r="1638" spans="1:1" x14ac:dyDescent="0.25">
      <c r="A1638" s="3" t="s">
        <v>11</v>
      </c>
    </row>
    <row r="1639" spans="1:1" x14ac:dyDescent="0.25">
      <c r="A1639" s="3" t="s">
        <v>7</v>
      </c>
    </row>
    <row r="1640" spans="1:1" x14ac:dyDescent="0.25">
      <c r="A1640" s="3" t="s">
        <v>13</v>
      </c>
    </row>
    <row r="1641" spans="1:1" x14ac:dyDescent="0.25">
      <c r="A1641" s="3" t="s">
        <v>11</v>
      </c>
    </row>
    <row r="1642" spans="1:1" x14ac:dyDescent="0.25">
      <c r="A1642" s="3" t="s">
        <v>1</v>
      </c>
    </row>
    <row r="1643" spans="1:1" x14ac:dyDescent="0.25">
      <c r="A1643" s="3" t="s">
        <v>10</v>
      </c>
    </row>
    <row r="1644" spans="1:1" x14ac:dyDescent="0.25">
      <c r="A1644" s="3" t="s">
        <v>13</v>
      </c>
    </row>
    <row r="1645" spans="1:1" x14ac:dyDescent="0.25">
      <c r="A1645" s="3" t="s">
        <v>8</v>
      </c>
    </row>
    <row r="1646" spans="1:1" x14ac:dyDescent="0.25">
      <c r="A1646" s="3" t="s">
        <v>8</v>
      </c>
    </row>
    <row r="1647" spans="1:1" x14ac:dyDescent="0.25">
      <c r="A1647" s="3" t="s">
        <v>9</v>
      </c>
    </row>
    <row r="1648" spans="1:1" x14ac:dyDescent="0.25">
      <c r="A1648" s="3" t="s">
        <v>4</v>
      </c>
    </row>
    <row r="1649" spans="1:1" x14ac:dyDescent="0.25">
      <c r="A1649" s="3" t="s">
        <v>11</v>
      </c>
    </row>
    <row r="1650" spans="1:1" x14ac:dyDescent="0.25">
      <c r="A1650" s="3" t="s">
        <v>13</v>
      </c>
    </row>
    <row r="1651" spans="1:1" x14ac:dyDescent="0.25">
      <c r="A1651" s="3" t="s">
        <v>11</v>
      </c>
    </row>
    <row r="1652" spans="1:1" x14ac:dyDescent="0.25">
      <c r="A1652" s="3" t="s">
        <v>3</v>
      </c>
    </row>
    <row r="1653" spans="1:1" x14ac:dyDescent="0.25">
      <c r="A1653" s="3" t="s">
        <v>8</v>
      </c>
    </row>
    <row r="1654" spans="1:1" x14ac:dyDescent="0.25">
      <c r="A1654" s="3" t="s">
        <v>5</v>
      </c>
    </row>
    <row r="1655" spans="1:1" x14ac:dyDescent="0.25">
      <c r="A1655" s="3" t="s">
        <v>6</v>
      </c>
    </row>
    <row r="1656" spans="1:1" x14ac:dyDescent="0.25">
      <c r="A1656" s="3" t="s">
        <v>3</v>
      </c>
    </row>
    <row r="1657" spans="1:1" x14ac:dyDescent="0.25">
      <c r="A1657" s="3" t="s">
        <v>11</v>
      </c>
    </row>
    <row r="1658" spans="1:1" x14ac:dyDescent="0.25">
      <c r="A1658" s="3" t="s">
        <v>6</v>
      </c>
    </row>
    <row r="1659" spans="1:1" x14ac:dyDescent="0.25">
      <c r="A1659" s="3" t="s">
        <v>6</v>
      </c>
    </row>
    <row r="1660" spans="1:1" x14ac:dyDescent="0.25">
      <c r="A1660" s="3" t="s">
        <v>12</v>
      </c>
    </row>
    <row r="1661" spans="1:1" x14ac:dyDescent="0.25">
      <c r="A1661" s="3" t="s">
        <v>9</v>
      </c>
    </row>
    <row r="1662" spans="1:1" x14ac:dyDescent="0.25">
      <c r="A1662" s="3" t="s">
        <v>10</v>
      </c>
    </row>
    <row r="1663" spans="1:1" x14ac:dyDescent="0.25">
      <c r="A1663" s="3" t="s">
        <v>9</v>
      </c>
    </row>
    <row r="1664" spans="1:1" x14ac:dyDescent="0.25">
      <c r="A1664" s="3" t="s">
        <v>8</v>
      </c>
    </row>
    <row r="1665" spans="1:1" x14ac:dyDescent="0.25">
      <c r="A1665" s="3" t="s">
        <v>14</v>
      </c>
    </row>
    <row r="1666" spans="1:1" x14ac:dyDescent="0.25">
      <c r="A1666" s="3" t="s">
        <v>15</v>
      </c>
    </row>
    <row r="1667" spans="1:1" x14ac:dyDescent="0.25">
      <c r="A1667" s="3" t="s">
        <v>7</v>
      </c>
    </row>
    <row r="1668" spans="1:1" x14ac:dyDescent="0.25">
      <c r="A1668" s="3" t="s">
        <v>10</v>
      </c>
    </row>
    <row r="1669" spans="1:1" x14ac:dyDescent="0.25">
      <c r="A1669" s="3" t="s">
        <v>10</v>
      </c>
    </row>
    <row r="1670" spans="1:1" x14ac:dyDescent="0.25">
      <c r="A1670" s="3" t="s">
        <v>9</v>
      </c>
    </row>
    <row r="1671" spans="1:1" x14ac:dyDescent="0.25">
      <c r="A1671" s="3" t="s">
        <v>8</v>
      </c>
    </row>
    <row r="1672" spans="1:1" x14ac:dyDescent="0.25">
      <c r="A1672" s="3" t="s">
        <v>8</v>
      </c>
    </row>
    <row r="1673" spans="1:1" x14ac:dyDescent="0.25">
      <c r="A1673" s="3" t="s">
        <v>8</v>
      </c>
    </row>
    <row r="1674" spans="1:1" x14ac:dyDescent="0.25">
      <c r="A1674" s="3" t="s">
        <v>14</v>
      </c>
    </row>
    <row r="1675" spans="1:1" x14ac:dyDescent="0.25">
      <c r="A1675" s="3" t="s">
        <v>0</v>
      </c>
    </row>
    <row r="1676" spans="1:1" x14ac:dyDescent="0.25">
      <c r="A1676" s="3" t="s">
        <v>9</v>
      </c>
    </row>
    <row r="1677" spans="1:1" x14ac:dyDescent="0.25">
      <c r="A1677" s="3" t="s">
        <v>8</v>
      </c>
    </row>
    <row r="1678" spans="1:1" x14ac:dyDescent="0.25">
      <c r="A1678" s="3" t="s">
        <v>3</v>
      </c>
    </row>
    <row r="1679" spans="1:1" x14ac:dyDescent="0.25">
      <c r="A1679" s="3" t="s">
        <v>7</v>
      </c>
    </row>
    <row r="1680" spans="1:1" x14ac:dyDescent="0.25">
      <c r="A1680" s="3" t="s">
        <v>0</v>
      </c>
    </row>
    <row r="1681" spans="1:1" x14ac:dyDescent="0.25">
      <c r="A1681" s="3" t="s">
        <v>9</v>
      </c>
    </row>
    <row r="1682" spans="1:1" x14ac:dyDescent="0.25">
      <c r="A1682" s="3" t="s">
        <v>14</v>
      </c>
    </row>
    <row r="1683" spans="1:1" x14ac:dyDescent="0.25">
      <c r="A1683" s="3" t="s">
        <v>9</v>
      </c>
    </row>
    <row r="1684" spans="1:1" x14ac:dyDescent="0.25">
      <c r="A1684" s="3" t="s">
        <v>7</v>
      </c>
    </row>
    <row r="1685" spans="1:1" x14ac:dyDescent="0.25">
      <c r="A1685" s="3" t="s">
        <v>3</v>
      </c>
    </row>
    <row r="1686" spans="1:1" x14ac:dyDescent="0.25">
      <c r="A1686" s="3" t="s">
        <v>8</v>
      </c>
    </row>
    <row r="1687" spans="1:1" x14ac:dyDescent="0.25">
      <c r="A1687" s="3" t="s">
        <v>7</v>
      </c>
    </row>
    <row r="1688" spans="1:1" x14ac:dyDescent="0.25">
      <c r="A1688" s="3" t="s">
        <v>4</v>
      </c>
    </row>
    <row r="1689" spans="1:1" x14ac:dyDescent="0.25">
      <c r="A1689" s="3" t="s">
        <v>8</v>
      </c>
    </row>
    <row r="1690" spans="1:1" x14ac:dyDescent="0.25">
      <c r="A1690" s="3" t="s">
        <v>4</v>
      </c>
    </row>
    <row r="1691" spans="1:1" x14ac:dyDescent="0.25">
      <c r="A1691" s="3" t="s">
        <v>6</v>
      </c>
    </row>
    <row r="1692" spans="1:1" x14ac:dyDescent="0.25">
      <c r="A1692" s="3" t="s">
        <v>9</v>
      </c>
    </row>
    <row r="1693" spans="1:1" x14ac:dyDescent="0.25">
      <c r="A1693" s="3" t="s">
        <v>5</v>
      </c>
    </row>
    <row r="1694" spans="1:1" x14ac:dyDescent="0.25">
      <c r="A1694" s="3" t="s">
        <v>12</v>
      </c>
    </row>
    <row r="1695" spans="1:1" x14ac:dyDescent="0.25">
      <c r="A1695" s="3" t="s">
        <v>8</v>
      </c>
    </row>
    <row r="1696" spans="1:1" x14ac:dyDescent="0.25">
      <c r="A1696" s="3" t="s">
        <v>9</v>
      </c>
    </row>
    <row r="1697" spans="1:1" x14ac:dyDescent="0.25">
      <c r="A1697" s="3" t="s">
        <v>15</v>
      </c>
    </row>
    <row r="1698" spans="1:1" x14ac:dyDescent="0.25">
      <c r="A1698" s="3" t="s">
        <v>8</v>
      </c>
    </row>
    <row r="1699" spans="1:1" x14ac:dyDescent="0.25">
      <c r="A1699" s="3" t="s">
        <v>7</v>
      </c>
    </row>
    <row r="1700" spans="1:1" x14ac:dyDescent="0.25">
      <c r="A1700" s="3" t="s">
        <v>8</v>
      </c>
    </row>
    <row r="1701" spans="1:1" x14ac:dyDescent="0.25">
      <c r="A1701" s="3" t="s">
        <v>9</v>
      </c>
    </row>
    <row r="1702" spans="1:1" x14ac:dyDescent="0.25">
      <c r="A1702" s="3" t="s">
        <v>7</v>
      </c>
    </row>
    <row r="1703" spans="1:1" x14ac:dyDescent="0.25">
      <c r="A1703" s="3" t="s">
        <v>12</v>
      </c>
    </row>
    <row r="1704" spans="1:1" x14ac:dyDescent="0.25">
      <c r="A1704" s="3" t="s">
        <v>8</v>
      </c>
    </row>
    <row r="1705" spans="1:1" x14ac:dyDescent="0.25">
      <c r="A1705" s="3" t="s">
        <v>8</v>
      </c>
    </row>
    <row r="1706" spans="1:1" x14ac:dyDescent="0.25">
      <c r="A1706" s="3" t="s">
        <v>11</v>
      </c>
    </row>
    <row r="1707" spans="1:1" x14ac:dyDescent="0.25">
      <c r="A1707" s="3" t="s">
        <v>8</v>
      </c>
    </row>
    <row r="1708" spans="1:1" x14ac:dyDescent="0.25">
      <c r="A1708" s="3" t="s">
        <v>8</v>
      </c>
    </row>
    <row r="1709" spans="1:1" x14ac:dyDescent="0.25">
      <c r="A1709" s="3" t="s">
        <v>8</v>
      </c>
    </row>
    <row r="1710" spans="1:1" x14ac:dyDescent="0.25">
      <c r="A1710" s="3" t="s">
        <v>8</v>
      </c>
    </row>
    <row r="1711" spans="1:1" x14ac:dyDescent="0.25">
      <c r="A1711" s="3" t="s">
        <v>9</v>
      </c>
    </row>
    <row r="1712" spans="1:1" x14ac:dyDescent="0.25">
      <c r="A1712" s="3" t="s">
        <v>5</v>
      </c>
    </row>
    <row r="1713" spans="1:1" x14ac:dyDescent="0.25">
      <c r="A1713" s="3" t="s">
        <v>9</v>
      </c>
    </row>
    <row r="1714" spans="1:1" x14ac:dyDescent="0.25">
      <c r="A1714" s="3" t="s">
        <v>8</v>
      </c>
    </row>
    <row r="1715" spans="1:1" x14ac:dyDescent="0.25">
      <c r="A1715" s="3" t="s">
        <v>10</v>
      </c>
    </row>
    <row r="1716" spans="1:1" x14ac:dyDescent="0.25">
      <c r="A1716" s="3" t="s">
        <v>8</v>
      </c>
    </row>
    <row r="1717" spans="1:1" x14ac:dyDescent="0.25">
      <c r="A1717" s="3" t="s">
        <v>8</v>
      </c>
    </row>
    <row r="1718" spans="1:1" x14ac:dyDescent="0.25">
      <c r="A1718" s="3" t="s">
        <v>8</v>
      </c>
    </row>
    <row r="1719" spans="1:1" x14ac:dyDescent="0.25">
      <c r="A1719" s="3" t="s">
        <v>7</v>
      </c>
    </row>
    <row r="1720" spans="1:1" x14ac:dyDescent="0.25">
      <c r="A1720" s="3" t="s">
        <v>12</v>
      </c>
    </row>
    <row r="1721" spans="1:1" x14ac:dyDescent="0.25">
      <c r="A1721" s="3" t="s">
        <v>8</v>
      </c>
    </row>
    <row r="1722" spans="1:1" x14ac:dyDescent="0.25">
      <c r="A1722" s="3" t="s">
        <v>14</v>
      </c>
    </row>
    <row r="1723" spans="1:1" x14ac:dyDescent="0.25">
      <c r="A1723" s="3" t="s">
        <v>11</v>
      </c>
    </row>
    <row r="1724" spans="1:1" x14ac:dyDescent="0.25">
      <c r="A1724" s="3" t="s">
        <v>10</v>
      </c>
    </row>
    <row r="1725" spans="1:1" x14ac:dyDescent="0.25">
      <c r="A1725" s="3" t="s">
        <v>4</v>
      </c>
    </row>
    <row r="1726" spans="1:1" x14ac:dyDescent="0.25">
      <c r="A1726" s="3" t="s">
        <v>5</v>
      </c>
    </row>
    <row r="1727" spans="1:1" x14ac:dyDescent="0.25">
      <c r="A1727" s="3" t="s">
        <v>7</v>
      </c>
    </row>
    <row r="1728" spans="1:1" x14ac:dyDescent="0.25">
      <c r="A1728" s="3" t="s">
        <v>8</v>
      </c>
    </row>
    <row r="1729" spans="1:1" x14ac:dyDescent="0.25">
      <c r="A1729" s="3" t="s">
        <v>12</v>
      </c>
    </row>
    <row r="1730" spans="1:1" x14ac:dyDescent="0.25">
      <c r="A1730" s="3" t="s">
        <v>9</v>
      </c>
    </row>
    <row r="1731" spans="1:1" x14ac:dyDescent="0.25">
      <c r="A1731" s="3" t="s">
        <v>7</v>
      </c>
    </row>
    <row r="1732" spans="1:1" x14ac:dyDescent="0.25">
      <c r="A1732" s="3" t="s">
        <v>10</v>
      </c>
    </row>
    <row r="1733" spans="1:1" x14ac:dyDescent="0.25">
      <c r="A1733" s="3" t="s">
        <v>12</v>
      </c>
    </row>
    <row r="1734" spans="1:1" x14ac:dyDescent="0.25">
      <c r="A1734" s="3" t="s">
        <v>7</v>
      </c>
    </row>
    <row r="1735" spans="1:1" x14ac:dyDescent="0.25">
      <c r="A1735" s="3" t="s">
        <v>10</v>
      </c>
    </row>
    <row r="1736" spans="1:1" x14ac:dyDescent="0.25">
      <c r="A1736" s="3" t="s">
        <v>8</v>
      </c>
    </row>
    <row r="1737" spans="1:1" x14ac:dyDescent="0.25">
      <c r="A1737" s="3" t="s">
        <v>0</v>
      </c>
    </row>
    <row r="1738" spans="1:1" x14ac:dyDescent="0.25">
      <c r="A1738" s="3" t="s">
        <v>8</v>
      </c>
    </row>
    <row r="1739" spans="1:1" x14ac:dyDescent="0.25">
      <c r="A1739" s="3" t="s">
        <v>8</v>
      </c>
    </row>
    <row r="1740" spans="1:1" x14ac:dyDescent="0.25">
      <c r="A1740" s="3" t="s">
        <v>4</v>
      </c>
    </row>
    <row r="1741" spans="1:1" x14ac:dyDescent="0.25">
      <c r="A1741" s="3" t="s">
        <v>12</v>
      </c>
    </row>
    <row r="1742" spans="1:1" x14ac:dyDescent="0.25">
      <c r="A1742" s="3" t="s">
        <v>1</v>
      </c>
    </row>
    <row r="1743" spans="1:1" x14ac:dyDescent="0.25">
      <c r="A1743" s="3" t="s">
        <v>8</v>
      </c>
    </row>
    <row r="1744" spans="1:1" x14ac:dyDescent="0.25">
      <c r="A1744" s="3" t="s">
        <v>7</v>
      </c>
    </row>
    <row r="1745" spans="1:1" x14ac:dyDescent="0.25">
      <c r="A1745" s="3" t="s">
        <v>5</v>
      </c>
    </row>
    <row r="1746" spans="1:1" x14ac:dyDescent="0.25">
      <c r="A1746" s="3" t="s">
        <v>8</v>
      </c>
    </row>
    <row r="1747" spans="1:1" x14ac:dyDescent="0.25">
      <c r="A1747" s="3" t="s">
        <v>4</v>
      </c>
    </row>
    <row r="1748" spans="1:1" x14ac:dyDescent="0.25">
      <c r="A1748" s="3" t="s">
        <v>9</v>
      </c>
    </row>
    <row r="1749" spans="1:1" x14ac:dyDescent="0.25">
      <c r="A1749" s="3" t="s">
        <v>9</v>
      </c>
    </row>
    <row r="1750" spans="1:1" x14ac:dyDescent="0.25">
      <c r="A1750" s="3" t="s">
        <v>8</v>
      </c>
    </row>
    <row r="1751" spans="1:1" x14ac:dyDescent="0.25">
      <c r="A1751" s="3" t="s">
        <v>13</v>
      </c>
    </row>
    <row r="1752" spans="1:1" x14ac:dyDescent="0.25">
      <c r="A1752" s="3" t="s">
        <v>10</v>
      </c>
    </row>
    <row r="1753" spans="1:1" x14ac:dyDescent="0.25">
      <c r="A1753" s="3" t="s">
        <v>12</v>
      </c>
    </row>
    <row r="1754" spans="1:1" x14ac:dyDescent="0.25">
      <c r="A1754" s="3" t="s">
        <v>9</v>
      </c>
    </row>
    <row r="1755" spans="1:1" x14ac:dyDescent="0.25">
      <c r="A1755" s="3" t="s">
        <v>8</v>
      </c>
    </row>
    <row r="1756" spans="1:1" x14ac:dyDescent="0.25">
      <c r="A1756" s="3" t="s">
        <v>8</v>
      </c>
    </row>
    <row r="1757" spans="1:1" x14ac:dyDescent="0.25">
      <c r="A1757" s="3" t="s">
        <v>8</v>
      </c>
    </row>
    <row r="1758" spans="1:1" x14ac:dyDescent="0.25">
      <c r="A1758" s="3" t="s">
        <v>12</v>
      </c>
    </row>
    <row r="1759" spans="1:1" x14ac:dyDescent="0.25">
      <c r="A1759" s="3" t="s">
        <v>9</v>
      </c>
    </row>
    <row r="1760" spans="1:1" x14ac:dyDescent="0.25">
      <c r="A1760" s="3" t="s">
        <v>12</v>
      </c>
    </row>
    <row r="1761" spans="1:1" x14ac:dyDescent="0.25">
      <c r="A1761" s="3" t="s">
        <v>6</v>
      </c>
    </row>
    <row r="1762" spans="1:1" x14ac:dyDescent="0.25">
      <c r="A1762" s="3" t="s">
        <v>9</v>
      </c>
    </row>
    <row r="1763" spans="1:1" x14ac:dyDescent="0.25">
      <c r="A1763" s="3" t="s">
        <v>10</v>
      </c>
    </row>
    <row r="1764" spans="1:1" x14ac:dyDescent="0.25">
      <c r="A1764" s="3" t="s">
        <v>11</v>
      </c>
    </row>
    <row r="1765" spans="1:1" x14ac:dyDescent="0.25">
      <c r="A1765" s="3" t="s">
        <v>0</v>
      </c>
    </row>
    <row r="1766" spans="1:1" x14ac:dyDescent="0.25">
      <c r="A1766" s="3" t="s">
        <v>6</v>
      </c>
    </row>
    <row r="1767" spans="1:1" x14ac:dyDescent="0.25">
      <c r="A1767" s="3" t="s">
        <v>6</v>
      </c>
    </row>
    <row r="1768" spans="1:1" x14ac:dyDescent="0.25">
      <c r="A1768" s="3" t="s">
        <v>8</v>
      </c>
    </row>
    <row r="1769" spans="1:1" x14ac:dyDescent="0.25">
      <c r="A1769" s="3" t="s">
        <v>8</v>
      </c>
    </row>
    <row r="1770" spans="1:1" x14ac:dyDescent="0.25">
      <c r="A1770" s="3" t="s">
        <v>7</v>
      </c>
    </row>
    <row r="1771" spans="1:1" x14ac:dyDescent="0.25">
      <c r="A1771" s="3" t="s">
        <v>5</v>
      </c>
    </row>
    <row r="1772" spans="1:1" x14ac:dyDescent="0.25">
      <c r="A1772" s="3" t="s">
        <v>8</v>
      </c>
    </row>
    <row r="1773" spans="1:1" x14ac:dyDescent="0.25">
      <c r="A1773" s="3" t="s">
        <v>4</v>
      </c>
    </row>
    <row r="1774" spans="1:1" x14ac:dyDescent="0.25">
      <c r="A1774" s="3" t="s">
        <v>11</v>
      </c>
    </row>
    <row r="1775" spans="1:1" x14ac:dyDescent="0.25">
      <c r="A1775" s="3" t="s">
        <v>8</v>
      </c>
    </row>
    <row r="1776" spans="1:1" x14ac:dyDescent="0.25">
      <c r="A1776" s="3" t="s">
        <v>11</v>
      </c>
    </row>
    <row r="1777" spans="1:1" x14ac:dyDescent="0.25">
      <c r="A1777" s="3" t="s">
        <v>7</v>
      </c>
    </row>
    <row r="1778" spans="1:1" x14ac:dyDescent="0.25">
      <c r="A1778" s="3" t="s">
        <v>10</v>
      </c>
    </row>
    <row r="1779" spans="1:1" x14ac:dyDescent="0.25">
      <c r="A1779" s="3" t="s">
        <v>7</v>
      </c>
    </row>
    <row r="1780" spans="1:1" x14ac:dyDescent="0.25">
      <c r="A1780" s="3" t="s">
        <v>6</v>
      </c>
    </row>
    <row r="1781" spans="1:1" x14ac:dyDescent="0.25">
      <c r="A1781" s="3" t="s">
        <v>3</v>
      </c>
    </row>
    <row r="1782" spans="1:1" x14ac:dyDescent="0.25">
      <c r="A1782" s="3" t="s">
        <v>7</v>
      </c>
    </row>
    <row r="1783" spans="1:1" x14ac:dyDescent="0.25">
      <c r="A1783" s="3" t="s">
        <v>12</v>
      </c>
    </row>
    <row r="1784" spans="1:1" x14ac:dyDescent="0.25">
      <c r="A1784" s="3" t="s">
        <v>5</v>
      </c>
    </row>
    <row r="1785" spans="1:1" x14ac:dyDescent="0.25">
      <c r="A1785" s="3" t="s">
        <v>6</v>
      </c>
    </row>
    <row r="1786" spans="1:1" x14ac:dyDescent="0.25">
      <c r="A1786" s="3" t="s">
        <v>7</v>
      </c>
    </row>
    <row r="1787" spans="1:1" x14ac:dyDescent="0.25">
      <c r="A1787" s="3" t="s">
        <v>4</v>
      </c>
    </row>
    <row r="1788" spans="1:1" x14ac:dyDescent="0.25">
      <c r="A1788" s="3" t="s">
        <v>6</v>
      </c>
    </row>
    <row r="1789" spans="1:1" x14ac:dyDescent="0.25">
      <c r="A1789" s="3" t="s">
        <v>4</v>
      </c>
    </row>
    <row r="1790" spans="1:1" x14ac:dyDescent="0.25">
      <c r="A1790" s="3" t="s">
        <v>8</v>
      </c>
    </row>
    <row r="1791" spans="1:1" x14ac:dyDescent="0.25">
      <c r="A1791" s="3" t="s">
        <v>7</v>
      </c>
    </row>
    <row r="1792" spans="1:1" x14ac:dyDescent="0.25">
      <c r="A1792" s="3" t="s">
        <v>8</v>
      </c>
    </row>
    <row r="1793" spans="1:1" x14ac:dyDescent="0.25">
      <c r="A1793" s="3" t="s">
        <v>7</v>
      </c>
    </row>
    <row r="1794" spans="1:1" x14ac:dyDescent="0.25">
      <c r="A1794" s="3" t="s">
        <v>7</v>
      </c>
    </row>
    <row r="1795" spans="1:1" x14ac:dyDescent="0.25">
      <c r="A1795" s="3" t="s">
        <v>4</v>
      </c>
    </row>
    <row r="1796" spans="1:1" x14ac:dyDescent="0.25">
      <c r="A1796" s="3" t="s">
        <v>4</v>
      </c>
    </row>
    <row r="1797" spans="1:1" x14ac:dyDescent="0.25">
      <c r="A1797" s="3" t="s">
        <v>5</v>
      </c>
    </row>
    <row r="1798" spans="1:1" x14ac:dyDescent="0.25">
      <c r="A1798" s="3" t="s">
        <v>6</v>
      </c>
    </row>
    <row r="1799" spans="1:1" x14ac:dyDescent="0.25">
      <c r="A1799" s="3" t="s">
        <v>3</v>
      </c>
    </row>
    <row r="1800" spans="1:1" x14ac:dyDescent="0.25">
      <c r="A1800" s="3" t="s">
        <v>6</v>
      </c>
    </row>
    <row r="1801" spans="1:1" x14ac:dyDescent="0.25">
      <c r="A1801" s="3" t="s">
        <v>8</v>
      </c>
    </row>
    <row r="1802" spans="1:1" x14ac:dyDescent="0.25">
      <c r="A1802" s="3" t="s">
        <v>10</v>
      </c>
    </row>
    <row r="1803" spans="1:1" x14ac:dyDescent="0.25">
      <c r="A1803" s="3" t="s">
        <v>8</v>
      </c>
    </row>
    <row r="1804" spans="1:1" x14ac:dyDescent="0.25">
      <c r="A1804" s="3" t="s">
        <v>7</v>
      </c>
    </row>
    <row r="1805" spans="1:1" x14ac:dyDescent="0.25">
      <c r="A1805" s="3" t="s">
        <v>0</v>
      </c>
    </row>
    <row r="1806" spans="1:1" x14ac:dyDescent="0.25">
      <c r="A1806" s="3" t="s">
        <v>7</v>
      </c>
    </row>
    <row r="1807" spans="1:1" x14ac:dyDescent="0.25">
      <c r="A1807" s="3" t="s">
        <v>8</v>
      </c>
    </row>
    <row r="1808" spans="1:1" x14ac:dyDescent="0.25">
      <c r="A1808" s="3" t="s">
        <v>14</v>
      </c>
    </row>
    <row r="1809" spans="1:1" x14ac:dyDescent="0.25">
      <c r="A1809" s="3" t="s">
        <v>12</v>
      </c>
    </row>
    <row r="1810" spans="1:1" x14ac:dyDescent="0.25">
      <c r="A1810" s="3" t="s">
        <v>4</v>
      </c>
    </row>
    <row r="1811" spans="1:1" x14ac:dyDescent="0.25">
      <c r="A1811" s="3" t="s">
        <v>3</v>
      </c>
    </row>
    <row r="1812" spans="1:1" x14ac:dyDescent="0.25">
      <c r="A1812" s="3" t="s">
        <v>8</v>
      </c>
    </row>
    <row r="1813" spans="1:1" x14ac:dyDescent="0.25">
      <c r="A1813" s="3" t="s">
        <v>10</v>
      </c>
    </row>
    <row r="1814" spans="1:1" x14ac:dyDescent="0.25">
      <c r="A1814" s="3" t="s">
        <v>8</v>
      </c>
    </row>
    <row r="1815" spans="1:1" x14ac:dyDescent="0.25">
      <c r="A1815" s="3" t="s">
        <v>11</v>
      </c>
    </row>
    <row r="1816" spans="1:1" x14ac:dyDescent="0.25">
      <c r="A1816" s="3" t="s">
        <v>5</v>
      </c>
    </row>
    <row r="1817" spans="1:1" x14ac:dyDescent="0.25">
      <c r="A1817" s="3" t="s">
        <v>8</v>
      </c>
    </row>
    <row r="1818" spans="1:1" x14ac:dyDescent="0.25">
      <c r="A1818" s="3" t="s">
        <v>9</v>
      </c>
    </row>
    <row r="1819" spans="1:1" x14ac:dyDescent="0.25">
      <c r="A1819" s="3" t="s">
        <v>10</v>
      </c>
    </row>
    <row r="1820" spans="1:1" x14ac:dyDescent="0.25">
      <c r="A1820" s="3" t="s">
        <v>9</v>
      </c>
    </row>
    <row r="1821" spans="1:1" x14ac:dyDescent="0.25">
      <c r="A1821" s="3" t="s">
        <v>11</v>
      </c>
    </row>
    <row r="1822" spans="1:1" x14ac:dyDescent="0.25">
      <c r="A1822" s="3" t="s">
        <v>12</v>
      </c>
    </row>
    <row r="1823" spans="1:1" x14ac:dyDescent="0.25">
      <c r="A1823" s="3" t="s">
        <v>15</v>
      </c>
    </row>
    <row r="1824" spans="1:1" x14ac:dyDescent="0.25">
      <c r="A1824" s="3" t="s">
        <v>11</v>
      </c>
    </row>
    <row r="1825" spans="1:1" x14ac:dyDescent="0.25">
      <c r="A1825" s="3" t="s">
        <v>9</v>
      </c>
    </row>
    <row r="1826" spans="1:1" x14ac:dyDescent="0.25">
      <c r="A1826" s="3" t="s">
        <v>10</v>
      </c>
    </row>
    <row r="1827" spans="1:1" x14ac:dyDescent="0.25">
      <c r="A1827" s="3" t="s">
        <v>13</v>
      </c>
    </row>
    <row r="1828" spans="1:1" x14ac:dyDescent="0.25">
      <c r="A1828" s="3" t="s">
        <v>9</v>
      </c>
    </row>
    <row r="1829" spans="1:1" x14ac:dyDescent="0.25">
      <c r="A1829" s="3" t="s">
        <v>1</v>
      </c>
    </row>
    <row r="1830" spans="1:1" x14ac:dyDescent="0.25">
      <c r="A1830" s="3" t="s">
        <v>11</v>
      </c>
    </row>
    <row r="1831" spans="1:1" x14ac:dyDescent="0.25">
      <c r="A1831" s="3" t="s">
        <v>12</v>
      </c>
    </row>
    <row r="1832" spans="1:1" x14ac:dyDescent="0.25">
      <c r="A1832" s="3" t="s">
        <v>13</v>
      </c>
    </row>
    <row r="1833" spans="1:1" x14ac:dyDescent="0.25">
      <c r="A1833" s="3" t="s">
        <v>12</v>
      </c>
    </row>
    <row r="1834" spans="1:1" x14ac:dyDescent="0.25">
      <c r="A1834" s="3" t="s">
        <v>3</v>
      </c>
    </row>
    <row r="1835" spans="1:1" x14ac:dyDescent="0.25">
      <c r="A1835" s="3" t="s">
        <v>11</v>
      </c>
    </row>
    <row r="1836" spans="1:1" x14ac:dyDescent="0.25">
      <c r="A1836" s="3" t="s">
        <v>13</v>
      </c>
    </row>
    <row r="1837" spans="1:1" x14ac:dyDescent="0.25">
      <c r="A1837" s="3" t="s">
        <v>1</v>
      </c>
    </row>
    <row r="1838" spans="1:1" x14ac:dyDescent="0.25">
      <c r="A1838" s="3" t="s">
        <v>12</v>
      </c>
    </row>
    <row r="1839" spans="1:1" x14ac:dyDescent="0.25">
      <c r="A1839" s="3" t="s">
        <v>11</v>
      </c>
    </row>
    <row r="1840" spans="1:1" x14ac:dyDescent="0.25">
      <c r="A1840" s="3" t="s">
        <v>11</v>
      </c>
    </row>
    <row r="1841" spans="1:1" x14ac:dyDescent="0.25">
      <c r="A1841" s="3" t="s">
        <v>6</v>
      </c>
    </row>
    <row r="1842" spans="1:1" x14ac:dyDescent="0.25">
      <c r="A1842" s="3" t="s">
        <v>3</v>
      </c>
    </row>
    <row r="1843" spans="1:1" x14ac:dyDescent="0.25">
      <c r="A1843" s="3" t="s">
        <v>11</v>
      </c>
    </row>
    <row r="1844" spans="1:1" x14ac:dyDescent="0.25">
      <c r="A1844" s="3" t="s">
        <v>1</v>
      </c>
    </row>
    <row r="1845" spans="1:1" x14ac:dyDescent="0.25">
      <c r="A1845" s="3" t="s">
        <v>12</v>
      </c>
    </row>
    <row r="1846" spans="1:1" x14ac:dyDescent="0.25">
      <c r="A1846" s="3" t="s">
        <v>14</v>
      </c>
    </row>
    <row r="1847" spans="1:1" x14ac:dyDescent="0.25">
      <c r="A1847" s="3" t="s">
        <v>8</v>
      </c>
    </row>
    <row r="1848" spans="1:1" x14ac:dyDescent="0.25">
      <c r="A1848" s="3" t="s">
        <v>12</v>
      </c>
    </row>
    <row r="1849" spans="1:1" x14ac:dyDescent="0.25">
      <c r="A1849" s="3" t="s">
        <v>14</v>
      </c>
    </row>
    <row r="1850" spans="1:1" x14ac:dyDescent="0.25">
      <c r="A1850" s="3" t="s">
        <v>1</v>
      </c>
    </row>
    <row r="1851" spans="1:1" x14ac:dyDescent="0.25">
      <c r="A1851" s="3" t="s">
        <v>12</v>
      </c>
    </row>
    <row r="1852" spans="1:1" x14ac:dyDescent="0.25">
      <c r="A1852" s="3" t="s">
        <v>4</v>
      </c>
    </row>
    <row r="1853" spans="1:1" x14ac:dyDescent="0.25">
      <c r="A1853" s="3" t="s">
        <v>4</v>
      </c>
    </row>
    <row r="1854" spans="1:1" x14ac:dyDescent="0.25">
      <c r="A1854" s="3" t="s">
        <v>5</v>
      </c>
    </row>
    <row r="1855" spans="1:1" x14ac:dyDescent="0.25">
      <c r="A1855" s="3" t="s">
        <v>3</v>
      </c>
    </row>
    <row r="1856" spans="1:1" x14ac:dyDescent="0.25">
      <c r="A1856" s="3" t="s">
        <v>5</v>
      </c>
    </row>
    <row r="1857" spans="1:1" x14ac:dyDescent="0.25">
      <c r="A1857" s="3" t="s">
        <v>3</v>
      </c>
    </row>
    <row r="1858" spans="1:1" x14ac:dyDescent="0.25">
      <c r="A1858" s="3" t="s">
        <v>15</v>
      </c>
    </row>
    <row r="1859" spans="1:1" x14ac:dyDescent="0.25">
      <c r="A1859" s="3" t="s">
        <v>11</v>
      </c>
    </row>
    <row r="1860" spans="1:1" x14ac:dyDescent="0.25">
      <c r="A1860" s="3" t="s">
        <v>9</v>
      </c>
    </row>
    <row r="1861" spans="1:1" x14ac:dyDescent="0.25">
      <c r="A1861" s="3" t="s">
        <v>2</v>
      </c>
    </row>
    <row r="1862" spans="1:1" x14ac:dyDescent="0.25">
      <c r="A1862" s="3" t="s">
        <v>3</v>
      </c>
    </row>
    <row r="1863" spans="1:1" x14ac:dyDescent="0.25">
      <c r="A1863" s="3" t="s">
        <v>2</v>
      </c>
    </row>
    <row r="1864" spans="1:1" x14ac:dyDescent="0.25">
      <c r="A1864" s="3" t="s">
        <v>0</v>
      </c>
    </row>
    <row r="1865" spans="1:1" x14ac:dyDescent="0.25">
      <c r="A1865" s="3" t="s">
        <v>0</v>
      </c>
    </row>
    <row r="1866" spans="1:1" x14ac:dyDescent="0.25">
      <c r="A1866" s="3" t="s">
        <v>3</v>
      </c>
    </row>
    <row r="1867" spans="1:1" x14ac:dyDescent="0.25">
      <c r="A1867" s="3" t="s">
        <v>3</v>
      </c>
    </row>
    <row r="1868" spans="1:1" x14ac:dyDescent="0.25">
      <c r="A1868" s="3" t="s">
        <v>2</v>
      </c>
    </row>
    <row r="1869" spans="1:1" x14ac:dyDescent="0.25">
      <c r="A1869" s="3" t="s">
        <v>15</v>
      </c>
    </row>
    <row r="1870" spans="1:1" x14ac:dyDescent="0.25">
      <c r="A1870" s="3" t="s">
        <v>6</v>
      </c>
    </row>
    <row r="1871" spans="1:1" x14ac:dyDescent="0.25">
      <c r="A1871" s="3" t="s">
        <v>12</v>
      </c>
    </row>
    <row r="1872" spans="1:1" x14ac:dyDescent="0.25">
      <c r="A1872" s="3" t="s">
        <v>4</v>
      </c>
    </row>
    <row r="1873" spans="1:1" x14ac:dyDescent="0.25">
      <c r="A1873" s="3" t="s">
        <v>2</v>
      </c>
    </row>
    <row r="1874" spans="1:1" x14ac:dyDescent="0.25">
      <c r="A1874" s="3" t="s">
        <v>5</v>
      </c>
    </row>
    <row r="1875" spans="1:1" x14ac:dyDescent="0.25">
      <c r="A1875" s="3" t="s">
        <v>14</v>
      </c>
    </row>
    <row r="1876" spans="1:1" x14ac:dyDescent="0.25">
      <c r="A1876" s="3" t="s">
        <v>8</v>
      </c>
    </row>
    <row r="1877" spans="1:1" x14ac:dyDescent="0.25">
      <c r="A1877" s="3" t="s">
        <v>8</v>
      </c>
    </row>
    <row r="1878" spans="1:1" x14ac:dyDescent="0.25">
      <c r="A1878" s="3" t="s">
        <v>14</v>
      </c>
    </row>
    <row r="1879" spans="1:1" x14ac:dyDescent="0.25">
      <c r="A1879" s="3" t="s">
        <v>5</v>
      </c>
    </row>
    <row r="1880" spans="1:1" x14ac:dyDescent="0.25">
      <c r="A1880" s="3" t="s">
        <v>7</v>
      </c>
    </row>
    <row r="1881" spans="1:1" x14ac:dyDescent="0.25">
      <c r="A1881" s="3" t="s">
        <v>1</v>
      </c>
    </row>
    <row r="1882" spans="1:1" x14ac:dyDescent="0.25">
      <c r="A1882" s="3" t="s">
        <v>11</v>
      </c>
    </row>
    <row r="1883" spans="1:1" x14ac:dyDescent="0.25">
      <c r="A1883" s="3" t="s">
        <v>14</v>
      </c>
    </row>
    <row r="1884" spans="1:1" x14ac:dyDescent="0.25">
      <c r="A1884" s="3" t="s">
        <v>5</v>
      </c>
    </row>
    <row r="1885" spans="1:1" x14ac:dyDescent="0.25">
      <c r="A1885" s="3" t="s">
        <v>0</v>
      </c>
    </row>
    <row r="1886" spans="1:1" x14ac:dyDescent="0.25">
      <c r="A1886" s="3" t="s">
        <v>11</v>
      </c>
    </row>
    <row r="1887" spans="1:1" x14ac:dyDescent="0.25">
      <c r="A1887" s="3" t="s">
        <v>5</v>
      </c>
    </row>
    <row r="1888" spans="1:1" x14ac:dyDescent="0.25">
      <c r="A1888" s="3" t="s">
        <v>2</v>
      </c>
    </row>
    <row r="1889" spans="1:1" x14ac:dyDescent="0.25">
      <c r="A1889" s="3" t="s">
        <v>2</v>
      </c>
    </row>
    <row r="1890" spans="1:1" x14ac:dyDescent="0.25">
      <c r="A1890" s="3" t="s">
        <v>4</v>
      </c>
    </row>
    <row r="1891" spans="1:1" x14ac:dyDescent="0.25">
      <c r="A1891" s="3" t="s">
        <v>15</v>
      </c>
    </row>
    <row r="1892" spans="1:1" x14ac:dyDescent="0.25">
      <c r="A1892" s="3" t="s">
        <v>7</v>
      </c>
    </row>
    <row r="1893" spans="1:1" x14ac:dyDescent="0.25">
      <c r="A1893" s="3" t="s">
        <v>3</v>
      </c>
    </row>
    <row r="1894" spans="1:1" x14ac:dyDescent="0.25">
      <c r="A1894" s="3" t="s">
        <v>0</v>
      </c>
    </row>
    <row r="1895" spans="1:1" x14ac:dyDescent="0.25">
      <c r="A1895" s="3" t="s">
        <v>12</v>
      </c>
    </row>
    <row r="1896" spans="1:1" x14ac:dyDescent="0.25">
      <c r="A1896" s="3" t="s">
        <v>0</v>
      </c>
    </row>
    <row r="1897" spans="1:1" x14ac:dyDescent="0.25">
      <c r="A1897" s="3" t="s">
        <v>11</v>
      </c>
    </row>
    <row r="1898" spans="1:1" x14ac:dyDescent="0.25">
      <c r="A1898" s="3" t="s">
        <v>0</v>
      </c>
    </row>
    <row r="1899" spans="1:1" x14ac:dyDescent="0.25">
      <c r="A1899" s="3" t="s">
        <v>15</v>
      </c>
    </row>
    <row r="1900" spans="1:1" x14ac:dyDescent="0.25">
      <c r="A1900" s="3" t="s">
        <v>10</v>
      </c>
    </row>
    <row r="1901" spans="1:1" x14ac:dyDescent="0.25">
      <c r="A1901" s="3" t="s">
        <v>15</v>
      </c>
    </row>
    <row r="1902" spans="1:1" x14ac:dyDescent="0.25">
      <c r="A1902" s="3" t="s">
        <v>0</v>
      </c>
    </row>
    <row r="1903" spans="1:1" x14ac:dyDescent="0.25">
      <c r="A1903" s="3" t="s">
        <v>15</v>
      </c>
    </row>
    <row r="1904" spans="1:1" x14ac:dyDescent="0.25">
      <c r="A1904" s="3" t="s">
        <v>14</v>
      </c>
    </row>
    <row r="1905" spans="1:1" x14ac:dyDescent="0.25">
      <c r="A1905" s="3" t="s">
        <v>0</v>
      </c>
    </row>
    <row r="1906" spans="1:1" x14ac:dyDescent="0.25">
      <c r="A1906" s="3" t="s">
        <v>0</v>
      </c>
    </row>
    <row r="1907" spans="1:1" x14ac:dyDescent="0.25">
      <c r="A1907" s="3" t="s">
        <v>1</v>
      </c>
    </row>
    <row r="1908" spans="1:1" x14ac:dyDescent="0.25">
      <c r="A1908" s="3" t="s">
        <v>2</v>
      </c>
    </row>
    <row r="1909" spans="1:1" x14ac:dyDescent="0.25">
      <c r="A1909" s="3" t="s">
        <v>0</v>
      </c>
    </row>
    <row r="1910" spans="1:1" x14ac:dyDescent="0.25">
      <c r="A1910" s="3" t="s">
        <v>0</v>
      </c>
    </row>
    <row r="1911" spans="1:1" x14ac:dyDescent="0.25">
      <c r="A1911" s="3" t="s">
        <v>0</v>
      </c>
    </row>
    <row r="1912" spans="1:1" x14ac:dyDescent="0.25">
      <c r="A1912" s="3" t="s">
        <v>14</v>
      </c>
    </row>
    <row r="1913" spans="1:1" x14ac:dyDescent="0.25">
      <c r="A1913" s="3" t="s">
        <v>15</v>
      </c>
    </row>
    <row r="1914" spans="1:1" x14ac:dyDescent="0.25">
      <c r="A1914" s="3" t="s">
        <v>10</v>
      </c>
    </row>
    <row r="1915" spans="1:1" x14ac:dyDescent="0.25">
      <c r="A1915" s="3" t="s">
        <v>15</v>
      </c>
    </row>
    <row r="1916" spans="1:1" x14ac:dyDescent="0.25">
      <c r="A1916" s="3" t="s">
        <v>15</v>
      </c>
    </row>
    <row r="1917" spans="1:1" x14ac:dyDescent="0.25">
      <c r="A1917" s="3" t="s">
        <v>2</v>
      </c>
    </row>
    <row r="1918" spans="1:1" x14ac:dyDescent="0.25">
      <c r="A1918" s="3" t="s">
        <v>14</v>
      </c>
    </row>
    <row r="1919" spans="1:1" x14ac:dyDescent="0.25">
      <c r="A1919" s="3" t="s">
        <v>15</v>
      </c>
    </row>
    <row r="1920" spans="1:1" x14ac:dyDescent="0.25">
      <c r="A1920" s="3" t="s">
        <v>0</v>
      </c>
    </row>
    <row r="1921" spans="1:1" x14ac:dyDescent="0.25">
      <c r="A1921" s="3" t="s">
        <v>0</v>
      </c>
    </row>
    <row r="1922" spans="1:1" x14ac:dyDescent="0.25">
      <c r="A1922" s="3" t="s">
        <v>0</v>
      </c>
    </row>
    <row r="1923" spans="1:1" x14ac:dyDescent="0.25">
      <c r="A1923" s="3" t="s">
        <v>3</v>
      </c>
    </row>
    <row r="1924" spans="1:1" x14ac:dyDescent="0.25">
      <c r="A1924" s="3" t="s">
        <v>15</v>
      </c>
    </row>
    <row r="1925" spans="1:1" x14ac:dyDescent="0.25">
      <c r="A1925" s="3" t="s">
        <v>3</v>
      </c>
    </row>
    <row r="1926" spans="1:1" x14ac:dyDescent="0.25">
      <c r="A1926" s="3" t="s">
        <v>15</v>
      </c>
    </row>
    <row r="1927" spans="1:1" x14ac:dyDescent="0.25">
      <c r="A1927" s="3" t="s">
        <v>15</v>
      </c>
    </row>
    <row r="1928" spans="1:1" x14ac:dyDescent="0.25">
      <c r="A1928" s="3" t="s">
        <v>14</v>
      </c>
    </row>
    <row r="1929" spans="1:1" x14ac:dyDescent="0.25">
      <c r="A1929" s="3" t="s">
        <v>2</v>
      </c>
    </row>
    <row r="1930" spans="1:1" x14ac:dyDescent="0.25">
      <c r="A1930" s="3" t="s">
        <v>0</v>
      </c>
    </row>
    <row r="1931" spans="1:1" x14ac:dyDescent="0.25">
      <c r="A1931" s="3" t="s">
        <v>15</v>
      </c>
    </row>
    <row r="1932" spans="1:1" x14ac:dyDescent="0.25">
      <c r="A1932" s="3" t="s">
        <v>0</v>
      </c>
    </row>
    <row r="1933" spans="1:1" x14ac:dyDescent="0.25">
      <c r="A1933" s="3" t="s">
        <v>4</v>
      </c>
    </row>
    <row r="1934" spans="1:1" x14ac:dyDescent="0.25">
      <c r="A1934" s="3" t="s">
        <v>14</v>
      </c>
    </row>
    <row r="1935" spans="1:1" x14ac:dyDescent="0.25">
      <c r="A1935" s="3" t="s">
        <v>15</v>
      </c>
    </row>
    <row r="1936" spans="1:1" x14ac:dyDescent="0.25">
      <c r="A1936" s="3" t="s">
        <v>15</v>
      </c>
    </row>
    <row r="1937" spans="1:1" x14ac:dyDescent="0.25">
      <c r="A1937" s="3" t="s">
        <v>2</v>
      </c>
    </row>
    <row r="1938" spans="1:1" x14ac:dyDescent="0.25">
      <c r="A1938" s="3" t="s">
        <v>14</v>
      </c>
    </row>
    <row r="1939" spans="1:1" x14ac:dyDescent="0.25">
      <c r="A1939" s="3" t="s">
        <v>3</v>
      </c>
    </row>
    <row r="1940" spans="1:1" x14ac:dyDescent="0.25">
      <c r="A1940" s="3" t="s">
        <v>0</v>
      </c>
    </row>
    <row r="1941" spans="1:1" x14ac:dyDescent="0.25">
      <c r="A1941" s="3" t="s">
        <v>11</v>
      </c>
    </row>
    <row r="1942" spans="1:1" x14ac:dyDescent="0.25">
      <c r="A1942" s="3" t="s">
        <v>3</v>
      </c>
    </row>
    <row r="1943" spans="1:1" x14ac:dyDescent="0.25">
      <c r="A1943" s="3" t="s">
        <v>3</v>
      </c>
    </row>
    <row r="1944" spans="1:1" x14ac:dyDescent="0.25">
      <c r="A1944" s="3" t="s">
        <v>1</v>
      </c>
    </row>
    <row r="1945" spans="1:1" x14ac:dyDescent="0.25">
      <c r="A1945" s="3" t="s">
        <v>12</v>
      </c>
    </row>
    <row r="1946" spans="1:1" x14ac:dyDescent="0.25">
      <c r="A1946" s="3" t="s">
        <v>0</v>
      </c>
    </row>
    <row r="1947" spans="1:1" x14ac:dyDescent="0.25">
      <c r="A1947" s="3" t="s">
        <v>5</v>
      </c>
    </row>
    <row r="1948" spans="1:1" x14ac:dyDescent="0.25">
      <c r="A1948" s="3" t="s">
        <v>14</v>
      </c>
    </row>
    <row r="1949" spans="1:1" x14ac:dyDescent="0.25">
      <c r="A1949" s="3" t="s">
        <v>0</v>
      </c>
    </row>
    <row r="1950" spans="1:1" x14ac:dyDescent="0.25">
      <c r="A1950" s="3" t="s">
        <v>15</v>
      </c>
    </row>
    <row r="1951" spans="1:1" x14ac:dyDescent="0.25">
      <c r="A1951" s="3" t="s">
        <v>1</v>
      </c>
    </row>
    <row r="1952" spans="1:1" x14ac:dyDescent="0.25">
      <c r="A1952" s="3" t="s">
        <v>13</v>
      </c>
    </row>
    <row r="1953" spans="1:1" x14ac:dyDescent="0.25">
      <c r="A1953" s="3" t="s">
        <v>3</v>
      </c>
    </row>
    <row r="1954" spans="1:1" x14ac:dyDescent="0.25">
      <c r="A1954" s="3" t="s">
        <v>14</v>
      </c>
    </row>
    <row r="1955" spans="1:1" x14ac:dyDescent="0.25">
      <c r="A1955" s="3" t="s">
        <v>3</v>
      </c>
    </row>
    <row r="1956" spans="1:1" x14ac:dyDescent="0.25">
      <c r="A1956" s="3" t="s">
        <v>15</v>
      </c>
    </row>
    <row r="1957" spans="1:1" x14ac:dyDescent="0.25">
      <c r="A1957" s="3" t="s">
        <v>11</v>
      </c>
    </row>
    <row r="1958" spans="1:1" x14ac:dyDescent="0.25">
      <c r="A1958" s="3" t="s">
        <v>4</v>
      </c>
    </row>
    <row r="1959" spans="1:1" x14ac:dyDescent="0.25">
      <c r="A1959" s="3" t="s">
        <v>5</v>
      </c>
    </row>
    <row r="1960" spans="1:1" x14ac:dyDescent="0.25">
      <c r="A1960" s="3" t="s">
        <v>5</v>
      </c>
    </row>
    <row r="1961" spans="1:1" x14ac:dyDescent="0.25">
      <c r="A1961" s="3" t="s">
        <v>0</v>
      </c>
    </row>
    <row r="1962" spans="1:1" x14ac:dyDescent="0.25">
      <c r="A1962" s="3" t="s">
        <v>14</v>
      </c>
    </row>
    <row r="1963" spans="1:1" x14ac:dyDescent="0.25">
      <c r="A1963" s="3" t="s">
        <v>3</v>
      </c>
    </row>
    <row r="1964" spans="1:1" x14ac:dyDescent="0.25">
      <c r="A1964" s="3" t="s">
        <v>9</v>
      </c>
    </row>
    <row r="1965" spans="1:1" x14ac:dyDescent="0.25">
      <c r="A1965" s="3" t="s">
        <v>4</v>
      </c>
    </row>
    <row r="1966" spans="1:1" x14ac:dyDescent="0.25">
      <c r="A1966" s="3" t="s">
        <v>5</v>
      </c>
    </row>
    <row r="1967" spans="1:1" x14ac:dyDescent="0.25">
      <c r="A1967" s="3" t="s">
        <v>12</v>
      </c>
    </row>
    <row r="1968" spans="1:1" x14ac:dyDescent="0.25">
      <c r="A1968" s="3" t="s">
        <v>3</v>
      </c>
    </row>
    <row r="1969" spans="1:1" x14ac:dyDescent="0.25">
      <c r="A1969" s="3" t="s">
        <v>12</v>
      </c>
    </row>
    <row r="1970" spans="1:1" x14ac:dyDescent="0.25">
      <c r="A1970" s="3" t="s">
        <v>13</v>
      </c>
    </row>
    <row r="1971" spans="1:1" x14ac:dyDescent="0.25">
      <c r="A1971" s="3" t="s">
        <v>3</v>
      </c>
    </row>
    <row r="1972" spans="1:1" x14ac:dyDescent="0.25">
      <c r="A1972" s="3" t="s">
        <v>12</v>
      </c>
    </row>
    <row r="1973" spans="1:1" x14ac:dyDescent="0.25">
      <c r="A1973" s="3" t="s">
        <v>0</v>
      </c>
    </row>
    <row r="1974" spans="1:1" x14ac:dyDescent="0.25">
      <c r="A1974" s="3" t="s">
        <v>0</v>
      </c>
    </row>
    <row r="1975" spans="1:1" x14ac:dyDescent="0.25">
      <c r="A1975" s="3" t="s">
        <v>6</v>
      </c>
    </row>
    <row r="1976" spans="1:1" x14ac:dyDescent="0.25">
      <c r="A1976" s="3" t="s">
        <v>3</v>
      </c>
    </row>
    <row r="1977" spans="1:1" x14ac:dyDescent="0.25">
      <c r="A1977" s="3" t="s">
        <v>0</v>
      </c>
    </row>
    <row r="1978" spans="1:1" x14ac:dyDescent="0.25">
      <c r="A1978" s="3" t="s">
        <v>12</v>
      </c>
    </row>
    <row r="1979" spans="1:1" x14ac:dyDescent="0.25">
      <c r="A1979" s="3" t="s">
        <v>7</v>
      </c>
    </row>
    <row r="1980" spans="1:1" x14ac:dyDescent="0.25">
      <c r="A1980" s="3" t="s">
        <v>14</v>
      </c>
    </row>
    <row r="1981" spans="1:1" x14ac:dyDescent="0.25">
      <c r="A1981" s="3" t="s">
        <v>0</v>
      </c>
    </row>
    <row r="1982" spans="1:1" x14ac:dyDescent="0.25">
      <c r="A1982" s="3" t="s">
        <v>10</v>
      </c>
    </row>
    <row r="1983" spans="1:1" x14ac:dyDescent="0.25">
      <c r="A1983" s="3" t="s">
        <v>12</v>
      </c>
    </row>
    <row r="1984" spans="1:1" x14ac:dyDescent="0.25">
      <c r="A1984" s="3" t="s">
        <v>2</v>
      </c>
    </row>
    <row r="1985" spans="1:1" x14ac:dyDescent="0.25">
      <c r="A1985" s="3" t="s">
        <v>15</v>
      </c>
    </row>
    <row r="1986" spans="1:1" x14ac:dyDescent="0.25">
      <c r="A1986" s="3" t="s">
        <v>12</v>
      </c>
    </row>
    <row r="1987" spans="1:1" x14ac:dyDescent="0.25">
      <c r="A1987" s="3" t="s">
        <v>12</v>
      </c>
    </row>
    <row r="1988" spans="1:1" x14ac:dyDescent="0.25">
      <c r="A1988" s="3" t="s">
        <v>12</v>
      </c>
    </row>
    <row r="1989" spans="1:1" x14ac:dyDescent="0.25">
      <c r="A1989" s="3" t="s">
        <v>14</v>
      </c>
    </row>
    <row r="1990" spans="1:1" x14ac:dyDescent="0.25">
      <c r="A1990" s="3" t="s">
        <v>14</v>
      </c>
    </row>
    <row r="1991" spans="1:1" x14ac:dyDescent="0.25">
      <c r="A1991" s="3" t="s">
        <v>14</v>
      </c>
    </row>
    <row r="1992" spans="1:1" x14ac:dyDescent="0.25">
      <c r="A1992" s="3" t="s">
        <v>14</v>
      </c>
    </row>
    <row r="1993" spans="1:1" x14ac:dyDescent="0.25">
      <c r="A1993" s="3" t="s">
        <v>11</v>
      </c>
    </row>
    <row r="1994" spans="1:1" x14ac:dyDescent="0.25">
      <c r="A1994" s="3" t="s">
        <v>14</v>
      </c>
    </row>
    <row r="1995" spans="1:1" x14ac:dyDescent="0.25">
      <c r="A1995" s="3" t="s">
        <v>2</v>
      </c>
    </row>
    <row r="1996" spans="1:1" x14ac:dyDescent="0.25">
      <c r="A1996" s="3" t="s">
        <v>8</v>
      </c>
    </row>
    <row r="1997" spans="1:1" x14ac:dyDescent="0.25">
      <c r="A1997" s="3" t="s">
        <v>11</v>
      </c>
    </row>
    <row r="1998" spans="1:1" x14ac:dyDescent="0.25">
      <c r="A1998" s="3" t="s">
        <v>11</v>
      </c>
    </row>
    <row r="1999" spans="1:1" x14ac:dyDescent="0.25">
      <c r="A1999" s="3" t="s">
        <v>12</v>
      </c>
    </row>
    <row r="2000" spans="1:1" x14ac:dyDescent="0.25">
      <c r="A2000" s="3" t="s">
        <v>0</v>
      </c>
    </row>
    <row r="2001" spans="1:1" x14ac:dyDescent="0.25">
      <c r="A2001" s="3" t="s">
        <v>12</v>
      </c>
    </row>
    <row r="2002" spans="1:1" x14ac:dyDescent="0.25">
      <c r="A2002" s="3" t="s">
        <v>11</v>
      </c>
    </row>
    <row r="2003" spans="1:1" x14ac:dyDescent="0.25">
      <c r="A2003" s="3" t="s">
        <v>10</v>
      </c>
    </row>
    <row r="2004" spans="1:1" x14ac:dyDescent="0.25">
      <c r="A2004" s="3" t="s">
        <v>11</v>
      </c>
    </row>
    <row r="2005" spans="1:1" x14ac:dyDescent="0.25">
      <c r="A2005" s="3" t="s">
        <v>8</v>
      </c>
    </row>
    <row r="2006" spans="1:1" x14ac:dyDescent="0.25">
      <c r="A2006" s="3" t="s">
        <v>6</v>
      </c>
    </row>
    <row r="2007" spans="1:1" x14ac:dyDescent="0.25">
      <c r="A2007" s="3" t="s">
        <v>4</v>
      </c>
    </row>
    <row r="2008" spans="1:1" x14ac:dyDescent="0.25">
      <c r="A2008" s="3" t="s">
        <v>1</v>
      </c>
    </row>
    <row r="2009" spans="1:1" x14ac:dyDescent="0.25">
      <c r="A2009" s="3" t="s">
        <v>1</v>
      </c>
    </row>
    <row r="2010" spans="1:1" x14ac:dyDescent="0.25">
      <c r="A2010" s="3" t="s">
        <v>11</v>
      </c>
    </row>
    <row r="2011" spans="1:1" x14ac:dyDescent="0.25">
      <c r="A2011" s="3" t="s">
        <v>11</v>
      </c>
    </row>
    <row r="2012" spans="1:1" x14ac:dyDescent="0.25">
      <c r="A2012" s="3" t="s">
        <v>9</v>
      </c>
    </row>
    <row r="2013" spans="1:1" x14ac:dyDescent="0.25">
      <c r="A2013" s="3" t="s">
        <v>12</v>
      </c>
    </row>
    <row r="2014" spans="1:1" x14ac:dyDescent="0.25">
      <c r="A2014" s="3" t="s">
        <v>6</v>
      </c>
    </row>
    <row r="2015" spans="1:1" x14ac:dyDescent="0.25">
      <c r="A2015" s="3" t="s">
        <v>6</v>
      </c>
    </row>
    <row r="2016" spans="1:1" x14ac:dyDescent="0.25">
      <c r="A2016" s="3" t="s">
        <v>12</v>
      </c>
    </row>
    <row r="2017" spans="1:1" x14ac:dyDescent="0.25">
      <c r="A2017" s="3" t="s">
        <v>7</v>
      </c>
    </row>
    <row r="2018" spans="1:1" x14ac:dyDescent="0.25">
      <c r="A2018" s="3" t="s">
        <v>13</v>
      </c>
    </row>
    <row r="2019" spans="1:1" x14ac:dyDescent="0.25">
      <c r="A2019" s="3" t="s">
        <v>11</v>
      </c>
    </row>
    <row r="2020" spans="1:1" x14ac:dyDescent="0.25">
      <c r="A2020" s="3" t="s">
        <v>12</v>
      </c>
    </row>
    <row r="2021" spans="1:1" x14ac:dyDescent="0.25">
      <c r="A2021" s="3" t="s">
        <v>4</v>
      </c>
    </row>
    <row r="2022" spans="1:1" x14ac:dyDescent="0.25">
      <c r="A2022" s="3" t="s">
        <v>14</v>
      </c>
    </row>
    <row r="2023" spans="1:1" x14ac:dyDescent="0.25">
      <c r="A2023" s="3" t="s">
        <v>11</v>
      </c>
    </row>
    <row r="2024" spans="1:1" x14ac:dyDescent="0.25">
      <c r="A2024" s="3" t="s">
        <v>11</v>
      </c>
    </row>
    <row r="2025" spans="1:1" x14ac:dyDescent="0.25">
      <c r="A2025" s="3" t="s">
        <v>5</v>
      </c>
    </row>
    <row r="2026" spans="1:1" x14ac:dyDescent="0.25">
      <c r="A2026" s="3" t="s">
        <v>9</v>
      </c>
    </row>
    <row r="2027" spans="1:1" x14ac:dyDescent="0.25">
      <c r="A2027" s="3" t="s">
        <v>10</v>
      </c>
    </row>
    <row r="2028" spans="1:1" x14ac:dyDescent="0.25">
      <c r="A2028" s="3" t="s">
        <v>10</v>
      </c>
    </row>
    <row r="2029" spans="1:1" x14ac:dyDescent="0.25">
      <c r="A2029" s="3" t="s">
        <v>8</v>
      </c>
    </row>
    <row r="2030" spans="1:1" x14ac:dyDescent="0.25">
      <c r="A2030" s="3" t="s">
        <v>12</v>
      </c>
    </row>
    <row r="2031" spans="1:1" x14ac:dyDescent="0.25">
      <c r="A2031" s="3" t="s">
        <v>12</v>
      </c>
    </row>
    <row r="2032" spans="1:1" x14ac:dyDescent="0.25">
      <c r="A2032" s="3" t="s">
        <v>15</v>
      </c>
    </row>
    <row r="2033" spans="1:1" x14ac:dyDescent="0.25">
      <c r="A2033" s="3" t="s">
        <v>11</v>
      </c>
    </row>
    <row r="2034" spans="1:1" x14ac:dyDescent="0.25">
      <c r="A2034" s="3" t="s">
        <v>12</v>
      </c>
    </row>
    <row r="2035" spans="1:1" x14ac:dyDescent="0.25">
      <c r="A2035" s="3" t="s">
        <v>10</v>
      </c>
    </row>
    <row r="2036" spans="1:1" x14ac:dyDescent="0.25">
      <c r="A2036" s="3" t="s">
        <v>11</v>
      </c>
    </row>
    <row r="2037" spans="1:1" x14ac:dyDescent="0.25">
      <c r="A2037" s="3" t="s">
        <v>12</v>
      </c>
    </row>
    <row r="2038" spans="1:1" x14ac:dyDescent="0.25">
      <c r="A2038" s="3" t="s">
        <v>9</v>
      </c>
    </row>
    <row r="2039" spans="1:1" x14ac:dyDescent="0.25">
      <c r="A2039" s="3" t="s">
        <v>8</v>
      </c>
    </row>
    <row r="2040" spans="1:1" x14ac:dyDescent="0.25">
      <c r="A2040" s="3" t="s">
        <v>15</v>
      </c>
    </row>
    <row r="2041" spans="1:1" x14ac:dyDescent="0.25">
      <c r="A2041" s="3" t="s">
        <v>10</v>
      </c>
    </row>
    <row r="2042" spans="1:1" x14ac:dyDescent="0.25">
      <c r="A2042" s="3" t="s">
        <v>11</v>
      </c>
    </row>
    <row r="2043" spans="1:1" x14ac:dyDescent="0.25">
      <c r="A2043" s="3" t="s">
        <v>11</v>
      </c>
    </row>
    <row r="2044" spans="1:1" x14ac:dyDescent="0.25">
      <c r="A2044" s="3" t="s">
        <v>12</v>
      </c>
    </row>
    <row r="2045" spans="1:1" x14ac:dyDescent="0.25">
      <c r="A2045" s="3" t="s">
        <v>10</v>
      </c>
    </row>
    <row r="2046" spans="1:1" x14ac:dyDescent="0.25">
      <c r="A2046" s="3" t="s">
        <v>15</v>
      </c>
    </row>
    <row r="2047" spans="1:1" x14ac:dyDescent="0.25">
      <c r="A2047" s="3" t="s">
        <v>12</v>
      </c>
    </row>
    <row r="2048" spans="1:1" x14ac:dyDescent="0.25">
      <c r="A2048" s="3" t="s">
        <v>10</v>
      </c>
    </row>
    <row r="2049" spans="1:1" x14ac:dyDescent="0.25">
      <c r="A2049" s="3" t="s">
        <v>12</v>
      </c>
    </row>
    <row r="2050" spans="1:1" x14ac:dyDescent="0.25">
      <c r="A2050" s="3" t="s">
        <v>12</v>
      </c>
    </row>
    <row r="2051" spans="1:1" x14ac:dyDescent="0.25">
      <c r="A2051" s="3" t="s">
        <v>11</v>
      </c>
    </row>
    <row r="2052" spans="1:1" x14ac:dyDescent="0.25">
      <c r="A2052" s="3" t="s">
        <v>11</v>
      </c>
    </row>
    <row r="2053" spans="1:1" x14ac:dyDescent="0.25">
      <c r="A2053" s="3" t="s">
        <v>9</v>
      </c>
    </row>
    <row r="2054" spans="1:1" x14ac:dyDescent="0.25">
      <c r="A2054" s="3" t="s">
        <v>8</v>
      </c>
    </row>
    <row r="2055" spans="1:1" x14ac:dyDescent="0.25">
      <c r="A2055" s="3" t="s">
        <v>13</v>
      </c>
    </row>
    <row r="2056" spans="1:1" x14ac:dyDescent="0.25">
      <c r="A2056" s="3" t="s">
        <v>9</v>
      </c>
    </row>
    <row r="2057" spans="1:1" x14ac:dyDescent="0.25">
      <c r="A2057" s="3" t="s">
        <v>12</v>
      </c>
    </row>
    <row r="2058" spans="1:1" x14ac:dyDescent="0.25">
      <c r="A2058" s="3" t="s">
        <v>10</v>
      </c>
    </row>
    <row r="2059" spans="1:1" x14ac:dyDescent="0.25">
      <c r="A2059" s="3" t="s">
        <v>9</v>
      </c>
    </row>
    <row r="2060" spans="1:1" x14ac:dyDescent="0.25">
      <c r="A2060" s="3" t="s">
        <v>8</v>
      </c>
    </row>
    <row r="2061" spans="1:1" x14ac:dyDescent="0.25">
      <c r="A2061" s="3" t="s">
        <v>9</v>
      </c>
    </row>
    <row r="2062" spans="1:1" x14ac:dyDescent="0.25">
      <c r="A2062" s="3" t="s">
        <v>12</v>
      </c>
    </row>
    <row r="2063" spans="1:1" x14ac:dyDescent="0.25">
      <c r="A2063" s="3" t="s">
        <v>13</v>
      </c>
    </row>
    <row r="2064" spans="1:1" x14ac:dyDescent="0.25">
      <c r="A2064" s="3" t="s">
        <v>13</v>
      </c>
    </row>
    <row r="2065" spans="1:1" x14ac:dyDescent="0.25">
      <c r="A2065" s="3" t="s">
        <v>9</v>
      </c>
    </row>
    <row r="2066" spans="1:1" x14ac:dyDescent="0.25">
      <c r="A2066" s="3" t="s">
        <v>10</v>
      </c>
    </row>
    <row r="2067" spans="1:1" x14ac:dyDescent="0.25">
      <c r="A2067" s="3" t="s">
        <v>11</v>
      </c>
    </row>
    <row r="2068" spans="1:1" x14ac:dyDescent="0.25">
      <c r="A2068" s="3" t="s">
        <v>11</v>
      </c>
    </row>
    <row r="2069" spans="1:1" x14ac:dyDescent="0.25">
      <c r="A2069" s="3" t="s">
        <v>11</v>
      </c>
    </row>
    <row r="2070" spans="1:1" x14ac:dyDescent="0.25">
      <c r="A2070" s="3" t="s">
        <v>14</v>
      </c>
    </row>
    <row r="2071" spans="1:1" x14ac:dyDescent="0.25">
      <c r="A2071" s="3" t="s">
        <v>11</v>
      </c>
    </row>
    <row r="2072" spans="1:1" x14ac:dyDescent="0.25">
      <c r="A2072" s="3" t="s">
        <v>11</v>
      </c>
    </row>
    <row r="2073" spans="1:1" x14ac:dyDescent="0.25">
      <c r="A2073" s="3" t="s">
        <v>10</v>
      </c>
    </row>
    <row r="2074" spans="1:1" x14ac:dyDescent="0.25">
      <c r="A2074" s="3" t="s">
        <v>11</v>
      </c>
    </row>
    <row r="2075" spans="1:1" x14ac:dyDescent="0.25">
      <c r="A2075" s="3" t="s">
        <v>11</v>
      </c>
    </row>
    <row r="2076" spans="1:1" x14ac:dyDescent="0.25">
      <c r="A2076" s="3" t="s">
        <v>11</v>
      </c>
    </row>
    <row r="2077" spans="1:1" x14ac:dyDescent="0.25">
      <c r="A2077" s="3" t="s">
        <v>9</v>
      </c>
    </row>
    <row r="2078" spans="1:1" x14ac:dyDescent="0.25">
      <c r="A2078" s="3" t="s">
        <v>12</v>
      </c>
    </row>
    <row r="2079" spans="1:1" x14ac:dyDescent="0.25">
      <c r="A2079" s="3" t="s">
        <v>10</v>
      </c>
    </row>
    <row r="2080" spans="1:1" x14ac:dyDescent="0.25">
      <c r="A2080" s="3" t="s">
        <v>9</v>
      </c>
    </row>
    <row r="2081" spans="1:1" x14ac:dyDescent="0.25">
      <c r="A2081" s="3" t="s">
        <v>12</v>
      </c>
    </row>
    <row r="2082" spans="1:1" x14ac:dyDescent="0.25">
      <c r="A2082" s="3" t="s">
        <v>11</v>
      </c>
    </row>
    <row r="2083" spans="1:1" x14ac:dyDescent="0.25">
      <c r="A2083" s="3" t="s">
        <v>13</v>
      </c>
    </row>
    <row r="2084" spans="1:1" x14ac:dyDescent="0.25">
      <c r="A2084" s="3" t="s">
        <v>12</v>
      </c>
    </row>
    <row r="2085" spans="1:1" x14ac:dyDescent="0.25">
      <c r="A2085" s="3" t="s">
        <v>12</v>
      </c>
    </row>
    <row r="2086" spans="1:1" x14ac:dyDescent="0.25">
      <c r="A2086" s="3" t="s">
        <v>9</v>
      </c>
    </row>
    <row r="2087" spans="1:1" x14ac:dyDescent="0.25">
      <c r="A2087" s="3" t="s">
        <v>12</v>
      </c>
    </row>
    <row r="2088" spans="1:1" x14ac:dyDescent="0.25">
      <c r="A2088" s="3" t="s">
        <v>13</v>
      </c>
    </row>
    <row r="2089" spans="1:1" x14ac:dyDescent="0.25">
      <c r="A2089" s="3" t="s">
        <v>12</v>
      </c>
    </row>
    <row r="2090" spans="1:1" x14ac:dyDescent="0.25">
      <c r="A2090" s="3" t="s">
        <v>12</v>
      </c>
    </row>
    <row r="2091" spans="1:1" x14ac:dyDescent="0.25">
      <c r="A2091" s="3" t="s">
        <v>9</v>
      </c>
    </row>
    <row r="2092" spans="1:1" x14ac:dyDescent="0.25">
      <c r="A2092" s="3" t="s">
        <v>14</v>
      </c>
    </row>
    <row r="2093" spans="1:1" x14ac:dyDescent="0.25">
      <c r="A2093" s="3" t="s">
        <v>8</v>
      </c>
    </row>
    <row r="2094" spans="1:1" x14ac:dyDescent="0.25">
      <c r="A2094" s="3" t="s">
        <v>4</v>
      </c>
    </row>
    <row r="2095" spans="1:1" x14ac:dyDescent="0.25">
      <c r="A2095" s="3" t="s">
        <v>13</v>
      </c>
    </row>
    <row r="2096" spans="1:1" x14ac:dyDescent="0.25">
      <c r="A2096" s="3" t="s">
        <v>11</v>
      </c>
    </row>
    <row r="2097" spans="1:1" x14ac:dyDescent="0.25">
      <c r="A2097" s="3" t="s">
        <v>12</v>
      </c>
    </row>
    <row r="2098" spans="1:1" x14ac:dyDescent="0.25">
      <c r="A2098" s="3" t="s">
        <v>12</v>
      </c>
    </row>
    <row r="2099" spans="1:1" x14ac:dyDescent="0.25">
      <c r="A2099" s="3" t="s">
        <v>11</v>
      </c>
    </row>
    <row r="2100" spans="1:1" x14ac:dyDescent="0.25">
      <c r="A2100" s="3" t="s">
        <v>12</v>
      </c>
    </row>
    <row r="2101" spans="1:1" x14ac:dyDescent="0.25">
      <c r="A2101" s="3" t="s">
        <v>11</v>
      </c>
    </row>
    <row r="2102" spans="1:1" x14ac:dyDescent="0.25">
      <c r="A2102" s="3" t="s">
        <v>12</v>
      </c>
    </row>
    <row r="2103" spans="1:1" x14ac:dyDescent="0.25">
      <c r="A2103" s="3" t="s">
        <v>8</v>
      </c>
    </row>
    <row r="2104" spans="1:1" x14ac:dyDescent="0.25">
      <c r="A2104" s="3" t="s">
        <v>10</v>
      </c>
    </row>
    <row r="2105" spans="1:1" x14ac:dyDescent="0.25">
      <c r="A2105" s="3" t="s">
        <v>11</v>
      </c>
    </row>
    <row r="2106" spans="1:1" x14ac:dyDescent="0.25">
      <c r="A2106" s="3" t="s">
        <v>10</v>
      </c>
    </row>
    <row r="2107" spans="1:1" x14ac:dyDescent="0.25">
      <c r="A2107" s="3" t="s">
        <v>12</v>
      </c>
    </row>
    <row r="2108" spans="1:1" x14ac:dyDescent="0.25">
      <c r="A2108" s="3" t="s">
        <v>11</v>
      </c>
    </row>
    <row r="2109" spans="1:1" x14ac:dyDescent="0.25">
      <c r="A2109" s="3" t="s">
        <v>10</v>
      </c>
    </row>
    <row r="2110" spans="1:1" x14ac:dyDescent="0.25">
      <c r="A2110" s="3" t="s">
        <v>12</v>
      </c>
    </row>
    <row r="2111" spans="1:1" x14ac:dyDescent="0.25">
      <c r="A2111" s="3" t="s">
        <v>12</v>
      </c>
    </row>
    <row r="2112" spans="1:1" x14ac:dyDescent="0.25">
      <c r="A2112" s="3" t="s">
        <v>9</v>
      </c>
    </row>
    <row r="2113" spans="1:1" x14ac:dyDescent="0.25">
      <c r="A2113" s="3" t="s">
        <v>12</v>
      </c>
    </row>
    <row r="2114" spans="1:1" x14ac:dyDescent="0.25">
      <c r="A2114" s="3" t="s">
        <v>12</v>
      </c>
    </row>
    <row r="2115" spans="1:1" x14ac:dyDescent="0.25">
      <c r="A2115" s="3" t="s">
        <v>12</v>
      </c>
    </row>
    <row r="2116" spans="1:1" x14ac:dyDescent="0.25">
      <c r="A2116" s="3" t="s">
        <v>13</v>
      </c>
    </row>
    <row r="2117" spans="1:1" x14ac:dyDescent="0.25">
      <c r="A2117" s="3" t="s">
        <v>13</v>
      </c>
    </row>
    <row r="2118" spans="1:1" x14ac:dyDescent="0.25">
      <c r="A2118" s="3" t="s">
        <v>11</v>
      </c>
    </row>
    <row r="2119" spans="1:1" x14ac:dyDescent="0.25">
      <c r="A2119" s="3" t="s">
        <v>13</v>
      </c>
    </row>
    <row r="2120" spans="1:1" x14ac:dyDescent="0.25">
      <c r="A2120" s="3" t="s">
        <v>12</v>
      </c>
    </row>
    <row r="2121" spans="1:1" x14ac:dyDescent="0.25">
      <c r="A2121" s="3" t="s">
        <v>11</v>
      </c>
    </row>
    <row r="2122" spans="1:1" x14ac:dyDescent="0.25">
      <c r="A2122" s="3" t="s">
        <v>13</v>
      </c>
    </row>
    <row r="2123" spans="1:1" x14ac:dyDescent="0.25">
      <c r="A2123" s="3" t="s">
        <v>12</v>
      </c>
    </row>
    <row r="2124" spans="1:1" x14ac:dyDescent="0.25">
      <c r="A2124" s="3" t="s">
        <v>2</v>
      </c>
    </row>
    <row r="2125" spans="1:1" x14ac:dyDescent="0.25">
      <c r="A2125" s="3" t="s">
        <v>14</v>
      </c>
    </row>
    <row r="2126" spans="1:1" x14ac:dyDescent="0.25">
      <c r="A2126" s="3" t="s">
        <v>13</v>
      </c>
    </row>
    <row r="2127" spans="1:1" x14ac:dyDescent="0.25">
      <c r="A2127" s="3" t="s">
        <v>14</v>
      </c>
    </row>
    <row r="2128" spans="1:1" x14ac:dyDescent="0.25">
      <c r="A2128" s="3" t="s">
        <v>13</v>
      </c>
    </row>
    <row r="2129" spans="1:1" x14ac:dyDescent="0.25">
      <c r="A2129" s="3" t="s">
        <v>14</v>
      </c>
    </row>
    <row r="2130" spans="1:1" x14ac:dyDescent="0.25">
      <c r="A2130" s="3" t="s">
        <v>15</v>
      </c>
    </row>
    <row r="2131" spans="1:1" x14ac:dyDescent="0.25">
      <c r="A2131" s="3" t="s">
        <v>10</v>
      </c>
    </row>
    <row r="2132" spans="1:1" x14ac:dyDescent="0.25">
      <c r="A2132" s="3" t="s">
        <v>11</v>
      </c>
    </row>
    <row r="2133" spans="1:1" x14ac:dyDescent="0.25">
      <c r="A2133" s="3" t="s">
        <v>11</v>
      </c>
    </row>
    <row r="2134" spans="1:1" x14ac:dyDescent="0.25">
      <c r="A2134" s="3" t="s">
        <v>12</v>
      </c>
    </row>
    <row r="2135" spans="1:1" x14ac:dyDescent="0.25">
      <c r="A2135" s="3" t="s">
        <v>13</v>
      </c>
    </row>
    <row r="2136" spans="1:1" x14ac:dyDescent="0.25">
      <c r="A2136" s="3" t="s">
        <v>0</v>
      </c>
    </row>
    <row r="2137" spans="1:1" x14ac:dyDescent="0.25">
      <c r="A2137" s="3" t="s">
        <v>15</v>
      </c>
    </row>
    <row r="2138" spans="1:1" x14ac:dyDescent="0.25">
      <c r="A2138" s="3" t="s">
        <v>0</v>
      </c>
    </row>
    <row r="2139" spans="1:1" x14ac:dyDescent="0.25">
      <c r="A2139" s="3" t="s">
        <v>15</v>
      </c>
    </row>
    <row r="2140" spans="1:1" x14ac:dyDescent="0.25">
      <c r="A2140" s="3" t="s">
        <v>9</v>
      </c>
    </row>
    <row r="2141" spans="1:1" x14ac:dyDescent="0.25">
      <c r="A2141" s="3" t="s">
        <v>12</v>
      </c>
    </row>
    <row r="2142" spans="1:1" x14ac:dyDescent="0.25">
      <c r="A2142" s="3" t="s">
        <v>1</v>
      </c>
    </row>
    <row r="2143" spans="1:1" x14ac:dyDescent="0.25">
      <c r="A2143" s="3" t="s">
        <v>7</v>
      </c>
    </row>
    <row r="2144" spans="1:1" x14ac:dyDescent="0.25">
      <c r="A2144" s="3" t="s">
        <v>2</v>
      </c>
    </row>
    <row r="2145" spans="1:1" x14ac:dyDescent="0.25">
      <c r="A2145" s="3" t="s">
        <v>0</v>
      </c>
    </row>
    <row r="2146" spans="1:1" x14ac:dyDescent="0.25">
      <c r="A2146" s="3" t="s">
        <v>2</v>
      </c>
    </row>
    <row r="2147" spans="1:1" x14ac:dyDescent="0.25">
      <c r="A2147" s="3" t="s">
        <v>12</v>
      </c>
    </row>
    <row r="2148" spans="1:1" x14ac:dyDescent="0.25">
      <c r="A2148" s="3" t="s">
        <v>14</v>
      </c>
    </row>
    <row r="2149" spans="1:1" x14ac:dyDescent="0.25">
      <c r="A2149" s="3" t="s">
        <v>3</v>
      </c>
    </row>
    <row r="2150" spans="1:1" x14ac:dyDescent="0.25">
      <c r="A2150" s="3" t="s">
        <v>13</v>
      </c>
    </row>
    <row r="2151" spans="1:1" x14ac:dyDescent="0.25">
      <c r="A2151" s="3" t="s">
        <v>0</v>
      </c>
    </row>
    <row r="2152" spans="1:1" x14ac:dyDescent="0.25">
      <c r="A2152" s="3" t="s">
        <v>3</v>
      </c>
    </row>
    <row r="2153" spans="1:1" x14ac:dyDescent="0.25">
      <c r="A2153" s="3" t="s">
        <v>9</v>
      </c>
    </row>
    <row r="2154" spans="1:1" x14ac:dyDescent="0.25">
      <c r="A2154" s="3" t="s">
        <v>14</v>
      </c>
    </row>
    <row r="2155" spans="1:1" x14ac:dyDescent="0.25">
      <c r="A2155" s="3" t="s">
        <v>4</v>
      </c>
    </row>
    <row r="2156" spans="1:1" x14ac:dyDescent="0.25">
      <c r="A2156" s="3" t="s">
        <v>14</v>
      </c>
    </row>
    <row r="2157" spans="1:1" x14ac:dyDescent="0.25">
      <c r="A2157" s="3" t="s">
        <v>0</v>
      </c>
    </row>
    <row r="2158" spans="1:1" x14ac:dyDescent="0.25">
      <c r="A2158" s="3" t="s">
        <v>0</v>
      </c>
    </row>
    <row r="2159" spans="1:1" x14ac:dyDescent="0.25">
      <c r="A2159" s="3" t="s">
        <v>10</v>
      </c>
    </row>
    <row r="2160" spans="1:1" x14ac:dyDescent="0.25">
      <c r="A2160" s="3" t="s">
        <v>2</v>
      </c>
    </row>
    <row r="2161" spans="1:1" x14ac:dyDescent="0.25">
      <c r="A2161" s="3" t="s">
        <v>15</v>
      </c>
    </row>
    <row r="2162" spans="1:1" x14ac:dyDescent="0.25">
      <c r="A2162" s="3" t="s">
        <v>12</v>
      </c>
    </row>
    <row r="2163" spans="1:1" x14ac:dyDescent="0.25">
      <c r="A2163" s="3" t="s">
        <v>2</v>
      </c>
    </row>
    <row r="2164" spans="1:1" x14ac:dyDescent="0.25">
      <c r="A2164" s="3" t="s">
        <v>0</v>
      </c>
    </row>
    <row r="2165" spans="1:1" x14ac:dyDescent="0.25">
      <c r="A2165" s="3" t="s">
        <v>0</v>
      </c>
    </row>
    <row r="2166" spans="1:1" x14ac:dyDescent="0.25">
      <c r="A2166" s="3" t="s">
        <v>0</v>
      </c>
    </row>
    <row r="2167" spans="1:1" x14ac:dyDescent="0.25">
      <c r="A2167" s="3" t="s">
        <v>2</v>
      </c>
    </row>
    <row r="2168" spans="1:1" x14ac:dyDescent="0.25">
      <c r="A2168" s="3" t="s">
        <v>2</v>
      </c>
    </row>
    <row r="2169" spans="1:1" x14ac:dyDescent="0.25">
      <c r="A2169" s="3" t="s">
        <v>15</v>
      </c>
    </row>
    <row r="2170" spans="1:1" x14ac:dyDescent="0.25">
      <c r="A2170" s="3" t="s">
        <v>4</v>
      </c>
    </row>
    <row r="2171" spans="1:1" x14ac:dyDescent="0.25">
      <c r="A2171" s="3" t="s">
        <v>2</v>
      </c>
    </row>
    <row r="2172" spans="1:1" x14ac:dyDescent="0.25">
      <c r="A2172" s="3" t="s">
        <v>5</v>
      </c>
    </row>
    <row r="2173" spans="1:1" x14ac:dyDescent="0.25">
      <c r="A2173" s="3" t="s">
        <v>14</v>
      </c>
    </row>
    <row r="2174" spans="1:1" x14ac:dyDescent="0.25">
      <c r="A2174" s="3" t="s">
        <v>0</v>
      </c>
    </row>
    <row r="2175" spans="1:1" x14ac:dyDescent="0.25">
      <c r="A2175" s="3" t="s">
        <v>13</v>
      </c>
    </row>
    <row r="2176" spans="1:1" x14ac:dyDescent="0.25">
      <c r="A2176" s="3" t="s">
        <v>1</v>
      </c>
    </row>
    <row r="2177" spans="1:1" x14ac:dyDescent="0.25">
      <c r="A2177" s="3" t="s">
        <v>5</v>
      </c>
    </row>
    <row r="2178" spans="1:1" x14ac:dyDescent="0.25">
      <c r="A2178" s="3" t="s">
        <v>15</v>
      </c>
    </row>
    <row r="2179" spans="1:1" x14ac:dyDescent="0.25">
      <c r="A2179" s="3" t="s">
        <v>14</v>
      </c>
    </row>
    <row r="2180" spans="1:1" x14ac:dyDescent="0.25">
      <c r="A2180" s="3" t="s">
        <v>0</v>
      </c>
    </row>
    <row r="2181" spans="1:1" x14ac:dyDescent="0.25">
      <c r="A2181" s="3" t="s">
        <v>11</v>
      </c>
    </row>
    <row r="2182" spans="1:1" x14ac:dyDescent="0.25">
      <c r="A2182" s="3" t="s">
        <v>12</v>
      </c>
    </row>
    <row r="2183" spans="1:1" x14ac:dyDescent="0.25">
      <c r="A2183" s="3" t="s">
        <v>12</v>
      </c>
    </row>
    <row r="2184" spans="1:1" x14ac:dyDescent="0.25">
      <c r="A2184" s="3" t="s">
        <v>8</v>
      </c>
    </row>
    <row r="2185" spans="1:1" x14ac:dyDescent="0.25">
      <c r="A2185" s="3" t="s">
        <v>4</v>
      </c>
    </row>
    <row r="2186" spans="1:1" x14ac:dyDescent="0.25">
      <c r="A2186" s="3" t="s">
        <v>10</v>
      </c>
    </row>
    <row r="2187" spans="1:1" x14ac:dyDescent="0.25">
      <c r="A2187" s="3" t="s">
        <v>13</v>
      </c>
    </row>
    <row r="2188" spans="1:1" x14ac:dyDescent="0.25">
      <c r="A2188" s="3" t="s">
        <v>9</v>
      </c>
    </row>
    <row r="2189" spans="1:1" x14ac:dyDescent="0.25">
      <c r="A2189" s="3" t="s">
        <v>10</v>
      </c>
    </row>
    <row r="2190" spans="1:1" x14ac:dyDescent="0.25">
      <c r="A2190" s="3" t="s">
        <v>14</v>
      </c>
    </row>
    <row r="2191" spans="1:1" x14ac:dyDescent="0.25">
      <c r="A2191" s="3" t="s">
        <v>8</v>
      </c>
    </row>
    <row r="2192" spans="1:1" x14ac:dyDescent="0.25">
      <c r="A2192" s="3" t="s">
        <v>1</v>
      </c>
    </row>
    <row r="2193" spans="1:1" x14ac:dyDescent="0.25">
      <c r="A2193" s="3" t="s">
        <v>12</v>
      </c>
    </row>
    <row r="2194" spans="1:1" x14ac:dyDescent="0.25">
      <c r="A2194" s="3" t="s">
        <v>10</v>
      </c>
    </row>
    <row r="2195" spans="1:1" x14ac:dyDescent="0.25">
      <c r="A2195" s="3" t="s">
        <v>0</v>
      </c>
    </row>
    <row r="2196" spans="1:1" x14ac:dyDescent="0.25">
      <c r="A2196" s="3" t="s">
        <v>4</v>
      </c>
    </row>
    <row r="2197" spans="1:1" x14ac:dyDescent="0.25">
      <c r="A2197" s="3" t="s">
        <v>8</v>
      </c>
    </row>
    <row r="2198" spans="1:1" x14ac:dyDescent="0.25">
      <c r="A2198" s="3" t="s">
        <v>10</v>
      </c>
    </row>
    <row r="2199" spans="1:1" x14ac:dyDescent="0.25">
      <c r="A2199" s="3" t="s">
        <v>11</v>
      </c>
    </row>
    <row r="2200" spans="1:1" x14ac:dyDescent="0.25">
      <c r="A2200" s="3" t="s">
        <v>8</v>
      </c>
    </row>
    <row r="2201" spans="1:1" x14ac:dyDescent="0.25">
      <c r="A2201" s="3" t="s">
        <v>8</v>
      </c>
    </row>
    <row r="2202" spans="1:1" x14ac:dyDescent="0.25">
      <c r="A2202" s="3" t="s">
        <v>6</v>
      </c>
    </row>
    <row r="2203" spans="1:1" x14ac:dyDescent="0.25">
      <c r="A2203" s="3" t="s">
        <v>3</v>
      </c>
    </row>
    <row r="2204" spans="1:1" x14ac:dyDescent="0.25">
      <c r="A2204" s="3" t="s">
        <v>3</v>
      </c>
    </row>
    <row r="2205" spans="1:1" x14ac:dyDescent="0.25">
      <c r="A2205" s="3" t="s">
        <v>3</v>
      </c>
    </row>
    <row r="2206" spans="1:1" x14ac:dyDescent="0.25">
      <c r="A2206" s="3" t="s">
        <v>12</v>
      </c>
    </row>
    <row r="2207" spans="1:1" x14ac:dyDescent="0.25">
      <c r="A2207" s="3" t="s">
        <v>12</v>
      </c>
    </row>
    <row r="2208" spans="1:1" x14ac:dyDescent="0.25">
      <c r="A2208" s="3" t="s">
        <v>2</v>
      </c>
    </row>
    <row r="2209" spans="1:1" x14ac:dyDescent="0.25">
      <c r="A2209" s="3" t="s">
        <v>0</v>
      </c>
    </row>
    <row r="2210" spans="1:1" x14ac:dyDescent="0.25">
      <c r="A2210" s="3" t="s">
        <v>14</v>
      </c>
    </row>
    <row r="2211" spans="1:1" x14ac:dyDescent="0.25">
      <c r="A2211" s="3" t="s">
        <v>4</v>
      </c>
    </row>
    <row r="2212" spans="1:1" x14ac:dyDescent="0.25">
      <c r="A2212" s="3" t="s">
        <v>2</v>
      </c>
    </row>
    <row r="2213" spans="1:1" x14ac:dyDescent="0.25">
      <c r="A2213" s="3" t="s">
        <v>4</v>
      </c>
    </row>
    <row r="2214" spans="1:1" x14ac:dyDescent="0.25">
      <c r="A2214" s="3" t="s">
        <v>3</v>
      </c>
    </row>
    <row r="2215" spans="1:1" x14ac:dyDescent="0.25">
      <c r="A2215" s="3" t="s">
        <v>4</v>
      </c>
    </row>
    <row r="2216" spans="1:1" x14ac:dyDescent="0.25">
      <c r="A2216" s="3" t="s">
        <v>14</v>
      </c>
    </row>
    <row r="2217" spans="1:1" x14ac:dyDescent="0.25">
      <c r="A2217" s="3" t="s">
        <v>15</v>
      </c>
    </row>
    <row r="2218" spans="1:1" x14ac:dyDescent="0.25">
      <c r="A2218" s="3" t="s">
        <v>15</v>
      </c>
    </row>
    <row r="2219" spans="1:1" x14ac:dyDescent="0.25">
      <c r="A2219" s="3" t="s">
        <v>11</v>
      </c>
    </row>
    <row r="2220" spans="1:1" x14ac:dyDescent="0.25">
      <c r="A2220" s="3" t="s">
        <v>11</v>
      </c>
    </row>
    <row r="2221" spans="1:1" x14ac:dyDescent="0.25">
      <c r="A2221" s="3" t="s">
        <v>1</v>
      </c>
    </row>
    <row r="2222" spans="1:1" x14ac:dyDescent="0.25">
      <c r="A2222" s="3" t="s">
        <v>0</v>
      </c>
    </row>
    <row r="2223" spans="1:1" x14ac:dyDescent="0.25">
      <c r="A2223" s="3" t="s">
        <v>9</v>
      </c>
    </row>
    <row r="2224" spans="1:1" x14ac:dyDescent="0.25">
      <c r="A2224" s="3" t="s">
        <v>3</v>
      </c>
    </row>
    <row r="2225" spans="1:1" x14ac:dyDescent="0.25">
      <c r="A2225" s="3" t="s">
        <v>7</v>
      </c>
    </row>
    <row r="2226" spans="1:1" x14ac:dyDescent="0.25">
      <c r="A2226" s="3" t="s">
        <v>15</v>
      </c>
    </row>
    <row r="2227" spans="1:1" x14ac:dyDescent="0.25">
      <c r="A2227" s="3" t="s">
        <v>15</v>
      </c>
    </row>
    <row r="2228" spans="1:1" x14ac:dyDescent="0.25">
      <c r="A2228" s="3" t="s">
        <v>0</v>
      </c>
    </row>
    <row r="2229" spans="1:1" x14ac:dyDescent="0.25">
      <c r="A2229" s="3" t="s">
        <v>15</v>
      </c>
    </row>
    <row r="2230" spans="1:1" x14ac:dyDescent="0.25">
      <c r="A2230" s="3" t="s">
        <v>13</v>
      </c>
    </row>
    <row r="2231" spans="1:1" x14ac:dyDescent="0.25">
      <c r="A2231" s="3" t="s">
        <v>6</v>
      </c>
    </row>
    <row r="2232" spans="1:1" x14ac:dyDescent="0.25">
      <c r="A2232" s="3" t="s">
        <v>5</v>
      </c>
    </row>
    <row r="2233" spans="1:1" x14ac:dyDescent="0.25">
      <c r="A2233" s="3" t="s">
        <v>0</v>
      </c>
    </row>
    <row r="2234" spans="1:1" x14ac:dyDescent="0.25">
      <c r="A2234" s="3" t="s">
        <v>2</v>
      </c>
    </row>
    <row r="2235" spans="1:1" x14ac:dyDescent="0.25">
      <c r="A2235" s="3" t="s">
        <v>3</v>
      </c>
    </row>
    <row r="2236" spans="1:1" x14ac:dyDescent="0.25">
      <c r="A2236" s="3" t="s">
        <v>4</v>
      </c>
    </row>
    <row r="2237" spans="1:1" x14ac:dyDescent="0.25">
      <c r="A2237" s="3" t="s">
        <v>3</v>
      </c>
    </row>
    <row r="2238" spans="1:1" x14ac:dyDescent="0.25">
      <c r="A2238" s="3" t="s">
        <v>3</v>
      </c>
    </row>
    <row r="2239" spans="1:1" x14ac:dyDescent="0.25">
      <c r="A2239" s="3" t="s">
        <v>4</v>
      </c>
    </row>
    <row r="2240" spans="1:1" x14ac:dyDescent="0.25">
      <c r="A2240" s="3" t="s">
        <v>4</v>
      </c>
    </row>
    <row r="2241" spans="1:1" x14ac:dyDescent="0.25">
      <c r="A2241" s="3" t="s">
        <v>2</v>
      </c>
    </row>
    <row r="2242" spans="1:1" x14ac:dyDescent="0.25">
      <c r="A2242" s="3" t="s">
        <v>3</v>
      </c>
    </row>
    <row r="2243" spans="1:1" x14ac:dyDescent="0.25">
      <c r="A2243" s="3" t="s">
        <v>4</v>
      </c>
    </row>
    <row r="2244" spans="1:1" x14ac:dyDescent="0.25">
      <c r="A2244" s="3" t="s">
        <v>4</v>
      </c>
    </row>
    <row r="2245" spans="1:1" x14ac:dyDescent="0.25">
      <c r="A2245" s="3" t="s">
        <v>4</v>
      </c>
    </row>
    <row r="2246" spans="1:1" x14ac:dyDescent="0.25">
      <c r="A2246" s="3" t="s">
        <v>5</v>
      </c>
    </row>
    <row r="2247" spans="1:1" x14ac:dyDescent="0.25">
      <c r="A2247" s="3" t="s">
        <v>3</v>
      </c>
    </row>
    <row r="2248" spans="1:1" x14ac:dyDescent="0.25">
      <c r="A2248" s="3" t="s">
        <v>7</v>
      </c>
    </row>
    <row r="2249" spans="1:1" x14ac:dyDescent="0.25">
      <c r="A2249" s="3" t="s">
        <v>7</v>
      </c>
    </row>
    <row r="2250" spans="1:1" x14ac:dyDescent="0.25">
      <c r="A2250" s="3" t="s">
        <v>4</v>
      </c>
    </row>
    <row r="2251" spans="1:1" x14ac:dyDescent="0.25">
      <c r="A2251" s="3" t="s">
        <v>6</v>
      </c>
    </row>
    <row r="2252" spans="1:1" x14ac:dyDescent="0.25">
      <c r="A2252" s="3" t="s">
        <v>7</v>
      </c>
    </row>
    <row r="2253" spans="1:1" x14ac:dyDescent="0.25">
      <c r="A2253" s="3" t="s">
        <v>5</v>
      </c>
    </row>
    <row r="2254" spans="1:1" x14ac:dyDescent="0.25">
      <c r="A2254" s="3" t="s">
        <v>6</v>
      </c>
    </row>
    <row r="2255" spans="1:1" x14ac:dyDescent="0.25">
      <c r="A2255" s="3" t="s">
        <v>8</v>
      </c>
    </row>
    <row r="2256" spans="1:1" x14ac:dyDescent="0.25">
      <c r="A2256" s="3" t="s">
        <v>5</v>
      </c>
    </row>
    <row r="2257" spans="1:1" x14ac:dyDescent="0.25">
      <c r="A2257" s="3" t="s">
        <v>3</v>
      </c>
    </row>
    <row r="2258" spans="1:1" x14ac:dyDescent="0.25">
      <c r="A2258" s="3" t="s">
        <v>6</v>
      </c>
    </row>
    <row r="2259" spans="1:1" x14ac:dyDescent="0.25">
      <c r="A2259" s="3" t="s">
        <v>6</v>
      </c>
    </row>
    <row r="2260" spans="1:1" x14ac:dyDescent="0.25">
      <c r="A2260" s="3" t="s">
        <v>8</v>
      </c>
    </row>
    <row r="2261" spans="1:1" x14ac:dyDescent="0.25">
      <c r="A2261" s="3" t="s">
        <v>10</v>
      </c>
    </row>
    <row r="2262" spans="1:1" x14ac:dyDescent="0.25">
      <c r="A2262" s="3" t="s">
        <v>7</v>
      </c>
    </row>
    <row r="2263" spans="1:1" x14ac:dyDescent="0.25">
      <c r="A2263" s="3" t="s">
        <v>8</v>
      </c>
    </row>
    <row r="2264" spans="1:1" x14ac:dyDescent="0.25">
      <c r="A2264" s="3" t="s">
        <v>6</v>
      </c>
    </row>
    <row r="2265" spans="1:1" x14ac:dyDescent="0.25">
      <c r="A2265" s="3" t="s">
        <v>4</v>
      </c>
    </row>
    <row r="2266" spans="1:1" x14ac:dyDescent="0.25">
      <c r="A2266" s="3" t="s">
        <v>4</v>
      </c>
    </row>
    <row r="2267" spans="1:1" x14ac:dyDescent="0.25">
      <c r="A2267" s="3" t="s">
        <v>6</v>
      </c>
    </row>
    <row r="2268" spans="1:1" x14ac:dyDescent="0.25">
      <c r="A2268" s="3" t="s">
        <v>7</v>
      </c>
    </row>
    <row r="2269" spans="1:1" x14ac:dyDescent="0.25">
      <c r="A2269" s="3" t="s">
        <v>7</v>
      </c>
    </row>
    <row r="2270" spans="1:1" x14ac:dyDescent="0.25">
      <c r="A2270" s="3" t="s">
        <v>6</v>
      </c>
    </row>
    <row r="2271" spans="1:1" x14ac:dyDescent="0.25">
      <c r="A2271" s="3" t="s">
        <v>6</v>
      </c>
    </row>
    <row r="2272" spans="1:1" x14ac:dyDescent="0.25">
      <c r="A2272" s="3" t="s">
        <v>4</v>
      </c>
    </row>
    <row r="2273" spans="1:1" x14ac:dyDescent="0.25">
      <c r="A2273" s="3" t="s">
        <v>7</v>
      </c>
    </row>
    <row r="2274" spans="1:1" x14ac:dyDescent="0.25">
      <c r="A2274" s="3" t="s">
        <v>8</v>
      </c>
    </row>
    <row r="2275" spans="1:1" x14ac:dyDescent="0.25">
      <c r="A2275" s="3" t="s">
        <v>8</v>
      </c>
    </row>
    <row r="2276" spans="1:1" x14ac:dyDescent="0.25">
      <c r="A2276" s="3" t="s">
        <v>9</v>
      </c>
    </row>
    <row r="2277" spans="1:1" x14ac:dyDescent="0.25">
      <c r="A2277" s="3" t="s">
        <v>9</v>
      </c>
    </row>
    <row r="2278" spans="1:1" x14ac:dyDescent="0.25">
      <c r="A2278" s="3" t="s">
        <v>10</v>
      </c>
    </row>
    <row r="2279" spans="1:1" x14ac:dyDescent="0.25">
      <c r="A2279" s="3" t="s">
        <v>9</v>
      </c>
    </row>
    <row r="2280" spans="1:1" x14ac:dyDescent="0.25">
      <c r="A2280" s="3" t="s">
        <v>12</v>
      </c>
    </row>
    <row r="2281" spans="1:1" x14ac:dyDescent="0.25">
      <c r="A2281" s="3" t="s">
        <v>12</v>
      </c>
    </row>
    <row r="2282" spans="1:1" x14ac:dyDescent="0.25">
      <c r="A2282" s="3" t="s">
        <v>13</v>
      </c>
    </row>
    <row r="2283" spans="1:1" x14ac:dyDescent="0.25">
      <c r="A2283" s="3" t="s">
        <v>12</v>
      </c>
    </row>
    <row r="2284" spans="1:1" x14ac:dyDescent="0.25">
      <c r="A2284" s="3" t="s">
        <v>11</v>
      </c>
    </row>
    <row r="2285" spans="1:1" x14ac:dyDescent="0.25">
      <c r="A2285" s="3" t="s">
        <v>11</v>
      </c>
    </row>
    <row r="2286" spans="1:1" x14ac:dyDescent="0.25">
      <c r="A2286" s="3" t="s">
        <v>10</v>
      </c>
    </row>
    <row r="2287" spans="1:1" x14ac:dyDescent="0.25">
      <c r="A2287" s="3" t="s">
        <v>12</v>
      </c>
    </row>
    <row r="2288" spans="1:1" x14ac:dyDescent="0.25">
      <c r="A2288" s="3" t="s">
        <v>12</v>
      </c>
    </row>
    <row r="2289" spans="1:1" x14ac:dyDescent="0.25">
      <c r="A2289" s="3" t="s">
        <v>12</v>
      </c>
    </row>
    <row r="2290" spans="1:1" x14ac:dyDescent="0.25">
      <c r="A2290" s="3" t="s">
        <v>12</v>
      </c>
    </row>
    <row r="2291" spans="1:1" x14ac:dyDescent="0.25">
      <c r="A2291" s="3" t="s">
        <v>6</v>
      </c>
    </row>
    <row r="2292" spans="1:1" x14ac:dyDescent="0.25">
      <c r="A2292" s="3" t="s">
        <v>11</v>
      </c>
    </row>
    <row r="2293" spans="1:1" x14ac:dyDescent="0.25">
      <c r="A2293" s="3" t="s">
        <v>10</v>
      </c>
    </row>
    <row r="2294" spans="1:1" x14ac:dyDescent="0.25">
      <c r="A2294" s="3" t="s">
        <v>9</v>
      </c>
    </row>
    <row r="2295" spans="1:1" x14ac:dyDescent="0.25">
      <c r="A2295" s="3" t="s">
        <v>9</v>
      </c>
    </row>
    <row r="2296" spans="1:1" x14ac:dyDescent="0.25">
      <c r="A2296" s="3" t="s">
        <v>11</v>
      </c>
    </row>
    <row r="2297" spans="1:1" x14ac:dyDescent="0.25">
      <c r="A2297" s="3" t="s">
        <v>14</v>
      </c>
    </row>
    <row r="2298" spans="1:1" x14ac:dyDescent="0.25">
      <c r="A2298" s="3" t="s">
        <v>10</v>
      </c>
    </row>
    <row r="2299" spans="1:1" x14ac:dyDescent="0.25">
      <c r="A2299" s="3" t="s">
        <v>14</v>
      </c>
    </row>
    <row r="2300" spans="1:1" x14ac:dyDescent="0.25">
      <c r="A2300" s="3" t="s">
        <v>12</v>
      </c>
    </row>
    <row r="2301" spans="1:1" x14ac:dyDescent="0.25">
      <c r="A2301" s="3" t="s">
        <v>10</v>
      </c>
    </row>
    <row r="2302" spans="1:1" x14ac:dyDescent="0.25">
      <c r="A2302" s="3" t="s">
        <v>11</v>
      </c>
    </row>
    <row r="2303" spans="1:1" x14ac:dyDescent="0.25">
      <c r="A2303" s="3" t="s">
        <v>11</v>
      </c>
    </row>
    <row r="2304" spans="1:1" x14ac:dyDescent="0.25">
      <c r="A2304" s="3" t="s">
        <v>13</v>
      </c>
    </row>
    <row r="2305" spans="1:1" x14ac:dyDescent="0.25">
      <c r="A2305" s="3" t="s">
        <v>12</v>
      </c>
    </row>
    <row r="2306" spans="1:1" x14ac:dyDescent="0.25">
      <c r="A2306" s="3" t="s">
        <v>10</v>
      </c>
    </row>
    <row r="2307" spans="1:1" x14ac:dyDescent="0.25">
      <c r="A2307" s="3" t="s">
        <v>13</v>
      </c>
    </row>
    <row r="2308" spans="1:1" x14ac:dyDescent="0.25">
      <c r="A2308" s="3" t="s">
        <v>12</v>
      </c>
    </row>
    <row r="2309" spans="1:1" x14ac:dyDescent="0.25">
      <c r="A2309" s="3" t="s">
        <v>11</v>
      </c>
    </row>
    <row r="2310" spans="1:1" x14ac:dyDescent="0.25">
      <c r="A2310" s="3" t="s">
        <v>12</v>
      </c>
    </row>
    <row r="2311" spans="1:1" x14ac:dyDescent="0.25">
      <c r="A2311" s="3" t="s">
        <v>8</v>
      </c>
    </row>
    <row r="2312" spans="1:1" x14ac:dyDescent="0.25">
      <c r="A2312" s="3" t="s">
        <v>10</v>
      </c>
    </row>
    <row r="2313" spans="1:1" x14ac:dyDescent="0.25">
      <c r="A2313" s="3" t="s">
        <v>9</v>
      </c>
    </row>
    <row r="2314" spans="1:1" x14ac:dyDescent="0.25">
      <c r="A2314" s="3" t="s">
        <v>10</v>
      </c>
    </row>
    <row r="2315" spans="1:1" x14ac:dyDescent="0.25">
      <c r="A2315" s="3" t="s">
        <v>9</v>
      </c>
    </row>
    <row r="2316" spans="1:1" x14ac:dyDescent="0.25">
      <c r="A2316" s="3" t="s">
        <v>12</v>
      </c>
    </row>
    <row r="2317" spans="1:1" x14ac:dyDescent="0.25">
      <c r="A2317" s="3" t="s">
        <v>8</v>
      </c>
    </row>
    <row r="2318" spans="1:1" x14ac:dyDescent="0.25">
      <c r="A2318" s="3" t="s">
        <v>11</v>
      </c>
    </row>
    <row r="2319" spans="1:1" x14ac:dyDescent="0.25">
      <c r="A2319" s="3" t="s">
        <v>11</v>
      </c>
    </row>
    <row r="2320" spans="1:1" x14ac:dyDescent="0.25">
      <c r="A2320" s="3" t="s">
        <v>10</v>
      </c>
    </row>
    <row r="2321" spans="1:1" x14ac:dyDescent="0.25">
      <c r="A2321" s="3" t="s">
        <v>9</v>
      </c>
    </row>
    <row r="2322" spans="1:1" x14ac:dyDescent="0.25">
      <c r="A2322" s="3" t="s">
        <v>14</v>
      </c>
    </row>
    <row r="2323" spans="1:1" x14ac:dyDescent="0.25">
      <c r="A2323" s="3" t="s">
        <v>12</v>
      </c>
    </row>
    <row r="2324" spans="1:1" x14ac:dyDescent="0.25">
      <c r="A2324" s="3" t="s">
        <v>11</v>
      </c>
    </row>
    <row r="2325" spans="1:1" x14ac:dyDescent="0.25">
      <c r="A2325" s="3" t="s">
        <v>9</v>
      </c>
    </row>
    <row r="2326" spans="1:1" x14ac:dyDescent="0.25">
      <c r="A2326" s="3" t="s">
        <v>10</v>
      </c>
    </row>
    <row r="2327" spans="1:1" x14ac:dyDescent="0.25">
      <c r="A2327" s="3" t="s">
        <v>9</v>
      </c>
    </row>
    <row r="2328" spans="1:1" x14ac:dyDescent="0.25">
      <c r="A2328" s="3" t="s">
        <v>8</v>
      </c>
    </row>
    <row r="2329" spans="1:1" x14ac:dyDescent="0.25">
      <c r="A2329" s="3" t="s">
        <v>8</v>
      </c>
    </row>
    <row r="2330" spans="1:1" x14ac:dyDescent="0.25">
      <c r="A2330" s="3" t="s">
        <v>10</v>
      </c>
    </row>
    <row r="2331" spans="1:1" x14ac:dyDescent="0.25">
      <c r="A2331" s="3" t="s">
        <v>12</v>
      </c>
    </row>
    <row r="2332" spans="1:1" x14ac:dyDescent="0.25">
      <c r="A2332" s="3" t="s">
        <v>8</v>
      </c>
    </row>
    <row r="2333" spans="1:1" x14ac:dyDescent="0.25">
      <c r="A2333" s="3" t="s">
        <v>10</v>
      </c>
    </row>
    <row r="2334" spans="1:1" x14ac:dyDescent="0.25">
      <c r="A2334" s="3" t="s">
        <v>13</v>
      </c>
    </row>
    <row r="2335" spans="1:1" x14ac:dyDescent="0.25">
      <c r="A2335" s="3" t="s">
        <v>12</v>
      </c>
    </row>
    <row r="2336" spans="1:1" x14ac:dyDescent="0.25">
      <c r="A2336" s="3" t="s">
        <v>13</v>
      </c>
    </row>
    <row r="2337" spans="1:1" x14ac:dyDescent="0.25">
      <c r="A2337" s="3" t="s">
        <v>11</v>
      </c>
    </row>
    <row r="2338" spans="1:1" x14ac:dyDescent="0.25">
      <c r="A2338" s="3" t="s">
        <v>11</v>
      </c>
    </row>
    <row r="2339" spans="1:1" x14ac:dyDescent="0.25">
      <c r="A2339" s="3" t="s">
        <v>12</v>
      </c>
    </row>
    <row r="2340" spans="1:1" x14ac:dyDescent="0.25">
      <c r="A2340" s="3" t="s">
        <v>9</v>
      </c>
    </row>
    <row r="2341" spans="1:1" x14ac:dyDescent="0.25">
      <c r="A2341" s="3" t="s">
        <v>14</v>
      </c>
    </row>
    <row r="2342" spans="1:1" x14ac:dyDescent="0.25">
      <c r="A2342" s="3" t="s">
        <v>11</v>
      </c>
    </row>
    <row r="2343" spans="1:1" x14ac:dyDescent="0.25">
      <c r="A2343" s="3" t="s">
        <v>11</v>
      </c>
    </row>
    <row r="2344" spans="1:1" x14ac:dyDescent="0.25">
      <c r="A2344" s="3" t="s">
        <v>10</v>
      </c>
    </row>
    <row r="2345" spans="1:1" x14ac:dyDescent="0.25">
      <c r="A2345" s="3" t="s">
        <v>10</v>
      </c>
    </row>
    <row r="2346" spans="1:1" x14ac:dyDescent="0.25">
      <c r="A2346" s="3" t="s">
        <v>10</v>
      </c>
    </row>
    <row r="2347" spans="1:1" x14ac:dyDescent="0.25">
      <c r="A2347" s="3" t="s">
        <v>14</v>
      </c>
    </row>
    <row r="2348" spans="1:1" x14ac:dyDescent="0.25">
      <c r="A2348" s="3" t="s">
        <v>11</v>
      </c>
    </row>
    <row r="2349" spans="1:1" x14ac:dyDescent="0.25">
      <c r="A2349" s="3" t="s">
        <v>12</v>
      </c>
    </row>
    <row r="2350" spans="1:1" x14ac:dyDescent="0.25">
      <c r="A2350" s="3" t="s">
        <v>12</v>
      </c>
    </row>
    <row r="2351" spans="1:1" x14ac:dyDescent="0.25">
      <c r="A2351" s="3" t="s">
        <v>13</v>
      </c>
    </row>
    <row r="2352" spans="1:1" x14ac:dyDescent="0.25">
      <c r="A2352" s="3" t="s">
        <v>14</v>
      </c>
    </row>
    <row r="2353" spans="1:1" x14ac:dyDescent="0.25">
      <c r="A2353" s="3" t="s">
        <v>9</v>
      </c>
    </row>
    <row r="2354" spans="1:1" x14ac:dyDescent="0.25">
      <c r="A2354" s="3" t="s">
        <v>11</v>
      </c>
    </row>
    <row r="2355" spans="1:1" x14ac:dyDescent="0.25">
      <c r="A2355" s="3" t="s">
        <v>11</v>
      </c>
    </row>
    <row r="2356" spans="1:1" x14ac:dyDescent="0.25">
      <c r="A2356" s="3" t="s">
        <v>11</v>
      </c>
    </row>
    <row r="2357" spans="1:1" x14ac:dyDescent="0.25">
      <c r="A2357" s="3" t="s">
        <v>14</v>
      </c>
    </row>
    <row r="2358" spans="1:1" x14ac:dyDescent="0.25">
      <c r="A2358" s="3" t="s">
        <v>14</v>
      </c>
    </row>
    <row r="2359" spans="1:1" x14ac:dyDescent="0.25">
      <c r="A2359" s="3" t="s">
        <v>14</v>
      </c>
    </row>
    <row r="2360" spans="1:1" x14ac:dyDescent="0.25">
      <c r="A2360" s="3" t="s">
        <v>10</v>
      </c>
    </row>
    <row r="2361" spans="1:1" x14ac:dyDescent="0.25">
      <c r="A2361" s="3" t="s">
        <v>5</v>
      </c>
    </row>
    <row r="2362" spans="1:1" x14ac:dyDescent="0.25">
      <c r="A2362" s="3" t="s">
        <v>8</v>
      </c>
    </row>
    <row r="2363" spans="1:1" x14ac:dyDescent="0.25">
      <c r="A2363" s="3" t="s">
        <v>11</v>
      </c>
    </row>
    <row r="2364" spans="1:1" x14ac:dyDescent="0.25">
      <c r="A2364" s="3" t="s">
        <v>11</v>
      </c>
    </row>
    <row r="2365" spans="1:1" x14ac:dyDescent="0.25">
      <c r="A2365" s="3" t="s">
        <v>8</v>
      </c>
    </row>
    <row r="2366" spans="1:1" x14ac:dyDescent="0.25">
      <c r="A2366" s="3" t="s">
        <v>7</v>
      </c>
    </row>
    <row r="2367" spans="1:1" x14ac:dyDescent="0.25">
      <c r="A2367" s="3" t="s">
        <v>7</v>
      </c>
    </row>
    <row r="2368" spans="1:1" x14ac:dyDescent="0.25">
      <c r="A2368" s="3" t="s">
        <v>7</v>
      </c>
    </row>
    <row r="2369" spans="1:1" x14ac:dyDescent="0.25">
      <c r="A2369" s="3" t="s">
        <v>3</v>
      </c>
    </row>
    <row r="2370" spans="1:1" x14ac:dyDescent="0.25">
      <c r="A2370" s="3" t="s">
        <v>2</v>
      </c>
    </row>
    <row r="2371" spans="1:1" x14ac:dyDescent="0.25">
      <c r="A2371" s="3" t="s">
        <v>2</v>
      </c>
    </row>
    <row r="2372" spans="1:1" x14ac:dyDescent="0.25">
      <c r="A2372" s="3" t="s">
        <v>5</v>
      </c>
    </row>
    <row r="2373" spans="1:1" x14ac:dyDescent="0.25">
      <c r="A2373" s="3" t="s">
        <v>10</v>
      </c>
    </row>
    <row r="2374" spans="1:1" x14ac:dyDescent="0.25">
      <c r="A2374" s="3" t="s">
        <v>9</v>
      </c>
    </row>
    <row r="2375" spans="1:1" x14ac:dyDescent="0.25">
      <c r="A2375" s="3" t="s">
        <v>12</v>
      </c>
    </row>
    <row r="2376" spans="1:1" x14ac:dyDescent="0.25">
      <c r="A2376" s="3" t="s">
        <v>11</v>
      </c>
    </row>
    <row r="2377" spans="1:1" x14ac:dyDescent="0.25">
      <c r="A2377" s="3" t="s">
        <v>11</v>
      </c>
    </row>
    <row r="2378" spans="1:1" x14ac:dyDescent="0.25">
      <c r="A2378" s="3" t="s">
        <v>12</v>
      </c>
    </row>
    <row r="2379" spans="1:1" x14ac:dyDescent="0.25">
      <c r="A2379" s="3" t="s">
        <v>10</v>
      </c>
    </row>
    <row r="2380" spans="1:1" x14ac:dyDescent="0.25">
      <c r="A2380" s="3" t="s">
        <v>9</v>
      </c>
    </row>
    <row r="2381" spans="1:1" x14ac:dyDescent="0.25">
      <c r="A2381" s="3" t="s">
        <v>9</v>
      </c>
    </row>
    <row r="2382" spans="1:1" x14ac:dyDescent="0.25">
      <c r="A2382" s="3" t="s">
        <v>10</v>
      </c>
    </row>
    <row r="2383" spans="1:1" x14ac:dyDescent="0.25">
      <c r="A2383" s="3" t="s">
        <v>12</v>
      </c>
    </row>
    <row r="2384" spans="1:1" x14ac:dyDescent="0.25">
      <c r="A2384" s="3" t="s">
        <v>12</v>
      </c>
    </row>
    <row r="2385" spans="1:1" x14ac:dyDescent="0.25">
      <c r="A2385" s="3" t="s">
        <v>12</v>
      </c>
    </row>
    <row r="2386" spans="1:1" x14ac:dyDescent="0.25">
      <c r="A2386" s="3" t="s">
        <v>12</v>
      </c>
    </row>
    <row r="2387" spans="1:1" x14ac:dyDescent="0.25">
      <c r="A2387" s="3" t="s">
        <v>12</v>
      </c>
    </row>
    <row r="2388" spans="1:1" x14ac:dyDescent="0.25">
      <c r="A2388" s="3" t="s">
        <v>12</v>
      </c>
    </row>
    <row r="2389" spans="1:1" x14ac:dyDescent="0.25">
      <c r="A2389" s="3" t="s">
        <v>12</v>
      </c>
    </row>
    <row r="2390" spans="1:1" x14ac:dyDescent="0.25">
      <c r="A2390" s="3" t="s">
        <v>12</v>
      </c>
    </row>
    <row r="2391" spans="1:1" x14ac:dyDescent="0.25">
      <c r="A2391" s="3" t="s">
        <v>12</v>
      </c>
    </row>
    <row r="2392" spans="1:1" x14ac:dyDescent="0.25">
      <c r="A2392" s="3" t="s">
        <v>12</v>
      </c>
    </row>
    <row r="2393" spans="1:1" x14ac:dyDescent="0.25">
      <c r="A2393" s="3" t="s">
        <v>3</v>
      </c>
    </row>
    <row r="2394" spans="1:1" x14ac:dyDescent="0.25">
      <c r="A2394" s="3" t="s">
        <v>3</v>
      </c>
    </row>
    <row r="2395" spans="1:1" x14ac:dyDescent="0.25">
      <c r="A2395" s="3" t="s">
        <v>3</v>
      </c>
    </row>
    <row r="2396" spans="1:1" x14ac:dyDescent="0.25">
      <c r="A2396" s="3" t="s">
        <v>3</v>
      </c>
    </row>
    <row r="2397" spans="1:1" x14ac:dyDescent="0.25">
      <c r="A2397" s="3" t="s">
        <v>3</v>
      </c>
    </row>
    <row r="2398" spans="1:1" x14ac:dyDescent="0.25">
      <c r="A2398" s="3" t="s">
        <v>4</v>
      </c>
    </row>
    <row r="2399" spans="1:1" x14ac:dyDescent="0.25">
      <c r="A2399" s="3" t="s">
        <v>4</v>
      </c>
    </row>
    <row r="2400" spans="1:1" x14ac:dyDescent="0.25">
      <c r="A2400" s="3" t="s">
        <v>4</v>
      </c>
    </row>
    <row r="2401" spans="1:1" x14ac:dyDescent="0.25">
      <c r="A2401" s="3" t="s">
        <v>4</v>
      </c>
    </row>
    <row r="2402" spans="1:1" x14ac:dyDescent="0.25">
      <c r="A2402" s="3" t="s">
        <v>4</v>
      </c>
    </row>
    <row r="2403" spans="1:1" x14ac:dyDescent="0.25">
      <c r="A2403" s="3" t="s">
        <v>5</v>
      </c>
    </row>
    <row r="2404" spans="1:1" x14ac:dyDescent="0.25">
      <c r="A2404" s="3" t="s">
        <v>4</v>
      </c>
    </row>
    <row r="2405" spans="1:1" x14ac:dyDescent="0.25">
      <c r="A2405" s="3" t="s">
        <v>3</v>
      </c>
    </row>
    <row r="2406" spans="1:1" x14ac:dyDescent="0.25">
      <c r="A2406" s="3" t="s">
        <v>6</v>
      </c>
    </row>
    <row r="2407" spans="1:1" x14ac:dyDescent="0.25">
      <c r="A2407" s="3" t="s">
        <v>6</v>
      </c>
    </row>
    <row r="2408" spans="1:1" x14ac:dyDescent="0.25">
      <c r="A2408" s="3" t="s">
        <v>5</v>
      </c>
    </row>
    <row r="2409" spans="1:1" x14ac:dyDescent="0.25">
      <c r="A2409" s="3" t="s">
        <v>8</v>
      </c>
    </row>
    <row r="2410" spans="1:1" x14ac:dyDescent="0.25">
      <c r="A2410" s="3" t="s">
        <v>9</v>
      </c>
    </row>
    <row r="2411" spans="1:1" x14ac:dyDescent="0.25">
      <c r="A2411" s="3" t="s">
        <v>8</v>
      </c>
    </row>
    <row r="2412" spans="1:1" x14ac:dyDescent="0.25">
      <c r="A2412" s="3" t="s">
        <v>0</v>
      </c>
    </row>
    <row r="2413" spans="1:1" x14ac:dyDescent="0.25">
      <c r="A2413" s="3" t="s">
        <v>12</v>
      </c>
    </row>
    <row r="2414" spans="1:1" x14ac:dyDescent="0.25">
      <c r="A2414" s="3" t="s">
        <v>10</v>
      </c>
    </row>
    <row r="2415" spans="1:1" x14ac:dyDescent="0.25">
      <c r="A2415" s="3" t="s">
        <v>10</v>
      </c>
    </row>
    <row r="2416" spans="1:1" x14ac:dyDescent="0.25">
      <c r="A2416" s="3" t="s">
        <v>6</v>
      </c>
    </row>
    <row r="2417" spans="1:1" x14ac:dyDescent="0.25">
      <c r="A2417" s="3" t="s">
        <v>4</v>
      </c>
    </row>
    <row r="2418" spans="1:1" x14ac:dyDescent="0.25">
      <c r="A2418" s="3" t="s">
        <v>8</v>
      </c>
    </row>
    <row r="2419" spans="1:1" x14ac:dyDescent="0.25">
      <c r="A2419" s="3" t="s">
        <v>8</v>
      </c>
    </row>
    <row r="2420" spans="1:1" x14ac:dyDescent="0.25">
      <c r="A2420" s="3" t="s">
        <v>8</v>
      </c>
    </row>
    <row r="2421" spans="1:1" x14ac:dyDescent="0.25">
      <c r="A2421" s="3" t="s">
        <v>15</v>
      </c>
    </row>
    <row r="2422" spans="1:1" x14ac:dyDescent="0.25">
      <c r="A2422" s="3" t="s">
        <v>12</v>
      </c>
    </row>
    <row r="2423" spans="1:1" x14ac:dyDescent="0.25">
      <c r="A2423" s="3" t="s">
        <v>7</v>
      </c>
    </row>
    <row r="2424" spans="1:1" x14ac:dyDescent="0.25">
      <c r="A2424" s="3" t="s">
        <v>8</v>
      </c>
    </row>
    <row r="2425" spans="1:1" x14ac:dyDescent="0.25">
      <c r="A2425" s="3" t="s">
        <v>8</v>
      </c>
    </row>
    <row r="2426" spans="1:1" x14ac:dyDescent="0.25">
      <c r="A2426" s="3" t="s">
        <v>3</v>
      </c>
    </row>
    <row r="2427" spans="1:1" x14ac:dyDescent="0.25">
      <c r="A2427" s="3" t="s">
        <v>2</v>
      </c>
    </row>
    <row r="2428" spans="1:1" x14ac:dyDescent="0.25">
      <c r="A2428" s="3" t="s">
        <v>10</v>
      </c>
    </row>
    <row r="2429" spans="1:1" x14ac:dyDescent="0.25">
      <c r="A2429" s="3" t="s">
        <v>6</v>
      </c>
    </row>
    <row r="2430" spans="1:1" x14ac:dyDescent="0.25">
      <c r="A2430" s="3" t="s">
        <v>7</v>
      </c>
    </row>
    <row r="2431" spans="1:1" x14ac:dyDescent="0.25">
      <c r="A2431" s="3" t="s">
        <v>8</v>
      </c>
    </row>
    <row r="2432" spans="1:1" x14ac:dyDescent="0.25">
      <c r="A2432" s="3" t="s">
        <v>7</v>
      </c>
    </row>
    <row r="2433" spans="1:1" x14ac:dyDescent="0.25">
      <c r="A2433" s="3" t="s">
        <v>8</v>
      </c>
    </row>
    <row r="2434" spans="1:1" x14ac:dyDescent="0.25">
      <c r="A2434" s="3" t="s">
        <v>6</v>
      </c>
    </row>
    <row r="2435" spans="1:1" x14ac:dyDescent="0.25">
      <c r="A2435" s="3" t="s">
        <v>4</v>
      </c>
    </row>
    <row r="2436" spans="1:1" x14ac:dyDescent="0.25">
      <c r="A2436" s="3" t="s">
        <v>0</v>
      </c>
    </row>
    <row r="2437" spans="1:1" x14ac:dyDescent="0.25">
      <c r="A2437" s="3" t="s">
        <v>3</v>
      </c>
    </row>
    <row r="2438" spans="1:1" x14ac:dyDescent="0.25">
      <c r="A2438" s="3" t="s">
        <v>15</v>
      </c>
    </row>
    <row r="2439" spans="1:1" x14ac:dyDescent="0.25">
      <c r="A2439" s="3" t="s">
        <v>0</v>
      </c>
    </row>
    <row r="2440" spans="1:1" x14ac:dyDescent="0.25">
      <c r="A2440" s="3" t="s">
        <v>4</v>
      </c>
    </row>
    <row r="2441" spans="1:1" x14ac:dyDescent="0.25">
      <c r="A2441" s="3" t="s">
        <v>15</v>
      </c>
    </row>
    <row r="2442" spans="1:1" x14ac:dyDescent="0.25">
      <c r="A2442" s="3" t="s">
        <v>0</v>
      </c>
    </row>
    <row r="2443" spans="1:1" x14ac:dyDescent="0.25">
      <c r="A2443" s="3" t="s">
        <v>15</v>
      </c>
    </row>
    <row r="2444" spans="1:1" x14ac:dyDescent="0.25">
      <c r="A2444" s="3" t="s">
        <v>4</v>
      </c>
    </row>
    <row r="2445" spans="1:1" x14ac:dyDescent="0.25">
      <c r="A2445" s="3" t="s">
        <v>2</v>
      </c>
    </row>
    <row r="2446" spans="1:1" x14ac:dyDescent="0.25">
      <c r="A2446" s="3" t="s">
        <v>0</v>
      </c>
    </row>
    <row r="2447" spans="1:1" x14ac:dyDescent="0.25">
      <c r="A2447" s="3" t="s">
        <v>15</v>
      </c>
    </row>
    <row r="2448" spans="1:1" x14ac:dyDescent="0.25">
      <c r="A2448" s="3" t="s">
        <v>12</v>
      </c>
    </row>
    <row r="2449" spans="1:1" x14ac:dyDescent="0.25">
      <c r="A2449" s="3" t="s">
        <v>13</v>
      </c>
    </row>
    <row r="2450" spans="1:1" x14ac:dyDescent="0.25">
      <c r="A2450" s="3" t="s">
        <v>0</v>
      </c>
    </row>
    <row r="2451" spans="1:1" x14ac:dyDescent="0.25">
      <c r="A2451" s="3" t="s">
        <v>4</v>
      </c>
    </row>
    <row r="2452" spans="1:1" x14ac:dyDescent="0.25">
      <c r="A2452" s="3" t="s">
        <v>0</v>
      </c>
    </row>
    <row r="2453" spans="1:1" x14ac:dyDescent="0.25">
      <c r="A2453" s="3" t="s">
        <v>3</v>
      </c>
    </row>
    <row r="2454" spans="1:1" x14ac:dyDescent="0.25">
      <c r="A2454" s="3" t="s">
        <v>1</v>
      </c>
    </row>
    <row r="2455" spans="1:1" x14ac:dyDescent="0.25">
      <c r="A2455" s="3" t="s">
        <v>3</v>
      </c>
    </row>
    <row r="2456" spans="1:1" x14ac:dyDescent="0.25">
      <c r="A2456" s="3" t="s">
        <v>0</v>
      </c>
    </row>
    <row r="2457" spans="1:1" x14ac:dyDescent="0.25">
      <c r="A2457" s="3" t="s">
        <v>0</v>
      </c>
    </row>
    <row r="2458" spans="1:1" x14ac:dyDescent="0.25">
      <c r="A2458" s="3" t="s">
        <v>12</v>
      </c>
    </row>
    <row r="2459" spans="1:1" x14ac:dyDescent="0.25">
      <c r="A2459" s="3" t="s">
        <v>1</v>
      </c>
    </row>
    <row r="2460" spans="1:1" x14ac:dyDescent="0.25">
      <c r="A2460" s="3" t="s">
        <v>0</v>
      </c>
    </row>
    <row r="2461" spans="1:1" x14ac:dyDescent="0.25">
      <c r="A2461" s="3" t="s">
        <v>1</v>
      </c>
    </row>
    <row r="2462" spans="1:1" x14ac:dyDescent="0.25">
      <c r="A2462" s="3" t="s">
        <v>9</v>
      </c>
    </row>
    <row r="2463" spans="1:1" x14ac:dyDescent="0.25">
      <c r="A2463" s="3" t="s">
        <v>2</v>
      </c>
    </row>
    <row r="2464" spans="1:1" x14ac:dyDescent="0.25">
      <c r="A2464" s="3" t="s">
        <v>12</v>
      </c>
    </row>
    <row r="2465" spans="1:1" x14ac:dyDescent="0.25">
      <c r="A2465" s="3" t="s">
        <v>2</v>
      </c>
    </row>
    <row r="2466" spans="1:1" x14ac:dyDescent="0.25">
      <c r="A2466" s="3" t="s">
        <v>4</v>
      </c>
    </row>
    <row r="2467" spans="1:1" x14ac:dyDescent="0.25">
      <c r="A2467" s="3" t="s">
        <v>3</v>
      </c>
    </row>
    <row r="2468" spans="1:1" x14ac:dyDescent="0.25">
      <c r="A2468" s="3" t="s">
        <v>3</v>
      </c>
    </row>
    <row r="2469" spans="1:1" x14ac:dyDescent="0.25">
      <c r="A2469" s="3" t="s">
        <v>1</v>
      </c>
    </row>
    <row r="2470" spans="1:1" x14ac:dyDescent="0.25">
      <c r="A2470" s="3" t="s">
        <v>2</v>
      </c>
    </row>
    <row r="2471" spans="1:1" x14ac:dyDescent="0.25">
      <c r="A2471" s="3" t="s">
        <v>15</v>
      </c>
    </row>
    <row r="2472" spans="1:1" x14ac:dyDescent="0.25">
      <c r="A2472" s="3" t="s">
        <v>3</v>
      </c>
    </row>
    <row r="2473" spans="1:1" x14ac:dyDescent="0.25">
      <c r="A2473" s="3" t="s">
        <v>3</v>
      </c>
    </row>
    <row r="2474" spans="1:1" x14ac:dyDescent="0.25">
      <c r="A2474" s="3" t="s">
        <v>4</v>
      </c>
    </row>
    <row r="2475" spans="1:1" x14ac:dyDescent="0.25">
      <c r="A2475" s="3" t="s">
        <v>4</v>
      </c>
    </row>
    <row r="2476" spans="1:1" x14ac:dyDescent="0.25">
      <c r="A2476" s="3" t="s">
        <v>3</v>
      </c>
    </row>
    <row r="2477" spans="1:1" x14ac:dyDescent="0.25">
      <c r="A2477" s="3" t="s">
        <v>2</v>
      </c>
    </row>
    <row r="2478" spans="1:1" x14ac:dyDescent="0.25">
      <c r="A2478" s="3" t="s">
        <v>4</v>
      </c>
    </row>
    <row r="2479" spans="1:1" x14ac:dyDescent="0.25">
      <c r="A2479" s="3" t="s">
        <v>1</v>
      </c>
    </row>
    <row r="2480" spans="1:1" x14ac:dyDescent="0.25">
      <c r="A2480" s="3" t="s">
        <v>3</v>
      </c>
    </row>
    <row r="2481" spans="1:1" x14ac:dyDescent="0.25">
      <c r="A2481" s="3" t="s">
        <v>4</v>
      </c>
    </row>
    <row r="2482" spans="1:1" x14ac:dyDescent="0.25">
      <c r="A2482" s="3" t="s">
        <v>6</v>
      </c>
    </row>
    <row r="2483" spans="1:1" x14ac:dyDescent="0.25">
      <c r="A2483" s="3" t="s">
        <v>8</v>
      </c>
    </row>
    <row r="2484" spans="1:1" x14ac:dyDescent="0.25">
      <c r="A2484" s="3" t="s">
        <v>6</v>
      </c>
    </row>
    <row r="2485" spans="1:1" x14ac:dyDescent="0.25">
      <c r="A2485" s="3" t="s">
        <v>0</v>
      </c>
    </row>
    <row r="2486" spans="1:1" x14ac:dyDescent="0.25">
      <c r="A2486" s="3" t="s">
        <v>4</v>
      </c>
    </row>
    <row r="2487" spans="1:1" x14ac:dyDescent="0.25">
      <c r="A2487" s="3" t="s">
        <v>0</v>
      </c>
    </row>
    <row r="2488" spans="1:1" x14ac:dyDescent="0.25">
      <c r="A2488" s="3" t="s">
        <v>4</v>
      </c>
    </row>
    <row r="2489" spans="1:1" x14ac:dyDescent="0.25">
      <c r="A2489" s="3" t="s">
        <v>4</v>
      </c>
    </row>
    <row r="2490" spans="1:1" x14ac:dyDescent="0.25">
      <c r="A2490" s="3" t="s">
        <v>3</v>
      </c>
    </row>
    <row r="2491" spans="1:1" x14ac:dyDescent="0.25">
      <c r="A2491" s="3" t="s">
        <v>3</v>
      </c>
    </row>
    <row r="2492" spans="1:1" x14ac:dyDescent="0.25">
      <c r="A2492" s="3" t="s">
        <v>14</v>
      </c>
    </row>
    <row r="2493" spans="1:1" x14ac:dyDescent="0.25">
      <c r="A2493" s="3" t="s">
        <v>15</v>
      </c>
    </row>
    <row r="2494" spans="1:1" x14ac:dyDescent="0.25">
      <c r="A2494" s="3" t="s">
        <v>3</v>
      </c>
    </row>
    <row r="2495" spans="1:1" x14ac:dyDescent="0.25">
      <c r="A2495" s="3" t="s">
        <v>6</v>
      </c>
    </row>
    <row r="2496" spans="1:1" x14ac:dyDescent="0.25">
      <c r="A2496" s="3" t="s">
        <v>4</v>
      </c>
    </row>
    <row r="2497" spans="1:1" x14ac:dyDescent="0.25">
      <c r="A2497" s="3" t="s">
        <v>11</v>
      </c>
    </row>
    <row r="2498" spans="1:1" x14ac:dyDescent="0.25">
      <c r="A2498" s="3" t="s">
        <v>6</v>
      </c>
    </row>
    <row r="2499" spans="1:1" x14ac:dyDescent="0.25">
      <c r="A2499" s="3" t="s">
        <v>5</v>
      </c>
    </row>
    <row r="2500" spans="1:1" x14ac:dyDescent="0.25">
      <c r="A2500" s="3" t="s">
        <v>2</v>
      </c>
    </row>
    <row r="2501" spans="1:1" x14ac:dyDescent="0.25">
      <c r="A2501" s="3" t="s">
        <v>4</v>
      </c>
    </row>
    <row r="2502" spans="1:1" x14ac:dyDescent="0.25">
      <c r="A2502" s="3" t="s">
        <v>4</v>
      </c>
    </row>
    <row r="2503" spans="1:1" x14ac:dyDescent="0.25">
      <c r="A2503" s="3" t="s">
        <v>5</v>
      </c>
    </row>
    <row r="2504" spans="1:1" x14ac:dyDescent="0.25">
      <c r="A2504" s="3" t="s">
        <v>12</v>
      </c>
    </row>
    <row r="2505" spans="1:1" x14ac:dyDescent="0.25">
      <c r="A2505" s="3" t="s">
        <v>15</v>
      </c>
    </row>
    <row r="2506" spans="1:1" x14ac:dyDescent="0.25">
      <c r="A2506" s="3" t="s">
        <v>1</v>
      </c>
    </row>
    <row r="2507" spans="1:1" x14ac:dyDescent="0.25">
      <c r="A2507" s="3" t="s">
        <v>6</v>
      </c>
    </row>
    <row r="2508" spans="1:1" x14ac:dyDescent="0.25">
      <c r="A2508" s="3" t="s">
        <v>5</v>
      </c>
    </row>
    <row r="2509" spans="1:1" x14ac:dyDescent="0.25">
      <c r="A2509" s="3" t="s">
        <v>0</v>
      </c>
    </row>
    <row r="2510" spans="1:1" x14ac:dyDescent="0.25">
      <c r="A2510" s="3" t="s">
        <v>0</v>
      </c>
    </row>
    <row r="2511" spans="1:1" x14ac:dyDescent="0.25">
      <c r="A2511" s="3" t="s">
        <v>1</v>
      </c>
    </row>
    <row r="2512" spans="1:1" x14ac:dyDescent="0.25">
      <c r="A2512" s="3" t="s">
        <v>14</v>
      </c>
    </row>
    <row r="2513" spans="1:1" x14ac:dyDescent="0.25">
      <c r="A2513" s="3" t="s">
        <v>4</v>
      </c>
    </row>
    <row r="2514" spans="1:1" x14ac:dyDescent="0.25">
      <c r="A2514" s="3" t="s">
        <v>15</v>
      </c>
    </row>
    <row r="2515" spans="1:1" x14ac:dyDescent="0.25">
      <c r="A2515" s="3" t="s">
        <v>1</v>
      </c>
    </row>
    <row r="2516" spans="1:1" x14ac:dyDescent="0.25">
      <c r="A2516" s="3" t="s">
        <v>2</v>
      </c>
    </row>
    <row r="2517" spans="1:1" x14ac:dyDescent="0.25">
      <c r="A2517" s="3" t="s">
        <v>15</v>
      </c>
    </row>
    <row r="2518" spans="1:1" x14ac:dyDescent="0.25">
      <c r="A2518" s="3" t="s">
        <v>2</v>
      </c>
    </row>
    <row r="2519" spans="1:1" x14ac:dyDescent="0.25">
      <c r="A2519" s="3" t="s">
        <v>15</v>
      </c>
    </row>
    <row r="2520" spans="1:1" x14ac:dyDescent="0.25">
      <c r="A2520" s="3" t="s">
        <v>15</v>
      </c>
    </row>
    <row r="2521" spans="1:1" x14ac:dyDescent="0.25">
      <c r="A2521" s="3" t="s">
        <v>3</v>
      </c>
    </row>
    <row r="2522" spans="1:1" x14ac:dyDescent="0.25">
      <c r="A2522" s="3" t="s">
        <v>2</v>
      </c>
    </row>
    <row r="2523" spans="1:1" x14ac:dyDescent="0.25">
      <c r="A2523" s="3" t="s">
        <v>6</v>
      </c>
    </row>
    <row r="2524" spans="1:1" x14ac:dyDescent="0.25">
      <c r="A2524" s="3" t="s">
        <v>11</v>
      </c>
    </row>
    <row r="2525" spans="1:1" x14ac:dyDescent="0.25">
      <c r="A2525" s="3" t="s">
        <v>0</v>
      </c>
    </row>
    <row r="2526" spans="1:1" x14ac:dyDescent="0.25">
      <c r="A2526" s="3" t="s">
        <v>1</v>
      </c>
    </row>
    <row r="2527" spans="1:1" x14ac:dyDescent="0.25">
      <c r="A2527" s="3" t="s">
        <v>0</v>
      </c>
    </row>
    <row r="2528" spans="1:1" x14ac:dyDescent="0.25">
      <c r="A2528" s="3" t="s">
        <v>4</v>
      </c>
    </row>
    <row r="2529" spans="1:1" x14ac:dyDescent="0.25">
      <c r="A2529" s="3" t="s">
        <v>1</v>
      </c>
    </row>
    <row r="2530" spans="1:1" x14ac:dyDescent="0.25">
      <c r="A2530" s="3" t="s">
        <v>9</v>
      </c>
    </row>
    <row r="2531" spans="1:1" x14ac:dyDescent="0.25">
      <c r="A2531" s="3" t="s">
        <v>7</v>
      </c>
    </row>
    <row r="2532" spans="1:1" x14ac:dyDescent="0.25">
      <c r="A2532" s="3" t="s">
        <v>15</v>
      </c>
    </row>
    <row r="2533" spans="1:1" x14ac:dyDescent="0.25">
      <c r="A2533" s="3" t="s">
        <v>13</v>
      </c>
    </row>
    <row r="2534" spans="1:1" x14ac:dyDescent="0.25">
      <c r="A2534" s="3" t="s">
        <v>15</v>
      </c>
    </row>
    <row r="2535" spans="1:1" x14ac:dyDescent="0.25">
      <c r="A2535" s="3" t="s">
        <v>0</v>
      </c>
    </row>
    <row r="2536" spans="1:1" x14ac:dyDescent="0.25">
      <c r="A2536" s="3" t="s">
        <v>15</v>
      </c>
    </row>
    <row r="2537" spans="1:1" x14ac:dyDescent="0.25">
      <c r="A2537" s="3" t="s">
        <v>13</v>
      </c>
    </row>
    <row r="2538" spans="1:1" x14ac:dyDescent="0.25">
      <c r="A2538" s="3" t="s">
        <v>1</v>
      </c>
    </row>
    <row r="2539" spans="1:1" x14ac:dyDescent="0.25">
      <c r="A2539" s="3" t="s">
        <v>15</v>
      </c>
    </row>
    <row r="2540" spans="1:1" x14ac:dyDescent="0.25">
      <c r="A2540" s="3" t="s">
        <v>15</v>
      </c>
    </row>
    <row r="2541" spans="1:1" x14ac:dyDescent="0.25">
      <c r="A2541" s="3" t="s">
        <v>15</v>
      </c>
    </row>
    <row r="2542" spans="1:1" x14ac:dyDescent="0.25">
      <c r="A2542" s="3" t="s">
        <v>15</v>
      </c>
    </row>
    <row r="2543" spans="1:1" x14ac:dyDescent="0.25">
      <c r="A2543" s="3" t="s">
        <v>0</v>
      </c>
    </row>
    <row r="2544" spans="1:1" x14ac:dyDescent="0.25">
      <c r="A2544" s="3" t="s">
        <v>13</v>
      </c>
    </row>
    <row r="2545" spans="1:1" x14ac:dyDescent="0.25">
      <c r="A2545" s="3" t="s">
        <v>14</v>
      </c>
    </row>
    <row r="2546" spans="1:1" x14ac:dyDescent="0.25">
      <c r="A2546" s="3" t="s">
        <v>3</v>
      </c>
    </row>
    <row r="2547" spans="1:1" x14ac:dyDescent="0.25">
      <c r="A2547" s="3" t="s">
        <v>8</v>
      </c>
    </row>
    <row r="2548" spans="1:1" x14ac:dyDescent="0.25">
      <c r="A2548" s="3" t="s">
        <v>0</v>
      </c>
    </row>
    <row r="2549" spans="1:1" x14ac:dyDescent="0.25">
      <c r="A2549" s="3" t="s">
        <v>0</v>
      </c>
    </row>
    <row r="2550" spans="1:1" x14ac:dyDescent="0.25">
      <c r="A2550" s="3" t="s">
        <v>4</v>
      </c>
    </row>
    <row r="2551" spans="1:1" x14ac:dyDescent="0.25">
      <c r="A2551" s="3" t="s">
        <v>15</v>
      </c>
    </row>
    <row r="2552" spans="1:1" x14ac:dyDescent="0.25">
      <c r="A2552" s="3" t="s">
        <v>0</v>
      </c>
    </row>
    <row r="2553" spans="1:1" x14ac:dyDescent="0.25">
      <c r="A2553" s="3" t="s">
        <v>14</v>
      </c>
    </row>
    <row r="2554" spans="1:1" x14ac:dyDescent="0.25">
      <c r="A2554" s="3" t="s">
        <v>0</v>
      </c>
    </row>
    <row r="2555" spans="1:1" x14ac:dyDescent="0.25">
      <c r="A2555" s="3" t="s">
        <v>0</v>
      </c>
    </row>
    <row r="2556" spans="1:1" x14ac:dyDescent="0.25">
      <c r="A2556" s="3" t="s">
        <v>15</v>
      </c>
    </row>
    <row r="2557" spans="1:1" x14ac:dyDescent="0.25">
      <c r="A2557" s="3" t="s">
        <v>0</v>
      </c>
    </row>
    <row r="2558" spans="1:1" x14ac:dyDescent="0.25">
      <c r="A2558" s="3" t="s">
        <v>0</v>
      </c>
    </row>
    <row r="2559" spans="1:1" x14ac:dyDescent="0.25">
      <c r="A2559" s="3" t="s">
        <v>7</v>
      </c>
    </row>
    <row r="2560" spans="1:1" x14ac:dyDescent="0.25">
      <c r="A2560" s="3" t="s">
        <v>4</v>
      </c>
    </row>
    <row r="2561" spans="1:1" x14ac:dyDescent="0.25">
      <c r="A2561" s="3" t="s">
        <v>13</v>
      </c>
    </row>
    <row r="2562" spans="1:1" x14ac:dyDescent="0.25">
      <c r="A2562" s="3" t="s">
        <v>9</v>
      </c>
    </row>
    <row r="2563" spans="1:1" x14ac:dyDescent="0.25">
      <c r="A2563" s="3" t="s">
        <v>0</v>
      </c>
    </row>
    <row r="2564" spans="1:1" x14ac:dyDescent="0.25">
      <c r="A2564" s="3" t="s">
        <v>5</v>
      </c>
    </row>
    <row r="2565" spans="1:1" x14ac:dyDescent="0.25">
      <c r="A2565" s="3" t="s">
        <v>10</v>
      </c>
    </row>
    <row r="2566" spans="1:1" x14ac:dyDescent="0.25">
      <c r="A2566" s="3" t="s">
        <v>14</v>
      </c>
    </row>
    <row r="2567" spans="1:1" x14ac:dyDescent="0.25">
      <c r="A2567" s="3" t="s">
        <v>12</v>
      </c>
    </row>
    <row r="2568" spans="1:1" x14ac:dyDescent="0.25">
      <c r="A2568" s="3" t="s">
        <v>2</v>
      </c>
    </row>
    <row r="2569" spans="1:1" x14ac:dyDescent="0.25">
      <c r="A2569" s="3" t="s">
        <v>0</v>
      </c>
    </row>
    <row r="2570" spans="1:1" x14ac:dyDescent="0.25">
      <c r="A2570" s="3" t="s">
        <v>4</v>
      </c>
    </row>
    <row r="2571" spans="1:1" x14ac:dyDescent="0.25">
      <c r="A2571" s="3" t="s">
        <v>12</v>
      </c>
    </row>
    <row r="2572" spans="1:1" x14ac:dyDescent="0.25">
      <c r="A2572" s="3" t="s">
        <v>3</v>
      </c>
    </row>
    <row r="2573" spans="1:1" x14ac:dyDescent="0.25">
      <c r="A2573" s="3" t="s">
        <v>4</v>
      </c>
    </row>
    <row r="2574" spans="1:1" x14ac:dyDescent="0.25">
      <c r="A2574" s="3" t="s">
        <v>6</v>
      </c>
    </row>
    <row r="2575" spans="1:1" x14ac:dyDescent="0.25">
      <c r="A2575" s="3" t="s">
        <v>3</v>
      </c>
    </row>
    <row r="2576" spans="1:1" x14ac:dyDescent="0.25">
      <c r="A2576" s="3" t="s">
        <v>6</v>
      </c>
    </row>
    <row r="2577" spans="1:1" x14ac:dyDescent="0.25">
      <c r="A2577" s="3" t="s">
        <v>0</v>
      </c>
    </row>
    <row r="2578" spans="1:1" x14ac:dyDescent="0.25">
      <c r="A2578" s="3" t="s">
        <v>12</v>
      </c>
    </row>
    <row r="2579" spans="1:1" x14ac:dyDescent="0.25">
      <c r="A2579" s="3" t="s">
        <v>15</v>
      </c>
    </row>
    <row r="2580" spans="1:1" x14ac:dyDescent="0.25">
      <c r="A2580" s="3" t="s">
        <v>14</v>
      </c>
    </row>
    <row r="2581" spans="1:1" x14ac:dyDescent="0.25">
      <c r="A2581" s="3" t="s">
        <v>15</v>
      </c>
    </row>
    <row r="2582" spans="1:1" x14ac:dyDescent="0.25">
      <c r="A2582" s="3" t="s">
        <v>2</v>
      </c>
    </row>
    <row r="2583" spans="1:1" x14ac:dyDescent="0.25">
      <c r="A2583" s="3" t="s">
        <v>15</v>
      </c>
    </row>
    <row r="2584" spans="1:1" x14ac:dyDescent="0.25">
      <c r="A2584" s="3" t="s">
        <v>7</v>
      </c>
    </row>
    <row r="2585" spans="1:1" x14ac:dyDescent="0.25">
      <c r="A2585" s="3" t="s">
        <v>13</v>
      </c>
    </row>
    <row r="2586" spans="1:1" x14ac:dyDescent="0.25">
      <c r="A2586" s="3" t="s">
        <v>3</v>
      </c>
    </row>
    <row r="2587" spans="1:1" x14ac:dyDescent="0.25">
      <c r="A2587" s="3" t="s">
        <v>8</v>
      </c>
    </row>
    <row r="2588" spans="1:1" x14ac:dyDescent="0.25">
      <c r="A2588" s="3" t="s">
        <v>7</v>
      </c>
    </row>
    <row r="2589" spans="1:1" x14ac:dyDescent="0.25">
      <c r="A2589" s="3" t="s">
        <v>0</v>
      </c>
    </row>
    <row r="2590" spans="1:1" x14ac:dyDescent="0.25">
      <c r="A2590" s="3" t="s">
        <v>5</v>
      </c>
    </row>
    <row r="2591" spans="1:1" x14ac:dyDescent="0.25">
      <c r="A2591" s="3" t="s">
        <v>12</v>
      </c>
    </row>
    <row r="2592" spans="1:1" x14ac:dyDescent="0.25">
      <c r="A2592" s="3" t="s">
        <v>10</v>
      </c>
    </row>
    <row r="2593" spans="1:1" x14ac:dyDescent="0.25">
      <c r="A2593" s="3" t="s">
        <v>7</v>
      </c>
    </row>
    <row r="2594" spans="1:1" x14ac:dyDescent="0.25">
      <c r="A2594" s="3" t="s">
        <v>8</v>
      </c>
    </row>
    <row r="2595" spans="1:1" x14ac:dyDescent="0.25">
      <c r="A2595" s="3" t="s">
        <v>3</v>
      </c>
    </row>
    <row r="2596" spans="1:1" x14ac:dyDescent="0.25">
      <c r="A2596" s="3" t="s">
        <v>5</v>
      </c>
    </row>
    <row r="2597" spans="1:1" x14ac:dyDescent="0.25">
      <c r="A2597" s="3" t="s">
        <v>3</v>
      </c>
    </row>
    <row r="2598" spans="1:1" x14ac:dyDescent="0.25">
      <c r="A2598" s="3" t="s">
        <v>9</v>
      </c>
    </row>
    <row r="2599" spans="1:1" x14ac:dyDescent="0.25">
      <c r="A2599" s="3" t="s">
        <v>12</v>
      </c>
    </row>
    <row r="2600" spans="1:1" x14ac:dyDescent="0.25">
      <c r="A2600" s="3" t="s">
        <v>8</v>
      </c>
    </row>
    <row r="2601" spans="1:1" x14ac:dyDescent="0.25">
      <c r="A2601" s="3" t="s">
        <v>5</v>
      </c>
    </row>
    <row r="2602" spans="1:1" x14ac:dyDescent="0.25">
      <c r="A2602" s="3" t="s">
        <v>6</v>
      </c>
    </row>
    <row r="2603" spans="1:1" x14ac:dyDescent="0.25">
      <c r="A2603" s="3" t="s">
        <v>12</v>
      </c>
    </row>
    <row r="2604" spans="1:1" x14ac:dyDescent="0.25">
      <c r="A2604" s="3" t="s">
        <v>11</v>
      </c>
    </row>
    <row r="2605" spans="1:1" x14ac:dyDescent="0.25">
      <c r="A2605" s="3" t="s">
        <v>5</v>
      </c>
    </row>
    <row r="2606" spans="1:1" x14ac:dyDescent="0.25">
      <c r="A2606" s="3" t="s">
        <v>6</v>
      </c>
    </row>
    <row r="2607" spans="1:1" x14ac:dyDescent="0.25">
      <c r="A2607" s="3" t="s">
        <v>15</v>
      </c>
    </row>
    <row r="2608" spans="1:1" x14ac:dyDescent="0.25">
      <c r="A2608" s="3" t="s">
        <v>12</v>
      </c>
    </row>
    <row r="2609" spans="1:1" x14ac:dyDescent="0.25">
      <c r="A2609" s="3" t="s">
        <v>12</v>
      </c>
    </row>
    <row r="2610" spans="1:1" x14ac:dyDescent="0.25">
      <c r="A2610" s="3" t="s">
        <v>13</v>
      </c>
    </row>
    <row r="2611" spans="1:1" x14ac:dyDescent="0.25">
      <c r="A2611" s="3" t="s">
        <v>14</v>
      </c>
    </row>
    <row r="2612" spans="1:1" x14ac:dyDescent="0.25">
      <c r="A2612" s="3" t="s">
        <v>12</v>
      </c>
    </row>
    <row r="2613" spans="1:1" x14ac:dyDescent="0.25">
      <c r="A2613" s="3" t="s">
        <v>13</v>
      </c>
    </row>
    <row r="2614" spans="1:1" x14ac:dyDescent="0.25">
      <c r="A2614" s="3" t="s">
        <v>9</v>
      </c>
    </row>
    <row r="2615" spans="1:1" x14ac:dyDescent="0.25">
      <c r="A2615" s="3" t="s">
        <v>0</v>
      </c>
    </row>
    <row r="2616" spans="1:1" x14ac:dyDescent="0.25">
      <c r="A2616" s="3" t="s">
        <v>12</v>
      </c>
    </row>
    <row r="2617" spans="1:1" x14ac:dyDescent="0.25">
      <c r="A2617" s="3" t="s">
        <v>12</v>
      </c>
    </row>
    <row r="2618" spans="1:1" x14ac:dyDescent="0.25">
      <c r="A2618" s="3" t="s">
        <v>0</v>
      </c>
    </row>
    <row r="2619" spans="1:1" x14ac:dyDescent="0.25">
      <c r="A2619" s="3" t="s">
        <v>10</v>
      </c>
    </row>
    <row r="2620" spans="1:1" x14ac:dyDescent="0.25">
      <c r="A2620" s="3" t="s">
        <v>12</v>
      </c>
    </row>
    <row r="2621" spans="1:1" x14ac:dyDescent="0.25">
      <c r="A2621" s="3" t="s">
        <v>11</v>
      </c>
    </row>
    <row r="2622" spans="1:1" x14ac:dyDescent="0.25">
      <c r="A2622" s="3" t="s">
        <v>13</v>
      </c>
    </row>
    <row r="2623" spans="1:1" x14ac:dyDescent="0.25">
      <c r="A2623" s="3" t="s">
        <v>0</v>
      </c>
    </row>
    <row r="2624" spans="1:1" x14ac:dyDescent="0.25">
      <c r="A2624" s="3" t="s">
        <v>12</v>
      </c>
    </row>
    <row r="2625" spans="1:1" x14ac:dyDescent="0.25">
      <c r="A2625" s="3" t="s">
        <v>12</v>
      </c>
    </row>
    <row r="2626" spans="1:1" x14ac:dyDescent="0.25">
      <c r="A2626" s="3" t="s">
        <v>14</v>
      </c>
    </row>
    <row r="2627" spans="1:1" x14ac:dyDescent="0.25">
      <c r="A2627" s="3" t="s">
        <v>14</v>
      </c>
    </row>
    <row r="2628" spans="1:1" x14ac:dyDescent="0.25">
      <c r="A2628" s="3" t="s">
        <v>12</v>
      </c>
    </row>
    <row r="2629" spans="1:1" x14ac:dyDescent="0.25">
      <c r="A2629" s="3" t="s">
        <v>13</v>
      </c>
    </row>
    <row r="2630" spans="1:1" x14ac:dyDescent="0.25">
      <c r="A2630" s="3" t="s">
        <v>12</v>
      </c>
    </row>
    <row r="2631" spans="1:1" x14ac:dyDescent="0.25">
      <c r="A2631" s="3" t="s">
        <v>13</v>
      </c>
    </row>
    <row r="2632" spans="1:1" x14ac:dyDescent="0.25">
      <c r="A2632" s="3" t="s">
        <v>12</v>
      </c>
    </row>
    <row r="2633" spans="1:1" x14ac:dyDescent="0.25">
      <c r="A2633" s="3" t="s">
        <v>0</v>
      </c>
    </row>
    <row r="2634" spans="1:1" x14ac:dyDescent="0.25">
      <c r="A2634" s="3" t="s">
        <v>11</v>
      </c>
    </row>
    <row r="2635" spans="1:1" x14ac:dyDescent="0.25">
      <c r="A2635" s="3" t="s">
        <v>12</v>
      </c>
    </row>
    <row r="2636" spans="1:1" x14ac:dyDescent="0.25">
      <c r="A2636" s="3" t="s">
        <v>12</v>
      </c>
    </row>
    <row r="2637" spans="1:1" x14ac:dyDescent="0.25">
      <c r="A2637" s="3" t="s">
        <v>11</v>
      </c>
    </row>
    <row r="2638" spans="1:1" x14ac:dyDescent="0.25">
      <c r="A2638" s="3" t="s">
        <v>10</v>
      </c>
    </row>
    <row r="2639" spans="1:1" x14ac:dyDescent="0.25">
      <c r="A2639" s="3" t="s">
        <v>12</v>
      </c>
    </row>
    <row r="2640" spans="1:1" x14ac:dyDescent="0.25">
      <c r="A2640" s="3" t="s">
        <v>13</v>
      </c>
    </row>
    <row r="2641" spans="1:1" x14ac:dyDescent="0.25">
      <c r="A2641" s="3" t="s">
        <v>13</v>
      </c>
    </row>
    <row r="2642" spans="1:1" x14ac:dyDescent="0.25">
      <c r="A2642" s="3" t="s">
        <v>12</v>
      </c>
    </row>
    <row r="2643" spans="1:1" x14ac:dyDescent="0.25">
      <c r="A2643" s="3" t="s">
        <v>14</v>
      </c>
    </row>
    <row r="2644" spans="1:1" x14ac:dyDescent="0.25">
      <c r="A2644" s="3" t="s">
        <v>10</v>
      </c>
    </row>
    <row r="2645" spans="1:1" x14ac:dyDescent="0.25">
      <c r="A2645" s="3" t="s">
        <v>13</v>
      </c>
    </row>
    <row r="2646" spans="1:1" x14ac:dyDescent="0.25">
      <c r="A2646" s="3" t="s">
        <v>12</v>
      </c>
    </row>
    <row r="2647" spans="1:1" x14ac:dyDescent="0.25">
      <c r="A2647" s="3" t="s">
        <v>12</v>
      </c>
    </row>
    <row r="2648" spans="1:1" x14ac:dyDescent="0.25">
      <c r="A2648" s="3" t="s">
        <v>13</v>
      </c>
    </row>
    <row r="2649" spans="1:1" x14ac:dyDescent="0.25">
      <c r="A2649" s="3" t="s">
        <v>12</v>
      </c>
    </row>
    <row r="2650" spans="1:1" x14ac:dyDescent="0.25">
      <c r="A2650" s="3" t="s">
        <v>11</v>
      </c>
    </row>
    <row r="2651" spans="1:1" x14ac:dyDescent="0.25">
      <c r="A2651" s="3" t="s">
        <v>13</v>
      </c>
    </row>
    <row r="2652" spans="1:1" x14ac:dyDescent="0.25">
      <c r="A2652" s="3" t="s">
        <v>11</v>
      </c>
    </row>
    <row r="2653" spans="1:1" x14ac:dyDescent="0.25">
      <c r="A2653" s="3" t="s">
        <v>11</v>
      </c>
    </row>
    <row r="2654" spans="1:1" x14ac:dyDescent="0.25">
      <c r="A2654" s="3" t="s">
        <v>12</v>
      </c>
    </row>
    <row r="2655" spans="1:1" x14ac:dyDescent="0.25">
      <c r="A2655" s="3" t="s">
        <v>12</v>
      </c>
    </row>
    <row r="2656" spans="1:1" x14ac:dyDescent="0.25">
      <c r="A2656" s="3" t="s">
        <v>3</v>
      </c>
    </row>
    <row r="2657" spans="1:1" x14ac:dyDescent="0.25">
      <c r="A2657" s="3" t="s">
        <v>15</v>
      </c>
    </row>
    <row r="2658" spans="1:1" x14ac:dyDescent="0.25">
      <c r="A2658" s="3" t="s">
        <v>1</v>
      </c>
    </row>
    <row r="2659" spans="1:1" x14ac:dyDescent="0.25">
      <c r="A2659" s="3" t="s">
        <v>14</v>
      </c>
    </row>
    <row r="2660" spans="1:1" x14ac:dyDescent="0.25">
      <c r="A2660" s="3" t="s">
        <v>12</v>
      </c>
    </row>
    <row r="2661" spans="1:1" x14ac:dyDescent="0.25">
      <c r="A2661" s="3" t="s">
        <v>11</v>
      </c>
    </row>
    <row r="2662" spans="1:1" x14ac:dyDescent="0.25">
      <c r="A2662" s="3" t="s">
        <v>11</v>
      </c>
    </row>
    <row r="2663" spans="1:1" x14ac:dyDescent="0.25">
      <c r="A2663" s="3" t="s">
        <v>0</v>
      </c>
    </row>
    <row r="2664" spans="1:1" x14ac:dyDescent="0.25">
      <c r="A2664" s="3" t="s">
        <v>11</v>
      </c>
    </row>
    <row r="2665" spans="1:1" x14ac:dyDescent="0.25">
      <c r="A2665" s="3" t="s">
        <v>9</v>
      </c>
    </row>
    <row r="2666" spans="1:1" x14ac:dyDescent="0.25">
      <c r="A2666" s="3" t="s">
        <v>9</v>
      </c>
    </row>
    <row r="2667" spans="1:1" x14ac:dyDescent="0.25">
      <c r="A2667" s="3" t="s">
        <v>10</v>
      </c>
    </row>
    <row r="2668" spans="1:1" x14ac:dyDescent="0.25">
      <c r="A2668" s="3" t="s">
        <v>11</v>
      </c>
    </row>
    <row r="2669" spans="1:1" x14ac:dyDescent="0.25">
      <c r="A2669" s="3" t="s">
        <v>10</v>
      </c>
    </row>
    <row r="2670" spans="1:1" x14ac:dyDescent="0.25">
      <c r="A2670" s="3" t="s">
        <v>15</v>
      </c>
    </row>
    <row r="2671" spans="1:1" x14ac:dyDescent="0.25">
      <c r="A2671" s="3" t="s">
        <v>13</v>
      </c>
    </row>
    <row r="2672" spans="1:1" x14ac:dyDescent="0.25">
      <c r="A2672" s="3" t="s">
        <v>12</v>
      </c>
    </row>
    <row r="2673" spans="1:1" x14ac:dyDescent="0.25">
      <c r="A2673" s="3" t="s">
        <v>10</v>
      </c>
    </row>
    <row r="2674" spans="1:1" x14ac:dyDescent="0.25">
      <c r="A2674" s="3" t="s">
        <v>14</v>
      </c>
    </row>
    <row r="2675" spans="1:1" x14ac:dyDescent="0.25">
      <c r="A2675" s="3" t="s">
        <v>11</v>
      </c>
    </row>
    <row r="2676" spans="1:1" x14ac:dyDescent="0.25">
      <c r="A2676" s="3" t="s">
        <v>12</v>
      </c>
    </row>
    <row r="2677" spans="1:1" x14ac:dyDescent="0.25">
      <c r="A2677" s="3" t="s">
        <v>12</v>
      </c>
    </row>
    <row r="2678" spans="1:1" x14ac:dyDescent="0.25">
      <c r="A2678" s="3" t="s">
        <v>11</v>
      </c>
    </row>
    <row r="2679" spans="1:1" x14ac:dyDescent="0.25">
      <c r="A2679" s="3" t="s">
        <v>12</v>
      </c>
    </row>
    <row r="2680" spans="1:1" x14ac:dyDescent="0.25">
      <c r="A2680" s="3" t="s">
        <v>11</v>
      </c>
    </row>
    <row r="2681" spans="1:1" x14ac:dyDescent="0.25">
      <c r="A2681" s="3" t="s">
        <v>11</v>
      </c>
    </row>
    <row r="2682" spans="1:1" x14ac:dyDescent="0.25">
      <c r="A2682" s="3" t="s">
        <v>10</v>
      </c>
    </row>
    <row r="2683" spans="1:1" x14ac:dyDescent="0.25">
      <c r="A2683" s="3" t="s">
        <v>10</v>
      </c>
    </row>
    <row r="2684" spans="1:1" x14ac:dyDescent="0.25">
      <c r="A2684" s="3" t="s">
        <v>14</v>
      </c>
    </row>
    <row r="2685" spans="1:1" x14ac:dyDescent="0.25">
      <c r="A2685" s="3" t="s">
        <v>11</v>
      </c>
    </row>
    <row r="2686" spans="1:1" x14ac:dyDescent="0.25">
      <c r="A2686" s="3" t="s">
        <v>15</v>
      </c>
    </row>
    <row r="2687" spans="1:1" x14ac:dyDescent="0.25">
      <c r="A2687" s="3" t="s">
        <v>10</v>
      </c>
    </row>
    <row r="2688" spans="1:1" x14ac:dyDescent="0.25">
      <c r="A2688" s="3" t="s">
        <v>11</v>
      </c>
    </row>
    <row r="2689" spans="1:1" x14ac:dyDescent="0.25">
      <c r="A2689" s="3" t="s">
        <v>11</v>
      </c>
    </row>
    <row r="2690" spans="1:1" x14ac:dyDescent="0.25">
      <c r="A2690" s="3" t="s">
        <v>14</v>
      </c>
    </row>
    <row r="2691" spans="1:1" x14ac:dyDescent="0.25">
      <c r="A2691" s="3" t="s">
        <v>12</v>
      </c>
    </row>
    <row r="2692" spans="1:1" x14ac:dyDescent="0.25">
      <c r="A2692" s="3" t="s">
        <v>12</v>
      </c>
    </row>
    <row r="2693" spans="1:1" x14ac:dyDescent="0.25">
      <c r="A2693" s="3" t="s">
        <v>10</v>
      </c>
    </row>
    <row r="2694" spans="1:1" x14ac:dyDescent="0.25">
      <c r="A2694" s="3" t="s">
        <v>13</v>
      </c>
    </row>
    <row r="2695" spans="1:1" x14ac:dyDescent="0.25">
      <c r="A2695" s="3" t="s">
        <v>12</v>
      </c>
    </row>
    <row r="2696" spans="1:1" x14ac:dyDescent="0.25">
      <c r="A2696" s="3" t="s">
        <v>13</v>
      </c>
    </row>
    <row r="2697" spans="1:1" x14ac:dyDescent="0.25">
      <c r="A2697" s="3" t="s">
        <v>6</v>
      </c>
    </row>
    <row r="2698" spans="1:1" x14ac:dyDescent="0.25">
      <c r="A2698" s="3" t="s">
        <v>9</v>
      </c>
    </row>
    <row r="2699" spans="1:1" x14ac:dyDescent="0.25">
      <c r="A2699" s="3" t="s">
        <v>11</v>
      </c>
    </row>
    <row r="2700" spans="1:1" x14ac:dyDescent="0.25">
      <c r="A2700" s="3" t="s">
        <v>12</v>
      </c>
    </row>
    <row r="2701" spans="1:1" x14ac:dyDescent="0.25">
      <c r="A2701" s="3" t="s">
        <v>9</v>
      </c>
    </row>
    <row r="2702" spans="1:1" x14ac:dyDescent="0.25">
      <c r="A2702" s="3" t="s">
        <v>12</v>
      </c>
    </row>
    <row r="2703" spans="1:1" x14ac:dyDescent="0.25">
      <c r="A2703" s="3" t="s">
        <v>12</v>
      </c>
    </row>
    <row r="2704" spans="1:1" x14ac:dyDescent="0.25">
      <c r="A2704" s="3" t="s">
        <v>9</v>
      </c>
    </row>
    <row r="2705" spans="1:1" x14ac:dyDescent="0.25">
      <c r="A2705" s="3" t="s">
        <v>0</v>
      </c>
    </row>
    <row r="2706" spans="1:1" x14ac:dyDescent="0.25">
      <c r="A2706" s="3" t="s">
        <v>1</v>
      </c>
    </row>
    <row r="2707" spans="1:1" x14ac:dyDescent="0.25">
      <c r="A2707" s="3" t="s">
        <v>12</v>
      </c>
    </row>
    <row r="2708" spans="1:1" x14ac:dyDescent="0.25">
      <c r="A2708" s="3" t="s">
        <v>3</v>
      </c>
    </row>
    <row r="2709" spans="1:1" x14ac:dyDescent="0.25">
      <c r="A2709" s="3" t="s">
        <v>13</v>
      </c>
    </row>
    <row r="2710" spans="1:1" x14ac:dyDescent="0.25">
      <c r="A2710" s="3" t="s">
        <v>3</v>
      </c>
    </row>
    <row r="2711" spans="1:1" x14ac:dyDescent="0.25">
      <c r="A2711" s="3" t="s">
        <v>4</v>
      </c>
    </row>
    <row r="2712" spans="1:1" x14ac:dyDescent="0.25">
      <c r="A2712" s="3" t="s">
        <v>11</v>
      </c>
    </row>
    <row r="2713" spans="1:1" x14ac:dyDescent="0.25">
      <c r="A2713" s="3" t="s">
        <v>8</v>
      </c>
    </row>
    <row r="2714" spans="1:1" x14ac:dyDescent="0.25">
      <c r="A2714" s="3" t="s">
        <v>8</v>
      </c>
    </row>
    <row r="2715" spans="1:1" x14ac:dyDescent="0.25">
      <c r="A2715" s="3" t="s">
        <v>12</v>
      </c>
    </row>
    <row r="2716" spans="1:1" x14ac:dyDescent="0.25">
      <c r="A2716" s="3" t="s">
        <v>9</v>
      </c>
    </row>
    <row r="2717" spans="1:1" x14ac:dyDescent="0.25">
      <c r="A2717" s="3" t="s">
        <v>8</v>
      </c>
    </row>
    <row r="2718" spans="1:1" x14ac:dyDescent="0.25">
      <c r="A2718" s="3" t="s">
        <v>15</v>
      </c>
    </row>
    <row r="2719" spans="1:1" x14ac:dyDescent="0.25">
      <c r="A2719" s="3" t="s">
        <v>7</v>
      </c>
    </row>
    <row r="2720" spans="1:1" x14ac:dyDescent="0.25">
      <c r="A2720" s="3" t="s">
        <v>15</v>
      </c>
    </row>
    <row r="2721" spans="1:1" x14ac:dyDescent="0.25">
      <c r="A2721" s="3" t="s">
        <v>14</v>
      </c>
    </row>
    <row r="2722" spans="1:1" x14ac:dyDescent="0.25">
      <c r="A2722" s="3" t="s">
        <v>7</v>
      </c>
    </row>
    <row r="2723" spans="1:1" x14ac:dyDescent="0.25">
      <c r="A2723" s="3" t="s">
        <v>11</v>
      </c>
    </row>
    <row r="2724" spans="1:1" x14ac:dyDescent="0.25">
      <c r="A2724" s="3" t="s">
        <v>7</v>
      </c>
    </row>
    <row r="2725" spans="1:1" x14ac:dyDescent="0.25">
      <c r="A2725" s="3" t="s">
        <v>11</v>
      </c>
    </row>
    <row r="2726" spans="1:1" x14ac:dyDescent="0.25">
      <c r="A2726" s="3" t="s">
        <v>8</v>
      </c>
    </row>
    <row r="2727" spans="1:1" x14ac:dyDescent="0.25">
      <c r="A2727" s="3" t="s">
        <v>12</v>
      </c>
    </row>
    <row r="2728" spans="1:1" x14ac:dyDescent="0.25">
      <c r="A2728" s="3" t="s">
        <v>9</v>
      </c>
    </row>
    <row r="2729" spans="1:1" x14ac:dyDescent="0.25">
      <c r="A2729" s="3" t="s">
        <v>14</v>
      </c>
    </row>
    <row r="2730" spans="1:1" x14ac:dyDescent="0.25">
      <c r="A2730" s="3" t="s">
        <v>2</v>
      </c>
    </row>
    <row r="2731" spans="1:1" x14ac:dyDescent="0.25">
      <c r="A2731" s="3" t="s">
        <v>5</v>
      </c>
    </row>
    <row r="2732" spans="1:1" x14ac:dyDescent="0.25">
      <c r="A2732" s="3" t="s">
        <v>3</v>
      </c>
    </row>
    <row r="2733" spans="1:1" x14ac:dyDescent="0.25">
      <c r="A2733" s="3" t="s">
        <v>13</v>
      </c>
    </row>
    <row r="2734" spans="1:1" x14ac:dyDescent="0.25">
      <c r="A2734" s="3" t="s">
        <v>3</v>
      </c>
    </row>
    <row r="2735" spans="1:1" x14ac:dyDescent="0.25">
      <c r="A2735" s="3" t="s">
        <v>0</v>
      </c>
    </row>
    <row r="2736" spans="1:1" x14ac:dyDescent="0.25">
      <c r="A2736" s="3" t="s">
        <v>15</v>
      </c>
    </row>
    <row r="2737" spans="1:1" x14ac:dyDescent="0.25">
      <c r="A2737" s="3" t="s">
        <v>13</v>
      </c>
    </row>
    <row r="2738" spans="1:1" x14ac:dyDescent="0.25">
      <c r="A2738" s="3" t="s">
        <v>3</v>
      </c>
    </row>
    <row r="2739" spans="1:1" x14ac:dyDescent="0.25">
      <c r="A2739" s="3" t="s">
        <v>6</v>
      </c>
    </row>
    <row r="2740" spans="1:1" x14ac:dyDescent="0.25">
      <c r="A2740" s="3" t="s">
        <v>2</v>
      </c>
    </row>
    <row r="2741" spans="1:1" x14ac:dyDescent="0.25">
      <c r="A2741" s="3" t="s">
        <v>13</v>
      </c>
    </row>
    <row r="2742" spans="1:1" x14ac:dyDescent="0.25">
      <c r="A2742" s="3" t="s">
        <v>5</v>
      </c>
    </row>
    <row r="2743" spans="1:1" x14ac:dyDescent="0.25">
      <c r="A2743" s="3" t="s">
        <v>5</v>
      </c>
    </row>
    <row r="2744" spans="1:1" x14ac:dyDescent="0.25">
      <c r="A2744" s="3" t="s">
        <v>4</v>
      </c>
    </row>
    <row r="2745" spans="1:1" x14ac:dyDescent="0.25">
      <c r="A2745" s="3" t="s">
        <v>8</v>
      </c>
    </row>
    <row r="2746" spans="1:1" x14ac:dyDescent="0.25">
      <c r="A2746" s="3" t="s">
        <v>4</v>
      </c>
    </row>
    <row r="2747" spans="1:1" x14ac:dyDescent="0.25">
      <c r="A2747" s="3" t="s">
        <v>5</v>
      </c>
    </row>
    <row r="2748" spans="1:1" x14ac:dyDescent="0.25">
      <c r="A2748" s="3" t="s">
        <v>2</v>
      </c>
    </row>
    <row r="2749" spans="1:1" x14ac:dyDescent="0.25">
      <c r="A2749" s="3" t="s">
        <v>2</v>
      </c>
    </row>
    <row r="2750" spans="1:1" x14ac:dyDescent="0.25">
      <c r="A2750" s="3" t="s">
        <v>7</v>
      </c>
    </row>
    <row r="2751" spans="1:1" x14ac:dyDescent="0.25">
      <c r="A2751" s="3" t="s">
        <v>1</v>
      </c>
    </row>
    <row r="2752" spans="1:1" x14ac:dyDescent="0.25">
      <c r="A2752" s="3" t="s">
        <v>9</v>
      </c>
    </row>
    <row r="2753" spans="1:1" x14ac:dyDescent="0.25">
      <c r="A2753" s="3" t="s">
        <v>4</v>
      </c>
    </row>
    <row r="2754" spans="1:1" x14ac:dyDescent="0.25">
      <c r="A2754" s="3" t="s">
        <v>4</v>
      </c>
    </row>
    <row r="2755" spans="1:1" x14ac:dyDescent="0.25">
      <c r="A2755" s="3" t="s">
        <v>4</v>
      </c>
    </row>
    <row r="2756" spans="1:1" x14ac:dyDescent="0.25">
      <c r="A2756" s="3" t="s">
        <v>3</v>
      </c>
    </row>
    <row r="2757" spans="1:1" x14ac:dyDescent="0.25">
      <c r="A2757" s="3" t="s">
        <v>4</v>
      </c>
    </row>
    <row r="2758" spans="1:1" x14ac:dyDescent="0.25">
      <c r="A2758" s="3" t="s">
        <v>3</v>
      </c>
    </row>
    <row r="2759" spans="1:1" x14ac:dyDescent="0.25">
      <c r="A2759" s="3" t="s">
        <v>4</v>
      </c>
    </row>
    <row r="2760" spans="1:1" x14ac:dyDescent="0.25">
      <c r="A2760" s="3" t="s">
        <v>2</v>
      </c>
    </row>
    <row r="2761" spans="1:1" x14ac:dyDescent="0.25">
      <c r="A2761" s="3" t="s">
        <v>5</v>
      </c>
    </row>
    <row r="2762" spans="1:1" x14ac:dyDescent="0.25">
      <c r="A2762" s="3" t="s">
        <v>4</v>
      </c>
    </row>
    <row r="2763" spans="1:1" x14ac:dyDescent="0.25">
      <c r="A2763" s="3" t="s">
        <v>3</v>
      </c>
    </row>
    <row r="2764" spans="1:1" x14ac:dyDescent="0.25">
      <c r="A2764" s="3" t="s">
        <v>4</v>
      </c>
    </row>
    <row r="2765" spans="1:1" x14ac:dyDescent="0.25">
      <c r="A2765" s="3" t="s">
        <v>1</v>
      </c>
    </row>
    <row r="2766" spans="1:1" x14ac:dyDescent="0.25">
      <c r="A2766" s="3" t="s">
        <v>2</v>
      </c>
    </row>
    <row r="2767" spans="1:1" x14ac:dyDescent="0.25">
      <c r="A2767" s="3" t="s">
        <v>6</v>
      </c>
    </row>
    <row r="2768" spans="1:1" x14ac:dyDescent="0.25">
      <c r="A2768" s="3" t="s">
        <v>2</v>
      </c>
    </row>
    <row r="2769" spans="1:1" x14ac:dyDescent="0.25">
      <c r="A2769" s="3" t="s">
        <v>2</v>
      </c>
    </row>
    <row r="2770" spans="1:1" x14ac:dyDescent="0.25">
      <c r="A2770" s="3" t="s">
        <v>2</v>
      </c>
    </row>
    <row r="2771" spans="1:1" x14ac:dyDescent="0.25">
      <c r="A2771" s="3" t="s">
        <v>1</v>
      </c>
    </row>
    <row r="2772" spans="1:1" x14ac:dyDescent="0.25">
      <c r="A2772" s="3" t="s">
        <v>2</v>
      </c>
    </row>
    <row r="2773" spans="1:1" x14ac:dyDescent="0.25">
      <c r="A2773" s="3" t="s">
        <v>0</v>
      </c>
    </row>
    <row r="2774" spans="1:1" x14ac:dyDescent="0.25">
      <c r="A2774" s="3" t="s">
        <v>2</v>
      </c>
    </row>
    <row r="2775" spans="1:1" x14ac:dyDescent="0.25">
      <c r="A2775" s="3" t="s">
        <v>4</v>
      </c>
    </row>
    <row r="2776" spans="1:1" x14ac:dyDescent="0.25">
      <c r="A2776" s="3" t="s">
        <v>4</v>
      </c>
    </row>
    <row r="2777" spans="1:1" x14ac:dyDescent="0.25">
      <c r="A2777" s="3" t="s">
        <v>2</v>
      </c>
    </row>
    <row r="2778" spans="1:1" x14ac:dyDescent="0.25">
      <c r="A2778" s="3" t="s">
        <v>3</v>
      </c>
    </row>
    <row r="2779" spans="1:1" x14ac:dyDescent="0.25">
      <c r="A2779" s="3" t="s">
        <v>3</v>
      </c>
    </row>
    <row r="2780" spans="1:1" x14ac:dyDescent="0.25">
      <c r="A2780" s="3" t="s">
        <v>1</v>
      </c>
    </row>
    <row r="2781" spans="1:1" x14ac:dyDescent="0.25">
      <c r="A2781" s="3" t="s">
        <v>4</v>
      </c>
    </row>
    <row r="2782" spans="1:1" x14ac:dyDescent="0.25">
      <c r="A2782" s="3" t="s">
        <v>7</v>
      </c>
    </row>
    <row r="2783" spans="1:1" x14ac:dyDescent="0.25">
      <c r="A2783" s="3" t="s">
        <v>1</v>
      </c>
    </row>
    <row r="2784" spans="1:1" x14ac:dyDescent="0.25">
      <c r="A2784" s="3" t="s">
        <v>3</v>
      </c>
    </row>
    <row r="2785" spans="1:1" x14ac:dyDescent="0.25">
      <c r="A2785" s="3" t="s">
        <v>3</v>
      </c>
    </row>
    <row r="2786" spans="1:1" x14ac:dyDescent="0.25">
      <c r="A2786" s="3" t="s">
        <v>2</v>
      </c>
    </row>
    <row r="2787" spans="1:1" x14ac:dyDescent="0.25">
      <c r="A2787" s="3" t="s">
        <v>2</v>
      </c>
    </row>
    <row r="2788" spans="1:1" x14ac:dyDescent="0.25">
      <c r="A2788" s="3" t="s">
        <v>2</v>
      </c>
    </row>
    <row r="2789" spans="1:1" x14ac:dyDescent="0.25">
      <c r="A2789" s="3" t="s">
        <v>3</v>
      </c>
    </row>
    <row r="2790" spans="1:1" x14ac:dyDescent="0.25">
      <c r="A2790" s="3" t="s">
        <v>1</v>
      </c>
    </row>
    <row r="2791" spans="1:1" x14ac:dyDescent="0.25">
      <c r="A2791" s="3" t="s">
        <v>6</v>
      </c>
    </row>
    <row r="2792" spans="1:1" x14ac:dyDescent="0.25">
      <c r="A2792" s="3" t="s">
        <v>4</v>
      </c>
    </row>
    <row r="2793" spans="1:1" x14ac:dyDescent="0.25">
      <c r="A2793" s="3" t="s">
        <v>4</v>
      </c>
    </row>
    <row r="2794" spans="1:1" x14ac:dyDescent="0.25">
      <c r="A2794" s="3" t="s">
        <v>5</v>
      </c>
    </row>
    <row r="2795" spans="1:1" x14ac:dyDescent="0.25">
      <c r="A2795" s="3" t="s">
        <v>3</v>
      </c>
    </row>
    <row r="2796" spans="1:1" x14ac:dyDescent="0.25">
      <c r="A2796" s="3" t="s">
        <v>4</v>
      </c>
    </row>
    <row r="2797" spans="1:1" x14ac:dyDescent="0.25">
      <c r="A2797" s="3" t="s">
        <v>4</v>
      </c>
    </row>
    <row r="2798" spans="1:1" x14ac:dyDescent="0.25">
      <c r="A2798" s="3" t="s">
        <v>2</v>
      </c>
    </row>
    <row r="2799" spans="1:1" x14ac:dyDescent="0.25">
      <c r="A2799" s="3" t="s">
        <v>5</v>
      </c>
    </row>
    <row r="2800" spans="1:1" x14ac:dyDescent="0.25">
      <c r="A2800" s="3" t="s">
        <v>3</v>
      </c>
    </row>
    <row r="2801" spans="1:1" x14ac:dyDescent="0.25">
      <c r="A2801" s="3" t="s">
        <v>5</v>
      </c>
    </row>
    <row r="2802" spans="1:1" x14ac:dyDescent="0.25">
      <c r="A2802" s="3" t="s">
        <v>7</v>
      </c>
    </row>
    <row r="2803" spans="1:1" x14ac:dyDescent="0.25">
      <c r="A2803" s="3" t="s">
        <v>5</v>
      </c>
    </row>
    <row r="2804" spans="1:1" x14ac:dyDescent="0.25">
      <c r="A2804" s="3" t="s">
        <v>6</v>
      </c>
    </row>
    <row r="2805" spans="1:1" x14ac:dyDescent="0.25">
      <c r="A2805" s="3" t="s">
        <v>4</v>
      </c>
    </row>
    <row r="2806" spans="1:1" x14ac:dyDescent="0.25">
      <c r="A2806" s="3" t="s">
        <v>4</v>
      </c>
    </row>
    <row r="2807" spans="1:1" x14ac:dyDescent="0.25">
      <c r="A2807" s="3" t="s">
        <v>3</v>
      </c>
    </row>
    <row r="2808" spans="1:1" x14ac:dyDescent="0.25">
      <c r="A2808" s="3" t="s">
        <v>6</v>
      </c>
    </row>
    <row r="2809" spans="1:1" x14ac:dyDescent="0.25">
      <c r="A2809" s="3" t="s">
        <v>6</v>
      </c>
    </row>
    <row r="2810" spans="1:1" x14ac:dyDescent="0.25">
      <c r="A2810" s="3" t="s">
        <v>6</v>
      </c>
    </row>
    <row r="2811" spans="1:1" x14ac:dyDescent="0.25">
      <c r="A2811" s="3" t="s">
        <v>7</v>
      </c>
    </row>
    <row r="2812" spans="1:1" x14ac:dyDescent="0.25">
      <c r="A2812" s="3" t="s">
        <v>5</v>
      </c>
    </row>
    <row r="2813" spans="1:1" x14ac:dyDescent="0.25">
      <c r="A2813" s="3" t="s">
        <v>4</v>
      </c>
    </row>
    <row r="2814" spans="1:1" x14ac:dyDescent="0.25">
      <c r="A2814" s="3" t="s">
        <v>3</v>
      </c>
    </row>
    <row r="2815" spans="1:1" x14ac:dyDescent="0.25">
      <c r="A2815" s="3" t="s">
        <v>0</v>
      </c>
    </row>
    <row r="2816" spans="1:1" x14ac:dyDescent="0.25">
      <c r="A2816" s="3" t="s">
        <v>2</v>
      </c>
    </row>
    <row r="2817" spans="1:1" x14ac:dyDescent="0.25">
      <c r="A2817" s="3" t="s">
        <v>2</v>
      </c>
    </row>
    <row r="2818" spans="1:1" x14ac:dyDescent="0.25">
      <c r="A2818" s="3" t="s">
        <v>4</v>
      </c>
    </row>
    <row r="2819" spans="1:1" x14ac:dyDescent="0.25">
      <c r="A2819" s="3" t="s">
        <v>6</v>
      </c>
    </row>
    <row r="2820" spans="1:1" x14ac:dyDescent="0.25">
      <c r="A2820" s="3" t="s">
        <v>5</v>
      </c>
    </row>
    <row r="2821" spans="1:1" x14ac:dyDescent="0.25">
      <c r="A2821" s="3" t="s">
        <v>8</v>
      </c>
    </row>
    <row r="2822" spans="1:1" x14ac:dyDescent="0.25">
      <c r="A2822" s="3" t="s">
        <v>3</v>
      </c>
    </row>
    <row r="2823" spans="1:1" x14ac:dyDescent="0.25">
      <c r="A2823" s="3" t="s">
        <v>2</v>
      </c>
    </row>
    <row r="2824" spans="1:1" x14ac:dyDescent="0.25">
      <c r="A2824" s="3" t="s">
        <v>0</v>
      </c>
    </row>
    <row r="2825" spans="1:1" x14ac:dyDescent="0.25">
      <c r="A2825" s="3" t="s">
        <v>3</v>
      </c>
    </row>
    <row r="2826" spans="1:1" x14ac:dyDescent="0.25">
      <c r="A2826" s="3" t="s">
        <v>3</v>
      </c>
    </row>
    <row r="2827" spans="1:1" x14ac:dyDescent="0.25">
      <c r="A2827" s="3" t="s">
        <v>6</v>
      </c>
    </row>
    <row r="2828" spans="1:1" x14ac:dyDescent="0.25">
      <c r="A2828" s="3" t="s">
        <v>2</v>
      </c>
    </row>
    <row r="2829" spans="1:1" x14ac:dyDescent="0.25">
      <c r="A2829" s="3" t="s">
        <v>3</v>
      </c>
    </row>
    <row r="2830" spans="1:1" x14ac:dyDescent="0.25">
      <c r="A2830" s="3" t="s">
        <v>5</v>
      </c>
    </row>
    <row r="2831" spans="1:1" x14ac:dyDescent="0.25">
      <c r="A2831" s="3" t="s">
        <v>4</v>
      </c>
    </row>
    <row r="2832" spans="1:1" x14ac:dyDescent="0.25">
      <c r="A2832" s="3" t="s">
        <v>6</v>
      </c>
    </row>
    <row r="2833" spans="1:1" x14ac:dyDescent="0.25">
      <c r="A2833" s="3" t="s">
        <v>3</v>
      </c>
    </row>
    <row r="2834" spans="1:1" x14ac:dyDescent="0.25">
      <c r="A2834" s="3" t="s">
        <v>4</v>
      </c>
    </row>
    <row r="2835" spans="1:1" x14ac:dyDescent="0.25">
      <c r="A2835" s="3" t="s">
        <v>3</v>
      </c>
    </row>
    <row r="2836" spans="1:1" x14ac:dyDescent="0.25">
      <c r="A2836" s="3" t="s">
        <v>5</v>
      </c>
    </row>
    <row r="2837" spans="1:1" x14ac:dyDescent="0.25">
      <c r="A2837" s="3" t="s">
        <v>5</v>
      </c>
    </row>
    <row r="2838" spans="1:1" x14ac:dyDescent="0.25">
      <c r="A2838" s="3" t="s">
        <v>3</v>
      </c>
    </row>
    <row r="2839" spans="1:1" x14ac:dyDescent="0.25">
      <c r="A2839" s="3" t="s">
        <v>7</v>
      </c>
    </row>
    <row r="2840" spans="1:1" x14ac:dyDescent="0.25">
      <c r="A2840" s="3" t="s">
        <v>4</v>
      </c>
    </row>
    <row r="2841" spans="1:1" x14ac:dyDescent="0.25">
      <c r="A2841" s="3" t="s">
        <v>4</v>
      </c>
    </row>
    <row r="2842" spans="1:1" x14ac:dyDescent="0.25">
      <c r="A2842" s="3" t="s">
        <v>4</v>
      </c>
    </row>
    <row r="2843" spans="1:1" x14ac:dyDescent="0.25">
      <c r="A2843" s="3" t="s">
        <v>4</v>
      </c>
    </row>
    <row r="2844" spans="1:1" x14ac:dyDescent="0.25">
      <c r="A2844" s="3" t="s">
        <v>4</v>
      </c>
    </row>
    <row r="2845" spans="1:1" x14ac:dyDescent="0.25">
      <c r="A2845" s="3" t="s">
        <v>5</v>
      </c>
    </row>
    <row r="2846" spans="1:1" x14ac:dyDescent="0.25">
      <c r="A2846" s="3" t="s">
        <v>5</v>
      </c>
    </row>
    <row r="2847" spans="1:1" x14ac:dyDescent="0.25">
      <c r="A2847" s="3" t="s">
        <v>5</v>
      </c>
    </row>
    <row r="2848" spans="1:1" x14ac:dyDescent="0.25">
      <c r="A2848" s="3" t="s">
        <v>5</v>
      </c>
    </row>
    <row r="2849" spans="1:1" x14ac:dyDescent="0.25">
      <c r="A2849" s="3" t="s">
        <v>4</v>
      </c>
    </row>
    <row r="2850" spans="1:1" x14ac:dyDescent="0.25">
      <c r="A2850" s="3" t="s">
        <v>7</v>
      </c>
    </row>
    <row r="2851" spans="1:1" x14ac:dyDescent="0.25">
      <c r="A2851" s="3" t="s">
        <v>4</v>
      </c>
    </row>
    <row r="2852" spans="1:1" x14ac:dyDescent="0.25">
      <c r="A2852" s="3" t="s">
        <v>7</v>
      </c>
    </row>
    <row r="2853" spans="1:1" x14ac:dyDescent="0.25">
      <c r="A2853" s="3" t="s">
        <v>6</v>
      </c>
    </row>
    <row r="2854" spans="1:1" x14ac:dyDescent="0.25">
      <c r="A2854" s="3" t="s">
        <v>6</v>
      </c>
    </row>
    <row r="2855" spans="1:1" x14ac:dyDescent="0.25">
      <c r="A2855" s="3" t="s">
        <v>4</v>
      </c>
    </row>
    <row r="2856" spans="1:1" x14ac:dyDescent="0.25">
      <c r="A2856" s="3" t="s">
        <v>8</v>
      </c>
    </row>
    <row r="2857" spans="1:1" x14ac:dyDescent="0.25">
      <c r="A2857" s="3" t="s">
        <v>7</v>
      </c>
    </row>
    <row r="2858" spans="1:1" x14ac:dyDescent="0.25">
      <c r="A2858" s="3" t="s">
        <v>6</v>
      </c>
    </row>
    <row r="2859" spans="1:1" x14ac:dyDescent="0.25">
      <c r="A2859" s="3" t="s">
        <v>6</v>
      </c>
    </row>
    <row r="2860" spans="1:1" x14ac:dyDescent="0.25">
      <c r="A2860" s="3" t="s">
        <v>4</v>
      </c>
    </row>
    <row r="2861" spans="1:1" x14ac:dyDescent="0.25">
      <c r="A2861" s="3" t="s">
        <v>5</v>
      </c>
    </row>
    <row r="2862" spans="1:1" x14ac:dyDescent="0.25">
      <c r="A2862" s="3" t="s">
        <v>6</v>
      </c>
    </row>
    <row r="2863" spans="1:1" x14ac:dyDescent="0.25">
      <c r="A2863" s="3" t="s">
        <v>5</v>
      </c>
    </row>
    <row r="2864" spans="1:1" x14ac:dyDescent="0.25">
      <c r="A2864" s="3" t="s">
        <v>4</v>
      </c>
    </row>
    <row r="2865" spans="1:1" x14ac:dyDescent="0.25">
      <c r="A2865" s="3" t="s">
        <v>7</v>
      </c>
    </row>
    <row r="2866" spans="1:1" x14ac:dyDescent="0.25">
      <c r="A2866" s="3" t="s">
        <v>6</v>
      </c>
    </row>
    <row r="2867" spans="1:1" x14ac:dyDescent="0.25">
      <c r="A2867" s="3" t="s">
        <v>4</v>
      </c>
    </row>
    <row r="2868" spans="1:1" x14ac:dyDescent="0.25">
      <c r="A2868" s="3" t="s">
        <v>8</v>
      </c>
    </row>
    <row r="2869" spans="1:1" x14ac:dyDescent="0.25">
      <c r="A2869" s="3" t="s">
        <v>4</v>
      </c>
    </row>
    <row r="2870" spans="1:1" x14ac:dyDescent="0.25">
      <c r="A2870" s="3" t="s">
        <v>5</v>
      </c>
    </row>
    <row r="2871" spans="1:1" x14ac:dyDescent="0.25">
      <c r="A2871" s="3" t="s">
        <v>8</v>
      </c>
    </row>
    <row r="2872" spans="1:1" x14ac:dyDescent="0.25">
      <c r="A2872" s="3" t="s">
        <v>6</v>
      </c>
    </row>
    <row r="2873" spans="1:1" x14ac:dyDescent="0.25">
      <c r="A2873" s="3" t="s">
        <v>7</v>
      </c>
    </row>
    <row r="2874" spans="1:1" x14ac:dyDescent="0.25">
      <c r="A2874" s="3" t="s">
        <v>8</v>
      </c>
    </row>
    <row r="2875" spans="1:1" x14ac:dyDescent="0.25">
      <c r="A2875" s="3" t="s">
        <v>8</v>
      </c>
    </row>
    <row r="2876" spans="1:1" x14ac:dyDescent="0.25">
      <c r="A2876" s="3" t="s">
        <v>12</v>
      </c>
    </row>
    <row r="2877" spans="1:1" x14ac:dyDescent="0.25">
      <c r="A2877" s="3" t="s">
        <v>4</v>
      </c>
    </row>
    <row r="2878" spans="1:1" x14ac:dyDescent="0.25">
      <c r="A2878" s="3" t="s">
        <v>8</v>
      </c>
    </row>
    <row r="2879" spans="1:1" x14ac:dyDescent="0.25">
      <c r="A2879" s="3" t="s">
        <v>10</v>
      </c>
    </row>
    <row r="2880" spans="1:1" x14ac:dyDescent="0.25">
      <c r="A2880" s="3" t="s">
        <v>10</v>
      </c>
    </row>
    <row r="2881" spans="1:1" x14ac:dyDescent="0.25">
      <c r="A2881" s="3" t="s">
        <v>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DB882-4DC7-45ED-B212-C01BFF460D99}">
  <dimension ref="A1:W303"/>
  <sheetViews>
    <sheetView topLeftCell="D1" workbookViewId="0">
      <selection activeCell="N2" sqref="N2:N289"/>
    </sheetView>
  </sheetViews>
  <sheetFormatPr defaultRowHeight="15" x14ac:dyDescent="0.25"/>
  <cols>
    <col min="1" max="23" width="20.85546875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45394</v>
      </c>
      <c r="B2" s="2">
        <v>0</v>
      </c>
      <c r="C2" s="7">
        <v>1021</v>
      </c>
      <c r="D2" s="7">
        <v>1026</v>
      </c>
      <c r="E2" s="71">
        <v>16.3</v>
      </c>
      <c r="F2" s="9">
        <v>84</v>
      </c>
      <c r="G2" s="71">
        <v>16.2</v>
      </c>
      <c r="H2" s="71">
        <v>13.6</v>
      </c>
      <c r="I2" s="71">
        <v>26</v>
      </c>
      <c r="J2" s="71">
        <v>16.2</v>
      </c>
      <c r="K2" s="6">
        <f>CONVERT(T2,"m/s","km/h")</f>
        <v>8.64</v>
      </c>
      <c r="L2" s="6">
        <f>CONVERT(U2,"m/s","km/h")</f>
        <v>9.7200000000000006</v>
      </c>
      <c r="M2" s="10">
        <v>292</v>
      </c>
      <c r="N2" s="3" t="str">
        <f>LOOKUP(M2,$V$4:$V$40,$W$4:$W$40)</f>
        <v>WNW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2.4</v>
      </c>
      <c r="U2" s="15">
        <v>2.7</v>
      </c>
    </row>
    <row r="3" spans="1:23" x14ac:dyDescent="0.25">
      <c r="A3" s="1">
        <v>45394</v>
      </c>
      <c r="B3" s="2">
        <v>3.472222222222222E-3</v>
      </c>
      <c r="C3" s="7">
        <v>1021</v>
      </c>
      <c r="D3" s="7">
        <v>1026</v>
      </c>
      <c r="E3" s="71">
        <v>16.399999999999999</v>
      </c>
      <c r="F3" s="9">
        <v>83</v>
      </c>
      <c r="G3" s="71">
        <v>15.5</v>
      </c>
      <c r="H3" s="71">
        <v>13.5</v>
      </c>
      <c r="I3" s="71">
        <v>26</v>
      </c>
      <c r="J3" s="71">
        <v>15.5</v>
      </c>
      <c r="K3" s="6">
        <f t="shared" ref="K3:K66" si="0">CONVERT(T3,"m/s","km/h")</f>
        <v>15.120000000000001</v>
      </c>
      <c r="L3" s="6">
        <f t="shared" ref="L3:L66" si="1">CONVERT(U3,"m/s","km/h")</f>
        <v>20.88</v>
      </c>
      <c r="M3" s="10">
        <v>0</v>
      </c>
      <c r="N3" s="3" t="str">
        <f t="shared" ref="N3:N66" si="2">LOOKUP(M3,$V$4:$V$40,$W$4:$W$40)</f>
        <v>N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4.2</v>
      </c>
      <c r="U3" s="15">
        <v>5.8</v>
      </c>
    </row>
    <row r="4" spans="1:23" x14ac:dyDescent="0.25">
      <c r="A4" s="1">
        <v>45394</v>
      </c>
      <c r="B4" s="2">
        <v>6.9444444444444441E-3</v>
      </c>
      <c r="C4" s="7">
        <v>1021</v>
      </c>
      <c r="D4" s="7">
        <v>1026</v>
      </c>
      <c r="E4" s="71">
        <v>16.2</v>
      </c>
      <c r="F4" s="9">
        <v>83</v>
      </c>
      <c r="G4" s="71">
        <v>16.399999999999999</v>
      </c>
      <c r="H4" s="71">
        <v>13.3</v>
      </c>
      <c r="I4" s="71">
        <v>26</v>
      </c>
      <c r="J4" s="71">
        <v>16.399999999999999</v>
      </c>
      <c r="K4" s="6">
        <f t="shared" si="0"/>
        <v>6.84</v>
      </c>
      <c r="L4" s="6">
        <f t="shared" si="1"/>
        <v>7.2</v>
      </c>
      <c r="M4" s="10">
        <v>249</v>
      </c>
      <c r="N4" s="3" t="str">
        <f t="shared" si="2"/>
        <v>WSW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1.9</v>
      </c>
      <c r="U4" s="15">
        <v>2</v>
      </c>
      <c r="V4" s="43">
        <v>0</v>
      </c>
      <c r="W4" s="5" t="s">
        <v>0</v>
      </c>
    </row>
    <row r="5" spans="1:23" x14ac:dyDescent="0.25">
      <c r="A5" s="1">
        <v>45394</v>
      </c>
      <c r="B5" s="2">
        <v>1.0416666666666666E-2</v>
      </c>
      <c r="C5" s="7">
        <v>1021</v>
      </c>
      <c r="D5" s="7">
        <v>1026</v>
      </c>
      <c r="E5" s="71">
        <v>16.3</v>
      </c>
      <c r="F5" s="9">
        <v>82</v>
      </c>
      <c r="G5" s="71">
        <v>16.3</v>
      </c>
      <c r="H5" s="71">
        <v>13.2</v>
      </c>
      <c r="I5" s="71">
        <v>26</v>
      </c>
      <c r="J5" s="71">
        <v>16.3</v>
      </c>
      <c r="K5" s="6">
        <f t="shared" si="0"/>
        <v>4.68</v>
      </c>
      <c r="L5" s="6">
        <f t="shared" si="1"/>
        <v>4.68</v>
      </c>
      <c r="M5" s="10">
        <v>156</v>
      </c>
      <c r="N5" s="3" t="str">
        <f t="shared" si="2"/>
        <v>SSE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1.3</v>
      </c>
      <c r="U5" s="15">
        <v>1.3</v>
      </c>
      <c r="V5" s="43">
        <v>10</v>
      </c>
      <c r="W5" s="5" t="s">
        <v>0</v>
      </c>
    </row>
    <row r="6" spans="1:23" x14ac:dyDescent="0.25">
      <c r="A6" s="1">
        <v>45394</v>
      </c>
      <c r="B6" s="2">
        <v>1.3888888888888888E-2</v>
      </c>
      <c r="C6" s="7">
        <v>1021</v>
      </c>
      <c r="D6" s="7">
        <v>1026</v>
      </c>
      <c r="E6" s="71">
        <v>16.399999999999999</v>
      </c>
      <c r="F6" s="9">
        <v>82</v>
      </c>
      <c r="G6" s="71">
        <v>16.3</v>
      </c>
      <c r="H6" s="71">
        <v>13.3</v>
      </c>
      <c r="I6" s="71">
        <v>26</v>
      </c>
      <c r="J6" s="71">
        <v>16.3</v>
      </c>
      <c r="K6" s="6">
        <f t="shared" si="0"/>
        <v>8.64</v>
      </c>
      <c r="L6" s="6">
        <f t="shared" si="1"/>
        <v>9.36</v>
      </c>
      <c r="M6" s="10">
        <v>312</v>
      </c>
      <c r="N6" s="3" t="str">
        <f t="shared" si="2"/>
        <v>NW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2.4</v>
      </c>
      <c r="U6" s="15">
        <v>2.6</v>
      </c>
      <c r="V6" s="43">
        <v>20</v>
      </c>
      <c r="W6" s="5" t="s">
        <v>1</v>
      </c>
    </row>
    <row r="7" spans="1:23" x14ac:dyDescent="0.25">
      <c r="A7" s="1">
        <v>45394</v>
      </c>
      <c r="B7" s="2">
        <v>1.7361111111111112E-2</v>
      </c>
      <c r="C7" s="7">
        <v>1021</v>
      </c>
      <c r="D7" s="7">
        <v>1026</v>
      </c>
      <c r="E7" s="71">
        <v>16.399999999999999</v>
      </c>
      <c r="F7" s="9">
        <v>82</v>
      </c>
      <c r="G7" s="71">
        <v>16.3</v>
      </c>
      <c r="H7" s="71">
        <v>13.3</v>
      </c>
      <c r="I7" s="71">
        <v>26</v>
      </c>
      <c r="J7" s="71">
        <v>16.3</v>
      </c>
      <c r="K7" s="6">
        <f t="shared" si="0"/>
        <v>8.64</v>
      </c>
      <c r="L7" s="6">
        <f t="shared" si="1"/>
        <v>9.36</v>
      </c>
      <c r="M7" s="10">
        <v>120</v>
      </c>
      <c r="N7" s="3" t="str">
        <f t="shared" si="2"/>
        <v>ESE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2.4</v>
      </c>
      <c r="U7" s="15">
        <v>2.6</v>
      </c>
      <c r="V7" s="43">
        <v>30</v>
      </c>
      <c r="W7" s="5" t="s">
        <v>1</v>
      </c>
    </row>
    <row r="8" spans="1:23" x14ac:dyDescent="0.25">
      <c r="A8" s="1">
        <v>45394</v>
      </c>
      <c r="B8" s="2">
        <v>2.0833333333333332E-2</v>
      </c>
      <c r="C8" s="7">
        <v>1021</v>
      </c>
      <c r="D8" s="7">
        <v>1026</v>
      </c>
      <c r="E8" s="71">
        <v>16.399999999999999</v>
      </c>
      <c r="F8" s="9">
        <v>82</v>
      </c>
      <c r="G8" s="71">
        <v>16.399999999999999</v>
      </c>
      <c r="H8" s="71">
        <v>13.3</v>
      </c>
      <c r="I8" s="71">
        <v>26</v>
      </c>
      <c r="J8" s="71">
        <v>16.399999999999999</v>
      </c>
      <c r="K8" s="6">
        <f t="shared" si="0"/>
        <v>3.9600000000000004</v>
      </c>
      <c r="L8" s="6">
        <f t="shared" si="1"/>
        <v>3.9600000000000004</v>
      </c>
      <c r="M8" s="10">
        <v>54</v>
      </c>
      <c r="N8" s="3" t="str">
        <f t="shared" si="2"/>
        <v>NE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1.1000000000000001</v>
      </c>
      <c r="U8" s="15">
        <v>1.1000000000000001</v>
      </c>
      <c r="V8" s="43">
        <v>40</v>
      </c>
      <c r="W8" s="5" t="s">
        <v>2</v>
      </c>
    </row>
    <row r="9" spans="1:23" x14ac:dyDescent="0.25">
      <c r="A9" s="1">
        <v>45394</v>
      </c>
      <c r="B9" s="2">
        <v>2.4305555555555556E-2</v>
      </c>
      <c r="C9" s="7">
        <v>1021</v>
      </c>
      <c r="D9" s="7">
        <v>1026</v>
      </c>
      <c r="E9" s="71">
        <v>16.399999999999999</v>
      </c>
      <c r="F9" s="9">
        <v>82</v>
      </c>
      <c r="G9" s="71">
        <v>16.7</v>
      </c>
      <c r="H9" s="71">
        <v>13.3</v>
      </c>
      <c r="I9" s="71">
        <v>26</v>
      </c>
      <c r="J9" s="71">
        <v>16.7</v>
      </c>
      <c r="K9" s="6">
        <f t="shared" si="0"/>
        <v>6.84</v>
      </c>
      <c r="L9" s="6">
        <f t="shared" si="1"/>
        <v>7.2</v>
      </c>
      <c r="M9" s="10">
        <v>102</v>
      </c>
      <c r="N9" s="3" t="str">
        <f t="shared" si="2"/>
        <v>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1.9</v>
      </c>
      <c r="U9" s="15">
        <v>2</v>
      </c>
      <c r="V9" s="43">
        <v>50</v>
      </c>
      <c r="W9" s="5" t="s">
        <v>2</v>
      </c>
    </row>
    <row r="10" spans="1:23" x14ac:dyDescent="0.25">
      <c r="A10" s="1">
        <v>45394</v>
      </c>
      <c r="B10" s="2">
        <v>2.7777777777777776E-2</v>
      </c>
      <c r="C10" s="7">
        <v>1021</v>
      </c>
      <c r="D10" s="7">
        <v>1026</v>
      </c>
      <c r="E10" s="71">
        <v>16.399999999999999</v>
      </c>
      <c r="F10" s="9">
        <v>81</v>
      </c>
      <c r="G10" s="71">
        <v>16.899999999999999</v>
      </c>
      <c r="H10" s="71">
        <v>13.1</v>
      </c>
      <c r="I10" s="71">
        <v>26</v>
      </c>
      <c r="J10" s="71">
        <v>16.899999999999999</v>
      </c>
      <c r="K10" s="6">
        <f t="shared" si="0"/>
        <v>5.04</v>
      </c>
      <c r="L10" s="6">
        <f t="shared" si="1"/>
        <v>5.04</v>
      </c>
      <c r="M10" s="10">
        <v>132</v>
      </c>
      <c r="N10" s="3" t="str">
        <f t="shared" si="2"/>
        <v>SE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1.4</v>
      </c>
      <c r="U10" s="15">
        <v>1.4</v>
      </c>
      <c r="V10" s="43">
        <v>60</v>
      </c>
      <c r="W10" s="5" t="s">
        <v>3</v>
      </c>
    </row>
    <row r="11" spans="1:23" x14ac:dyDescent="0.25">
      <c r="A11" s="1">
        <v>45394</v>
      </c>
      <c r="B11" s="2">
        <v>3.125E-2</v>
      </c>
      <c r="C11" s="7">
        <v>1021</v>
      </c>
      <c r="D11" s="7">
        <v>1026</v>
      </c>
      <c r="E11" s="71">
        <v>16.399999999999999</v>
      </c>
      <c r="F11" s="9">
        <v>80</v>
      </c>
      <c r="G11" s="71">
        <v>16.2</v>
      </c>
      <c r="H11" s="71">
        <v>12.9</v>
      </c>
      <c r="I11" s="71">
        <v>26</v>
      </c>
      <c r="J11" s="71">
        <v>16.2</v>
      </c>
      <c r="K11" s="6">
        <f t="shared" si="0"/>
        <v>9.7200000000000006</v>
      </c>
      <c r="L11" s="6">
        <f t="shared" si="1"/>
        <v>10.08</v>
      </c>
      <c r="M11" s="10">
        <v>264</v>
      </c>
      <c r="N11" s="3" t="str">
        <f t="shared" si="2"/>
        <v>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2.7</v>
      </c>
      <c r="U11" s="15">
        <v>2.8</v>
      </c>
      <c r="V11" s="43">
        <v>70</v>
      </c>
      <c r="W11" s="5" t="s">
        <v>3</v>
      </c>
    </row>
    <row r="12" spans="1:23" x14ac:dyDescent="0.25">
      <c r="A12" s="1">
        <v>45394</v>
      </c>
      <c r="B12" s="2">
        <v>3.4722222222222224E-2</v>
      </c>
      <c r="C12" s="7">
        <v>1021</v>
      </c>
      <c r="D12" s="7">
        <v>1026</v>
      </c>
      <c r="E12" s="71">
        <v>16.399999999999999</v>
      </c>
      <c r="F12" s="9">
        <v>80</v>
      </c>
      <c r="G12" s="71">
        <v>16.899999999999999</v>
      </c>
      <c r="H12" s="71">
        <v>12.9</v>
      </c>
      <c r="I12" s="71">
        <v>26</v>
      </c>
      <c r="J12" s="71">
        <v>16.899999999999999</v>
      </c>
      <c r="K12" s="6">
        <f t="shared" si="0"/>
        <v>5.4</v>
      </c>
      <c r="L12" s="6">
        <f t="shared" si="1"/>
        <v>5.4</v>
      </c>
      <c r="M12" s="10">
        <v>154</v>
      </c>
      <c r="N12" s="3" t="str">
        <f t="shared" si="2"/>
        <v>SSE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1.5</v>
      </c>
      <c r="U12" s="15">
        <v>1.5</v>
      </c>
      <c r="V12" s="43">
        <v>80</v>
      </c>
      <c r="W12" s="5" t="s">
        <v>4</v>
      </c>
    </row>
    <row r="13" spans="1:23" x14ac:dyDescent="0.25">
      <c r="A13" s="1">
        <v>45394</v>
      </c>
      <c r="B13" s="2">
        <v>3.8194444444444448E-2</v>
      </c>
      <c r="C13" s="7">
        <v>1021</v>
      </c>
      <c r="D13" s="7">
        <v>1026</v>
      </c>
      <c r="E13" s="71">
        <v>16.5</v>
      </c>
      <c r="F13" s="9">
        <v>80</v>
      </c>
      <c r="G13" s="71">
        <v>16.5</v>
      </c>
      <c r="H13" s="71">
        <v>13</v>
      </c>
      <c r="I13" s="71">
        <v>26</v>
      </c>
      <c r="J13" s="71">
        <v>16.5</v>
      </c>
      <c r="K13" s="6">
        <f t="shared" si="0"/>
        <v>4.68</v>
      </c>
      <c r="L13" s="6">
        <f t="shared" si="1"/>
        <v>4.68</v>
      </c>
      <c r="M13" s="10">
        <v>138</v>
      </c>
      <c r="N13" s="3" t="str">
        <f t="shared" si="2"/>
        <v>SE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1.3</v>
      </c>
      <c r="U13" s="15">
        <v>1.3</v>
      </c>
      <c r="V13" s="43">
        <v>90</v>
      </c>
      <c r="W13" s="5" t="s">
        <v>4</v>
      </c>
    </row>
    <row r="14" spans="1:23" x14ac:dyDescent="0.25">
      <c r="A14" s="1">
        <v>45394</v>
      </c>
      <c r="B14" s="2">
        <v>4.1666666666666664E-2</v>
      </c>
      <c r="C14" s="7">
        <v>1021</v>
      </c>
      <c r="D14" s="7">
        <v>1026</v>
      </c>
      <c r="E14" s="71">
        <v>16.399999999999999</v>
      </c>
      <c r="F14" s="9">
        <v>80</v>
      </c>
      <c r="G14" s="71">
        <v>16.3</v>
      </c>
      <c r="H14" s="71">
        <v>12.9</v>
      </c>
      <c r="I14" s="71">
        <v>26</v>
      </c>
      <c r="J14" s="71">
        <v>16.3</v>
      </c>
      <c r="K14" s="6">
        <f t="shared" si="0"/>
        <v>8.64</v>
      </c>
      <c r="L14" s="6">
        <f t="shared" si="1"/>
        <v>9.36</v>
      </c>
      <c r="M14" s="10">
        <v>36</v>
      </c>
      <c r="N14" s="3" t="str">
        <f t="shared" si="2"/>
        <v>NNE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2.4</v>
      </c>
      <c r="U14" s="15">
        <v>2.6</v>
      </c>
      <c r="V14" s="43">
        <v>100</v>
      </c>
      <c r="W14" s="5" t="s">
        <v>4</v>
      </c>
    </row>
    <row r="15" spans="1:23" x14ac:dyDescent="0.25">
      <c r="A15" s="1">
        <v>45394</v>
      </c>
      <c r="B15" s="2">
        <v>4.5138888888888888E-2</v>
      </c>
      <c r="C15" s="7">
        <v>1021</v>
      </c>
      <c r="D15" s="7">
        <v>1026</v>
      </c>
      <c r="E15" s="71">
        <v>16.399999999999999</v>
      </c>
      <c r="F15" s="9">
        <v>81</v>
      </c>
      <c r="G15" s="71">
        <v>16.5</v>
      </c>
      <c r="H15" s="71">
        <v>13.1</v>
      </c>
      <c r="I15" s="71">
        <v>26</v>
      </c>
      <c r="J15" s="71">
        <v>16.5</v>
      </c>
      <c r="K15" s="6">
        <f t="shared" si="0"/>
        <v>7.9200000000000008</v>
      </c>
      <c r="L15" s="6">
        <f t="shared" si="1"/>
        <v>8.2799999999999994</v>
      </c>
      <c r="M15" s="10">
        <v>196</v>
      </c>
      <c r="N15" s="3" t="str">
        <f t="shared" si="2"/>
        <v>S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2.2000000000000002</v>
      </c>
      <c r="U15" s="15">
        <v>2.2999999999999998</v>
      </c>
      <c r="V15" s="43">
        <v>110</v>
      </c>
      <c r="W15" s="5" t="s">
        <v>5</v>
      </c>
    </row>
    <row r="16" spans="1:23" x14ac:dyDescent="0.25">
      <c r="A16" s="1">
        <v>45394</v>
      </c>
      <c r="B16" s="2">
        <v>4.8611111111111112E-2</v>
      </c>
      <c r="C16" s="7">
        <v>1021</v>
      </c>
      <c r="D16" s="7">
        <v>1026</v>
      </c>
      <c r="E16" s="71">
        <v>16.399999999999999</v>
      </c>
      <c r="F16" s="9">
        <v>81</v>
      </c>
      <c r="G16" s="71">
        <v>16.399999999999999</v>
      </c>
      <c r="H16" s="71">
        <v>13.1</v>
      </c>
      <c r="I16" s="71">
        <v>26</v>
      </c>
      <c r="J16" s="71">
        <v>16.399999999999999</v>
      </c>
      <c r="K16" s="6">
        <f t="shared" si="0"/>
        <v>3.6</v>
      </c>
      <c r="L16" s="6">
        <f t="shared" si="1"/>
        <v>3.6</v>
      </c>
      <c r="M16" s="10">
        <v>102</v>
      </c>
      <c r="N16" s="3" t="str">
        <f t="shared" si="2"/>
        <v>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</v>
      </c>
      <c r="U16" s="15">
        <v>1</v>
      </c>
      <c r="V16" s="43">
        <v>120</v>
      </c>
      <c r="W16" s="5" t="s">
        <v>5</v>
      </c>
    </row>
    <row r="17" spans="1:23" x14ac:dyDescent="0.25">
      <c r="A17" s="1">
        <v>45394</v>
      </c>
      <c r="B17" s="2">
        <v>5.2083333333333336E-2</v>
      </c>
      <c r="C17" s="7">
        <v>1021</v>
      </c>
      <c r="D17" s="7">
        <v>1026</v>
      </c>
      <c r="E17" s="71">
        <v>16.3</v>
      </c>
      <c r="F17" s="9">
        <v>82</v>
      </c>
      <c r="G17" s="71">
        <v>16.2</v>
      </c>
      <c r="H17" s="71">
        <v>13.2</v>
      </c>
      <c r="I17" s="71">
        <v>26</v>
      </c>
      <c r="J17" s="71">
        <v>16.2</v>
      </c>
      <c r="K17" s="6">
        <f t="shared" si="0"/>
        <v>8.64</v>
      </c>
      <c r="L17" s="6">
        <f t="shared" si="1"/>
        <v>9.36</v>
      </c>
      <c r="M17" s="10">
        <v>266</v>
      </c>
      <c r="N17" s="3" t="str">
        <f t="shared" si="2"/>
        <v>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2.4</v>
      </c>
      <c r="U17" s="15">
        <v>2.6</v>
      </c>
      <c r="V17" s="43">
        <v>130</v>
      </c>
      <c r="W17" s="5" t="s">
        <v>6</v>
      </c>
    </row>
    <row r="18" spans="1:23" x14ac:dyDescent="0.25">
      <c r="A18" s="1">
        <v>45394</v>
      </c>
      <c r="B18" s="2">
        <v>5.5555555555555552E-2</v>
      </c>
      <c r="C18" s="7">
        <v>1020</v>
      </c>
      <c r="D18" s="7">
        <v>1025</v>
      </c>
      <c r="E18" s="71">
        <v>16.3</v>
      </c>
      <c r="F18" s="9">
        <v>83</v>
      </c>
      <c r="G18" s="71">
        <v>16.3</v>
      </c>
      <c r="H18" s="71">
        <v>13.4</v>
      </c>
      <c r="I18" s="71">
        <v>26</v>
      </c>
      <c r="J18" s="71">
        <v>16.3</v>
      </c>
      <c r="K18" s="6">
        <f t="shared" si="0"/>
        <v>3.6</v>
      </c>
      <c r="L18" s="6">
        <f t="shared" si="1"/>
        <v>3.6</v>
      </c>
      <c r="M18" s="10">
        <v>84</v>
      </c>
      <c r="N18" s="3" t="str">
        <f t="shared" si="2"/>
        <v>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</v>
      </c>
      <c r="U18" s="15">
        <v>1</v>
      </c>
      <c r="V18" s="43">
        <v>140</v>
      </c>
      <c r="W18" s="5" t="s">
        <v>6</v>
      </c>
    </row>
    <row r="19" spans="1:23" x14ac:dyDescent="0.25">
      <c r="A19" s="1">
        <v>45394</v>
      </c>
      <c r="B19" s="2">
        <v>5.9027777777777776E-2</v>
      </c>
      <c r="C19" s="7">
        <v>1021</v>
      </c>
      <c r="D19" s="7">
        <v>1026</v>
      </c>
      <c r="E19" s="71">
        <v>16.2</v>
      </c>
      <c r="F19" s="9">
        <v>84</v>
      </c>
      <c r="G19" s="71">
        <v>16.2</v>
      </c>
      <c r="H19" s="71">
        <v>13.5</v>
      </c>
      <c r="I19" s="71">
        <v>26</v>
      </c>
      <c r="J19" s="71">
        <v>16.2</v>
      </c>
      <c r="K19" s="6">
        <f t="shared" si="0"/>
        <v>3.24</v>
      </c>
      <c r="L19" s="6">
        <f t="shared" si="1"/>
        <v>3.24</v>
      </c>
      <c r="M19" s="10">
        <v>81</v>
      </c>
      <c r="N19" s="3" t="str">
        <f t="shared" si="2"/>
        <v>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0.9</v>
      </c>
      <c r="U19" s="15">
        <v>0.9</v>
      </c>
      <c r="V19" s="43">
        <v>150</v>
      </c>
      <c r="W19" s="5" t="s">
        <v>7</v>
      </c>
    </row>
    <row r="20" spans="1:23" x14ac:dyDescent="0.25">
      <c r="A20" s="1">
        <v>45394</v>
      </c>
      <c r="B20" s="2">
        <v>6.25E-2</v>
      </c>
      <c r="C20" s="7">
        <v>1020</v>
      </c>
      <c r="D20" s="7">
        <v>1025</v>
      </c>
      <c r="E20" s="71">
        <v>16.100000000000001</v>
      </c>
      <c r="F20" s="9">
        <v>84</v>
      </c>
      <c r="G20" s="71">
        <v>16.100000000000001</v>
      </c>
      <c r="H20" s="71">
        <v>13.4</v>
      </c>
      <c r="I20" s="71">
        <v>26</v>
      </c>
      <c r="J20" s="71">
        <v>16.100000000000001</v>
      </c>
      <c r="K20" s="6">
        <f t="shared" si="0"/>
        <v>0</v>
      </c>
      <c r="L20" s="6">
        <f t="shared" si="1"/>
        <v>0</v>
      </c>
      <c r="M20" s="10">
        <v>124</v>
      </c>
      <c r="N20" s="3" t="str">
        <f t="shared" si="2"/>
        <v>ESE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43">
        <v>160</v>
      </c>
      <c r="W20" s="5" t="s">
        <v>7</v>
      </c>
    </row>
    <row r="21" spans="1:23" x14ac:dyDescent="0.25">
      <c r="A21" s="1">
        <v>45394</v>
      </c>
      <c r="B21" s="2">
        <v>6.5972222222222224E-2</v>
      </c>
      <c r="C21" s="7">
        <v>1021</v>
      </c>
      <c r="D21" s="7">
        <v>1026</v>
      </c>
      <c r="E21" s="71">
        <v>16.100000000000001</v>
      </c>
      <c r="F21" s="9">
        <v>84</v>
      </c>
      <c r="G21" s="71">
        <v>16.100000000000001</v>
      </c>
      <c r="H21" s="71">
        <v>13.4</v>
      </c>
      <c r="I21" s="71">
        <v>26</v>
      </c>
      <c r="J21" s="71">
        <v>16.100000000000001</v>
      </c>
      <c r="K21" s="6">
        <f t="shared" si="0"/>
        <v>3.24</v>
      </c>
      <c r="L21" s="6">
        <f t="shared" si="1"/>
        <v>3.24</v>
      </c>
      <c r="M21" s="10">
        <v>251</v>
      </c>
      <c r="N21" s="3" t="str">
        <f t="shared" si="2"/>
        <v>WSW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0.9</v>
      </c>
      <c r="U21" s="15">
        <v>0.9</v>
      </c>
      <c r="V21" s="43">
        <v>170</v>
      </c>
      <c r="W21" s="5" t="s">
        <v>8</v>
      </c>
    </row>
    <row r="22" spans="1:23" x14ac:dyDescent="0.25">
      <c r="A22" s="1">
        <v>45394</v>
      </c>
      <c r="B22" s="2">
        <v>6.9444444444444448E-2</v>
      </c>
      <c r="C22" s="7">
        <v>1020</v>
      </c>
      <c r="D22" s="7">
        <v>1025</v>
      </c>
      <c r="E22" s="71">
        <v>16.100000000000001</v>
      </c>
      <c r="F22" s="9">
        <v>84</v>
      </c>
      <c r="G22" s="71">
        <v>16.100000000000001</v>
      </c>
      <c r="H22" s="71">
        <v>13.4</v>
      </c>
      <c r="I22" s="71">
        <v>26</v>
      </c>
      <c r="J22" s="71">
        <v>16.100000000000001</v>
      </c>
      <c r="K22" s="6">
        <f t="shared" si="0"/>
        <v>3.24</v>
      </c>
      <c r="L22" s="6">
        <f t="shared" si="1"/>
        <v>3.24</v>
      </c>
      <c r="M22" s="10">
        <v>236</v>
      </c>
      <c r="N22" s="3" t="str">
        <f t="shared" si="2"/>
        <v>SW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0.9</v>
      </c>
      <c r="U22" s="15">
        <v>0.9</v>
      </c>
      <c r="V22" s="43">
        <v>180</v>
      </c>
      <c r="W22" s="5" t="s">
        <v>8</v>
      </c>
    </row>
    <row r="23" spans="1:23" x14ac:dyDescent="0.25">
      <c r="A23" s="1">
        <v>45394</v>
      </c>
      <c r="B23" s="2">
        <v>7.2916666666666671E-2</v>
      </c>
      <c r="C23" s="7">
        <v>1021</v>
      </c>
      <c r="D23" s="7">
        <v>1026</v>
      </c>
      <c r="E23" s="71">
        <v>16</v>
      </c>
      <c r="F23" s="9">
        <v>84</v>
      </c>
      <c r="G23" s="71">
        <v>15.9</v>
      </c>
      <c r="H23" s="71">
        <v>13.3</v>
      </c>
      <c r="I23" s="71">
        <v>26</v>
      </c>
      <c r="J23" s="71">
        <v>15.9</v>
      </c>
      <c r="K23" s="6">
        <f t="shared" si="0"/>
        <v>8.2799999999999994</v>
      </c>
      <c r="L23" s="6">
        <f t="shared" si="1"/>
        <v>8.2799999999999994</v>
      </c>
      <c r="M23" s="10">
        <v>241</v>
      </c>
      <c r="N23" s="3" t="str">
        <f t="shared" si="2"/>
        <v>WSW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2.2999999999999998</v>
      </c>
      <c r="U23" s="15">
        <v>2.2999999999999998</v>
      </c>
      <c r="V23" s="43">
        <v>190</v>
      </c>
      <c r="W23" s="5" t="s">
        <v>8</v>
      </c>
    </row>
    <row r="24" spans="1:23" x14ac:dyDescent="0.25">
      <c r="A24" s="1">
        <v>45394</v>
      </c>
      <c r="B24" s="2">
        <v>7.6388888888888895E-2</v>
      </c>
      <c r="C24" s="7">
        <v>1020</v>
      </c>
      <c r="D24" s="7">
        <v>1025</v>
      </c>
      <c r="E24" s="71">
        <v>16</v>
      </c>
      <c r="F24" s="9">
        <v>82</v>
      </c>
      <c r="G24" s="71">
        <v>16.399999999999999</v>
      </c>
      <c r="H24" s="71">
        <v>12.9</v>
      </c>
      <c r="I24" s="71">
        <v>26</v>
      </c>
      <c r="J24" s="71">
        <v>16.399999999999999</v>
      </c>
      <c r="K24" s="6">
        <f t="shared" si="0"/>
        <v>5.76</v>
      </c>
      <c r="L24" s="6">
        <f t="shared" si="1"/>
        <v>5.76</v>
      </c>
      <c r="M24" s="10">
        <v>318</v>
      </c>
      <c r="N24" s="3" t="str">
        <f t="shared" si="2"/>
        <v>NW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1.6</v>
      </c>
      <c r="U24" s="15">
        <v>1.6</v>
      </c>
      <c r="V24" s="43">
        <v>200</v>
      </c>
      <c r="W24" s="5" t="s">
        <v>9</v>
      </c>
    </row>
    <row r="25" spans="1:23" x14ac:dyDescent="0.25">
      <c r="A25" s="1">
        <v>45394</v>
      </c>
      <c r="B25" s="2">
        <v>7.9861111111111105E-2</v>
      </c>
      <c r="C25" s="7">
        <v>1021</v>
      </c>
      <c r="D25" s="7">
        <v>1026</v>
      </c>
      <c r="E25" s="71">
        <v>16</v>
      </c>
      <c r="F25" s="9">
        <v>81</v>
      </c>
      <c r="G25" s="71">
        <v>16</v>
      </c>
      <c r="H25" s="71">
        <v>12.7</v>
      </c>
      <c r="I25" s="71">
        <v>26</v>
      </c>
      <c r="J25" s="71">
        <v>16</v>
      </c>
      <c r="K25" s="6">
        <f t="shared" si="0"/>
        <v>3.24</v>
      </c>
      <c r="L25" s="6">
        <f t="shared" si="1"/>
        <v>3.24</v>
      </c>
      <c r="M25" s="10">
        <v>108</v>
      </c>
      <c r="N25" s="3" t="str">
        <f t="shared" si="2"/>
        <v>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0.9</v>
      </c>
      <c r="U25" s="15">
        <v>0.9</v>
      </c>
      <c r="V25" s="43">
        <v>210</v>
      </c>
      <c r="W25" s="5" t="s">
        <v>9</v>
      </c>
    </row>
    <row r="26" spans="1:23" x14ac:dyDescent="0.25">
      <c r="A26" s="1">
        <v>45394</v>
      </c>
      <c r="B26" s="2">
        <v>8.3333333333333329E-2</v>
      </c>
      <c r="C26" s="7">
        <v>1020</v>
      </c>
      <c r="D26" s="7">
        <v>1025</v>
      </c>
      <c r="E26" s="71">
        <v>16</v>
      </c>
      <c r="F26" s="9">
        <v>80</v>
      </c>
      <c r="G26" s="71">
        <v>16</v>
      </c>
      <c r="H26" s="71">
        <v>12.5</v>
      </c>
      <c r="I26" s="71">
        <v>26</v>
      </c>
      <c r="J26" s="71">
        <v>16</v>
      </c>
      <c r="K26" s="6">
        <f t="shared" si="0"/>
        <v>2.52</v>
      </c>
      <c r="L26" s="6">
        <f t="shared" si="1"/>
        <v>2.52</v>
      </c>
      <c r="M26" s="10">
        <v>29</v>
      </c>
      <c r="N26" s="3" t="str">
        <f t="shared" si="2"/>
        <v>NNE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0.7</v>
      </c>
      <c r="U26" s="15">
        <v>0.7</v>
      </c>
      <c r="V26" s="43">
        <v>220</v>
      </c>
      <c r="W26" s="5" t="s">
        <v>10</v>
      </c>
    </row>
    <row r="27" spans="1:23" x14ac:dyDescent="0.25">
      <c r="A27" s="1">
        <v>45394</v>
      </c>
      <c r="B27" s="2">
        <v>8.6805555555555552E-2</v>
      </c>
      <c r="C27" s="7">
        <v>1020</v>
      </c>
      <c r="D27" s="7">
        <v>1025</v>
      </c>
      <c r="E27" s="71">
        <v>16</v>
      </c>
      <c r="F27" s="9">
        <v>78</v>
      </c>
      <c r="G27" s="71">
        <v>16</v>
      </c>
      <c r="H27" s="71">
        <v>12.1</v>
      </c>
      <c r="I27" s="71">
        <v>26</v>
      </c>
      <c r="J27" s="71">
        <v>16</v>
      </c>
      <c r="K27" s="6">
        <f t="shared" si="0"/>
        <v>0</v>
      </c>
      <c r="L27" s="6">
        <f t="shared" si="1"/>
        <v>0</v>
      </c>
      <c r="M27" s="10">
        <v>192</v>
      </c>
      <c r="N27" s="3" t="str">
        <f t="shared" si="2"/>
        <v>S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</v>
      </c>
      <c r="U27" s="15">
        <v>0</v>
      </c>
      <c r="V27" s="43">
        <v>230</v>
      </c>
      <c r="W27" s="5" t="s">
        <v>10</v>
      </c>
    </row>
    <row r="28" spans="1:23" x14ac:dyDescent="0.25">
      <c r="A28" s="1">
        <v>45394</v>
      </c>
      <c r="B28" s="2">
        <v>9.0277777777777776E-2</v>
      </c>
      <c r="C28" s="7">
        <v>1020</v>
      </c>
      <c r="D28" s="7">
        <v>1025</v>
      </c>
      <c r="E28" s="71">
        <v>16.100000000000001</v>
      </c>
      <c r="F28" s="9">
        <v>77</v>
      </c>
      <c r="G28" s="71">
        <v>16.2</v>
      </c>
      <c r="H28" s="71">
        <v>12</v>
      </c>
      <c r="I28" s="71">
        <v>26</v>
      </c>
      <c r="J28" s="71">
        <v>16.2</v>
      </c>
      <c r="K28" s="6">
        <f t="shared" si="0"/>
        <v>7.2</v>
      </c>
      <c r="L28" s="6">
        <f t="shared" si="1"/>
        <v>7.2</v>
      </c>
      <c r="M28" s="10">
        <v>63</v>
      </c>
      <c r="N28" s="3" t="str">
        <f t="shared" si="2"/>
        <v>ENE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2</v>
      </c>
      <c r="U28" s="15">
        <v>2</v>
      </c>
      <c r="V28" s="43">
        <v>240</v>
      </c>
      <c r="W28" s="5" t="s">
        <v>11</v>
      </c>
    </row>
    <row r="29" spans="1:23" x14ac:dyDescent="0.25">
      <c r="A29" s="1">
        <v>45394</v>
      </c>
      <c r="B29" s="2">
        <v>9.375E-2</v>
      </c>
      <c r="C29" s="7">
        <v>1020</v>
      </c>
      <c r="D29" s="7">
        <v>1025</v>
      </c>
      <c r="E29" s="71">
        <v>16</v>
      </c>
      <c r="F29" s="9">
        <v>77</v>
      </c>
      <c r="G29" s="71">
        <v>16</v>
      </c>
      <c r="H29" s="71">
        <v>11.9</v>
      </c>
      <c r="I29" s="71">
        <v>26</v>
      </c>
      <c r="J29" s="71">
        <v>16</v>
      </c>
      <c r="K29" s="6">
        <f t="shared" si="0"/>
        <v>3.24</v>
      </c>
      <c r="L29" s="6">
        <f t="shared" si="1"/>
        <v>3.24</v>
      </c>
      <c r="M29" s="10">
        <v>150</v>
      </c>
      <c r="N29" s="3" t="str">
        <f t="shared" si="2"/>
        <v>SSE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0.9</v>
      </c>
      <c r="U29" s="15">
        <v>0.9</v>
      </c>
      <c r="V29" s="43">
        <v>250</v>
      </c>
      <c r="W29" s="5" t="s">
        <v>11</v>
      </c>
    </row>
    <row r="30" spans="1:23" x14ac:dyDescent="0.25">
      <c r="A30" s="1">
        <v>45394</v>
      </c>
      <c r="B30" s="2">
        <v>9.7222222222222224E-2</v>
      </c>
      <c r="C30" s="7">
        <v>1020</v>
      </c>
      <c r="D30" s="7">
        <v>1025</v>
      </c>
      <c r="E30" s="71">
        <v>16</v>
      </c>
      <c r="F30" s="9">
        <v>77</v>
      </c>
      <c r="G30" s="71">
        <v>16</v>
      </c>
      <c r="H30" s="71">
        <v>11.9</v>
      </c>
      <c r="I30" s="71">
        <v>26</v>
      </c>
      <c r="J30" s="71">
        <v>16</v>
      </c>
      <c r="K30" s="6">
        <f t="shared" si="0"/>
        <v>2.52</v>
      </c>
      <c r="L30" s="6">
        <f t="shared" si="1"/>
        <v>2.52</v>
      </c>
      <c r="M30" s="10">
        <v>117</v>
      </c>
      <c r="N30" s="3" t="str">
        <f t="shared" si="2"/>
        <v>ESE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0.7</v>
      </c>
      <c r="U30" s="15">
        <v>0.7</v>
      </c>
      <c r="V30" s="43">
        <v>260</v>
      </c>
      <c r="W30" s="5" t="s">
        <v>12</v>
      </c>
    </row>
    <row r="31" spans="1:23" x14ac:dyDescent="0.25">
      <c r="A31" s="1">
        <v>45394</v>
      </c>
      <c r="B31" s="2">
        <v>0.10069444444444445</v>
      </c>
      <c r="C31" s="7">
        <v>1020</v>
      </c>
      <c r="D31" s="7">
        <v>1025</v>
      </c>
      <c r="E31" s="71">
        <v>16</v>
      </c>
      <c r="F31" s="9">
        <v>77</v>
      </c>
      <c r="G31" s="71">
        <v>16</v>
      </c>
      <c r="H31" s="71">
        <v>11.9</v>
      </c>
      <c r="I31" s="71">
        <v>26</v>
      </c>
      <c r="J31" s="71">
        <v>16</v>
      </c>
      <c r="K31" s="6">
        <f t="shared" si="0"/>
        <v>3.24</v>
      </c>
      <c r="L31" s="6">
        <f t="shared" si="1"/>
        <v>3.24</v>
      </c>
      <c r="M31" s="10">
        <v>66</v>
      </c>
      <c r="N31" s="3" t="str">
        <f t="shared" si="2"/>
        <v>ENE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0.9</v>
      </c>
      <c r="U31" s="15">
        <v>0.9</v>
      </c>
      <c r="V31" s="43">
        <v>270</v>
      </c>
      <c r="W31" s="5" t="s">
        <v>12</v>
      </c>
    </row>
    <row r="32" spans="1:23" x14ac:dyDescent="0.25">
      <c r="A32" s="1">
        <v>45394</v>
      </c>
      <c r="B32" s="2">
        <v>0.10416666666666667</v>
      </c>
      <c r="C32" s="7">
        <v>1020</v>
      </c>
      <c r="D32" s="7">
        <v>1025</v>
      </c>
      <c r="E32" s="71">
        <v>16.100000000000001</v>
      </c>
      <c r="F32" s="9">
        <v>76</v>
      </c>
      <c r="G32" s="71">
        <v>16.100000000000001</v>
      </c>
      <c r="H32" s="71">
        <v>11.8</v>
      </c>
      <c r="I32" s="71">
        <v>26</v>
      </c>
      <c r="J32" s="71">
        <v>16.100000000000001</v>
      </c>
      <c r="K32" s="6">
        <f t="shared" si="0"/>
        <v>3.9600000000000004</v>
      </c>
      <c r="L32" s="6">
        <f t="shared" si="1"/>
        <v>3.9600000000000004</v>
      </c>
      <c r="M32" s="10">
        <v>126</v>
      </c>
      <c r="N32" s="3" t="str">
        <f t="shared" si="2"/>
        <v>ESE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1.1000000000000001</v>
      </c>
      <c r="U32" s="15">
        <v>1.1000000000000001</v>
      </c>
      <c r="V32" s="43">
        <v>280</v>
      </c>
      <c r="W32" s="5" t="s">
        <v>12</v>
      </c>
    </row>
    <row r="33" spans="1:23" x14ac:dyDescent="0.25">
      <c r="A33" s="1">
        <v>45394</v>
      </c>
      <c r="B33" s="2">
        <v>0.1076388888888889</v>
      </c>
      <c r="C33" s="7">
        <v>1020</v>
      </c>
      <c r="D33" s="7">
        <v>1025</v>
      </c>
      <c r="E33" s="71">
        <v>16.2</v>
      </c>
      <c r="F33" s="9">
        <v>76</v>
      </c>
      <c r="G33" s="71">
        <v>16.2</v>
      </c>
      <c r="H33" s="71">
        <v>11.9</v>
      </c>
      <c r="I33" s="71">
        <v>26</v>
      </c>
      <c r="J33" s="71">
        <v>16.2</v>
      </c>
      <c r="K33" s="6">
        <f t="shared" si="0"/>
        <v>0</v>
      </c>
      <c r="L33" s="6">
        <f t="shared" si="1"/>
        <v>0</v>
      </c>
      <c r="M33" s="10">
        <v>174</v>
      </c>
      <c r="N33" s="3" t="str">
        <f t="shared" si="2"/>
        <v>S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</v>
      </c>
      <c r="U33" s="15">
        <v>0</v>
      </c>
      <c r="V33" s="43">
        <v>290</v>
      </c>
      <c r="W33" s="5" t="s">
        <v>13</v>
      </c>
    </row>
    <row r="34" spans="1:23" x14ac:dyDescent="0.25">
      <c r="A34" s="1">
        <v>45394</v>
      </c>
      <c r="B34" s="2">
        <v>0.1111111111111111</v>
      </c>
      <c r="C34" s="7">
        <v>1020</v>
      </c>
      <c r="D34" s="7">
        <v>1025</v>
      </c>
      <c r="E34" s="71">
        <v>16.100000000000001</v>
      </c>
      <c r="F34" s="9">
        <v>76</v>
      </c>
      <c r="G34" s="71">
        <v>16.100000000000001</v>
      </c>
      <c r="H34" s="71">
        <v>11.8</v>
      </c>
      <c r="I34" s="71">
        <v>26</v>
      </c>
      <c r="J34" s="71">
        <v>16.100000000000001</v>
      </c>
      <c r="K34" s="6">
        <f t="shared" si="0"/>
        <v>3.6</v>
      </c>
      <c r="L34" s="6">
        <f t="shared" si="1"/>
        <v>3.6</v>
      </c>
      <c r="M34" s="10">
        <v>36</v>
      </c>
      <c r="N34" s="3" t="str">
        <f t="shared" si="2"/>
        <v>NNE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</v>
      </c>
      <c r="U34" s="15">
        <v>1</v>
      </c>
      <c r="V34" s="43">
        <v>300</v>
      </c>
      <c r="W34" s="5" t="s">
        <v>13</v>
      </c>
    </row>
    <row r="35" spans="1:23" x14ac:dyDescent="0.25">
      <c r="A35" s="1">
        <v>45394</v>
      </c>
      <c r="B35" s="2">
        <v>0.11458333333333333</v>
      </c>
      <c r="C35" s="7">
        <v>1020</v>
      </c>
      <c r="D35" s="7">
        <v>1025</v>
      </c>
      <c r="E35" s="71">
        <v>16.2</v>
      </c>
      <c r="F35" s="9">
        <v>75</v>
      </c>
      <c r="G35" s="71">
        <v>16.100000000000001</v>
      </c>
      <c r="H35" s="71">
        <v>11.7</v>
      </c>
      <c r="I35" s="71">
        <v>26</v>
      </c>
      <c r="J35" s="71">
        <v>16.100000000000001</v>
      </c>
      <c r="K35" s="6">
        <f t="shared" si="0"/>
        <v>8.2799999999999994</v>
      </c>
      <c r="L35" s="6">
        <f t="shared" si="1"/>
        <v>9.36</v>
      </c>
      <c r="M35" s="10">
        <v>204</v>
      </c>
      <c r="N35" s="3" t="str">
        <f t="shared" si="2"/>
        <v>SSW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2.2999999999999998</v>
      </c>
      <c r="U35" s="15">
        <v>2.6</v>
      </c>
      <c r="V35" s="43">
        <v>310</v>
      </c>
      <c r="W35" s="5" t="s">
        <v>14</v>
      </c>
    </row>
    <row r="36" spans="1:23" x14ac:dyDescent="0.25">
      <c r="A36" s="1">
        <v>45394</v>
      </c>
      <c r="B36" s="2">
        <v>0.11805555555555555</v>
      </c>
      <c r="C36" s="7">
        <v>1020</v>
      </c>
      <c r="D36" s="7">
        <v>1025</v>
      </c>
      <c r="E36" s="71">
        <v>16.3</v>
      </c>
      <c r="F36" s="9">
        <v>75</v>
      </c>
      <c r="G36" s="71">
        <v>16.3</v>
      </c>
      <c r="H36" s="71">
        <v>11.8</v>
      </c>
      <c r="I36" s="71">
        <v>26</v>
      </c>
      <c r="J36" s="71">
        <v>16.3</v>
      </c>
      <c r="K36" s="6">
        <f t="shared" si="0"/>
        <v>3.6</v>
      </c>
      <c r="L36" s="6">
        <f t="shared" si="1"/>
        <v>3.6</v>
      </c>
      <c r="M36" s="10">
        <v>40</v>
      </c>
      <c r="N36" s="3" t="str">
        <f t="shared" si="2"/>
        <v>NE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</v>
      </c>
      <c r="U36" s="15">
        <v>1</v>
      </c>
      <c r="V36" s="43">
        <v>320</v>
      </c>
      <c r="W36" s="5" t="s">
        <v>14</v>
      </c>
    </row>
    <row r="37" spans="1:23" x14ac:dyDescent="0.25">
      <c r="A37" s="1">
        <v>45394</v>
      </c>
      <c r="B37" s="2">
        <v>0.12152777777777778</v>
      </c>
      <c r="C37" s="7">
        <v>1020</v>
      </c>
      <c r="D37" s="7">
        <v>1025</v>
      </c>
      <c r="E37" s="71">
        <v>16.2</v>
      </c>
      <c r="F37" s="9">
        <v>75</v>
      </c>
      <c r="G37" s="71">
        <v>16.2</v>
      </c>
      <c r="H37" s="71">
        <v>11.7</v>
      </c>
      <c r="I37" s="71">
        <v>26</v>
      </c>
      <c r="J37" s="71">
        <v>16.2</v>
      </c>
      <c r="K37" s="6">
        <f t="shared" si="0"/>
        <v>4.68</v>
      </c>
      <c r="L37" s="6">
        <f t="shared" si="1"/>
        <v>4.68</v>
      </c>
      <c r="M37" s="10">
        <v>342</v>
      </c>
      <c r="N37" s="3" t="str">
        <f t="shared" si="2"/>
        <v>NNW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1.3</v>
      </c>
      <c r="U37" s="15">
        <v>1.3</v>
      </c>
      <c r="V37" s="43">
        <v>330</v>
      </c>
      <c r="W37" s="5" t="s">
        <v>15</v>
      </c>
    </row>
    <row r="38" spans="1:23" x14ac:dyDescent="0.25">
      <c r="A38" s="1">
        <v>45394</v>
      </c>
      <c r="B38" s="2">
        <v>0.125</v>
      </c>
      <c r="C38" s="7">
        <v>1020</v>
      </c>
      <c r="D38" s="7">
        <v>1025</v>
      </c>
      <c r="E38" s="71">
        <v>16.100000000000001</v>
      </c>
      <c r="F38" s="9">
        <v>75</v>
      </c>
      <c r="G38" s="71">
        <v>15.7</v>
      </c>
      <c r="H38" s="71">
        <v>11.6</v>
      </c>
      <c r="I38" s="71">
        <v>26</v>
      </c>
      <c r="J38" s="71">
        <v>15.7</v>
      </c>
      <c r="K38" s="6">
        <f t="shared" si="0"/>
        <v>10.08</v>
      </c>
      <c r="L38" s="6">
        <f t="shared" si="1"/>
        <v>10.44</v>
      </c>
      <c r="M38" s="10">
        <v>271</v>
      </c>
      <c r="N38" s="3" t="str">
        <f t="shared" si="2"/>
        <v>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2.8</v>
      </c>
      <c r="U38" s="15">
        <v>2.9</v>
      </c>
      <c r="V38" s="43">
        <v>340</v>
      </c>
      <c r="W38" s="5" t="s">
        <v>15</v>
      </c>
    </row>
    <row r="39" spans="1:23" x14ac:dyDescent="0.25">
      <c r="A39" s="1">
        <v>45394</v>
      </c>
      <c r="B39" s="2">
        <v>0.12847222222222221</v>
      </c>
      <c r="C39" s="7">
        <v>1020</v>
      </c>
      <c r="D39" s="7">
        <v>1025</v>
      </c>
      <c r="E39" s="71">
        <v>16.2</v>
      </c>
      <c r="F39" s="9">
        <v>75</v>
      </c>
      <c r="G39" s="71">
        <v>16.399999999999999</v>
      </c>
      <c r="H39" s="71">
        <v>11.7</v>
      </c>
      <c r="I39" s="71">
        <v>26</v>
      </c>
      <c r="J39" s="71">
        <v>16.399999999999999</v>
      </c>
      <c r="K39" s="6">
        <f t="shared" si="0"/>
        <v>6.48</v>
      </c>
      <c r="L39" s="6">
        <f t="shared" si="1"/>
        <v>7.2</v>
      </c>
      <c r="M39" s="10">
        <v>78</v>
      </c>
      <c r="N39" s="3" t="str">
        <f t="shared" si="2"/>
        <v>ENE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1.8</v>
      </c>
      <c r="U39" s="15">
        <v>2</v>
      </c>
      <c r="V39" s="43">
        <v>350</v>
      </c>
      <c r="W39" s="5" t="s">
        <v>0</v>
      </c>
    </row>
    <row r="40" spans="1:23" x14ac:dyDescent="0.25">
      <c r="A40" s="1">
        <v>45394</v>
      </c>
      <c r="B40" s="2">
        <v>0.13194444444444445</v>
      </c>
      <c r="C40" s="7">
        <v>1020</v>
      </c>
      <c r="D40" s="7">
        <v>1025</v>
      </c>
      <c r="E40" s="71">
        <v>16.2</v>
      </c>
      <c r="F40" s="9">
        <v>74</v>
      </c>
      <c r="G40" s="71">
        <v>15</v>
      </c>
      <c r="H40" s="71">
        <v>11.5</v>
      </c>
      <c r="I40" s="71">
        <v>26</v>
      </c>
      <c r="J40" s="71">
        <v>15</v>
      </c>
      <c r="K40" s="6">
        <f t="shared" si="0"/>
        <v>18</v>
      </c>
      <c r="L40" s="6">
        <f t="shared" si="1"/>
        <v>20.88</v>
      </c>
      <c r="M40" s="10">
        <v>293</v>
      </c>
      <c r="N40" s="3" t="str">
        <f t="shared" si="2"/>
        <v>WNW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5</v>
      </c>
      <c r="U40" s="15">
        <v>5.8</v>
      </c>
      <c r="V40" s="43">
        <v>360</v>
      </c>
      <c r="W40" s="5" t="s">
        <v>0</v>
      </c>
    </row>
    <row r="41" spans="1:23" x14ac:dyDescent="0.25">
      <c r="A41" s="1">
        <v>45394</v>
      </c>
      <c r="B41" s="2">
        <v>0.13541666666666666</v>
      </c>
      <c r="C41" s="7">
        <v>1020</v>
      </c>
      <c r="D41" s="7">
        <v>1025</v>
      </c>
      <c r="E41" s="71">
        <v>16.2</v>
      </c>
      <c r="F41" s="9">
        <v>74</v>
      </c>
      <c r="G41" s="71">
        <v>16.2</v>
      </c>
      <c r="H41" s="71">
        <v>11.5</v>
      </c>
      <c r="I41" s="71">
        <v>26</v>
      </c>
      <c r="J41" s="71">
        <v>16.2</v>
      </c>
      <c r="K41" s="6">
        <f t="shared" si="0"/>
        <v>0</v>
      </c>
      <c r="L41" s="6">
        <f t="shared" si="1"/>
        <v>0</v>
      </c>
      <c r="M41" s="10">
        <v>50</v>
      </c>
      <c r="N41" s="3" t="str">
        <f t="shared" si="2"/>
        <v>NE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  <c r="V41" s="43"/>
    </row>
    <row r="42" spans="1:23" x14ac:dyDescent="0.25">
      <c r="A42" s="1">
        <v>45394</v>
      </c>
      <c r="B42" s="2">
        <v>0.1388888888888889</v>
      </c>
      <c r="C42" s="7">
        <v>1020</v>
      </c>
      <c r="D42" s="7">
        <v>1025</v>
      </c>
      <c r="E42" s="71">
        <v>16.100000000000001</v>
      </c>
      <c r="F42" s="9">
        <v>75</v>
      </c>
      <c r="G42" s="71">
        <v>16.5</v>
      </c>
      <c r="H42" s="71">
        <v>11.6</v>
      </c>
      <c r="I42" s="71">
        <v>26</v>
      </c>
      <c r="J42" s="71">
        <v>16.5</v>
      </c>
      <c r="K42" s="6">
        <f t="shared" si="0"/>
        <v>5.4</v>
      </c>
      <c r="L42" s="6">
        <f t="shared" si="1"/>
        <v>5.4</v>
      </c>
      <c r="M42" s="10">
        <v>108</v>
      </c>
      <c r="N42" s="3" t="str">
        <f t="shared" si="2"/>
        <v>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1.5</v>
      </c>
      <c r="U42" s="15">
        <v>1.5</v>
      </c>
      <c r="V42" s="43"/>
    </row>
    <row r="43" spans="1:23" x14ac:dyDescent="0.25">
      <c r="A43" s="1">
        <v>45394</v>
      </c>
      <c r="B43" s="2">
        <v>0.1423611111111111</v>
      </c>
      <c r="C43" s="7">
        <v>1020</v>
      </c>
      <c r="D43" s="7">
        <v>1025</v>
      </c>
      <c r="E43" s="71">
        <v>16</v>
      </c>
      <c r="F43" s="9">
        <v>77</v>
      </c>
      <c r="G43" s="71">
        <v>16</v>
      </c>
      <c r="H43" s="71">
        <v>11.9</v>
      </c>
      <c r="I43" s="71">
        <v>26</v>
      </c>
      <c r="J43" s="71">
        <v>16</v>
      </c>
      <c r="K43" s="6">
        <f t="shared" si="0"/>
        <v>3.6</v>
      </c>
      <c r="L43" s="6">
        <f t="shared" si="1"/>
        <v>3.6</v>
      </c>
      <c r="M43" s="10">
        <v>282</v>
      </c>
      <c r="N43" s="3" t="str">
        <f t="shared" si="2"/>
        <v>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</v>
      </c>
      <c r="U43" s="15">
        <v>1</v>
      </c>
      <c r="V43" s="43"/>
    </row>
    <row r="44" spans="1:23" x14ac:dyDescent="0.25">
      <c r="A44" s="1">
        <v>45394</v>
      </c>
      <c r="B44" s="2">
        <v>0.14583333333333334</v>
      </c>
      <c r="C44" s="7">
        <v>1020</v>
      </c>
      <c r="D44" s="7">
        <v>1025</v>
      </c>
      <c r="E44" s="71">
        <v>15.9</v>
      </c>
      <c r="F44" s="9">
        <v>77</v>
      </c>
      <c r="G44" s="71">
        <v>15.9</v>
      </c>
      <c r="H44" s="71">
        <v>11.8</v>
      </c>
      <c r="I44" s="71">
        <v>26</v>
      </c>
      <c r="J44" s="71">
        <v>15.9</v>
      </c>
      <c r="K44" s="6">
        <f t="shared" si="0"/>
        <v>4.68</v>
      </c>
      <c r="L44" s="6">
        <f t="shared" si="1"/>
        <v>4.68</v>
      </c>
      <c r="M44" s="10">
        <v>112</v>
      </c>
      <c r="N44" s="3" t="str">
        <f t="shared" si="2"/>
        <v>ESE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1.3</v>
      </c>
      <c r="U44" s="15">
        <v>1.3</v>
      </c>
      <c r="V44" s="43"/>
    </row>
    <row r="45" spans="1:23" x14ac:dyDescent="0.25">
      <c r="A45" s="1">
        <v>45394</v>
      </c>
      <c r="B45" s="2">
        <v>0.14930555555555555</v>
      </c>
      <c r="C45" s="7">
        <v>1020</v>
      </c>
      <c r="D45" s="7">
        <v>1025</v>
      </c>
      <c r="E45" s="71">
        <v>15.8</v>
      </c>
      <c r="F45" s="9">
        <v>77</v>
      </c>
      <c r="G45" s="71">
        <v>16.2</v>
      </c>
      <c r="H45" s="71">
        <v>11.7</v>
      </c>
      <c r="I45" s="71">
        <v>26</v>
      </c>
      <c r="J45" s="71">
        <v>16.2</v>
      </c>
      <c r="K45" s="6">
        <f t="shared" si="0"/>
        <v>5.04</v>
      </c>
      <c r="L45" s="6">
        <f t="shared" si="1"/>
        <v>5.04</v>
      </c>
      <c r="M45" s="10">
        <v>126</v>
      </c>
      <c r="N45" s="3" t="str">
        <f t="shared" si="2"/>
        <v>ESE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1.4</v>
      </c>
      <c r="U45" s="15">
        <v>1.4</v>
      </c>
      <c r="V45" s="43"/>
    </row>
    <row r="46" spans="1:23" x14ac:dyDescent="0.25">
      <c r="A46" s="1">
        <v>45394</v>
      </c>
      <c r="B46" s="2">
        <v>0.15277777777777779</v>
      </c>
      <c r="C46" s="7">
        <v>1020</v>
      </c>
      <c r="D46" s="7">
        <v>1025</v>
      </c>
      <c r="E46" s="71">
        <v>15.8</v>
      </c>
      <c r="F46" s="9">
        <v>76</v>
      </c>
      <c r="G46" s="71">
        <v>15.8</v>
      </c>
      <c r="H46" s="71">
        <v>11.5</v>
      </c>
      <c r="I46" s="71">
        <v>26</v>
      </c>
      <c r="J46" s="71">
        <v>15.8</v>
      </c>
      <c r="K46" s="6">
        <f t="shared" si="0"/>
        <v>3.9600000000000004</v>
      </c>
      <c r="L46" s="6">
        <f t="shared" si="1"/>
        <v>3.9600000000000004</v>
      </c>
      <c r="M46" s="10">
        <v>196</v>
      </c>
      <c r="N46" s="3" t="str">
        <f t="shared" si="2"/>
        <v>S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1.1000000000000001</v>
      </c>
      <c r="U46" s="15">
        <v>1.1000000000000001</v>
      </c>
      <c r="V46" s="43"/>
    </row>
    <row r="47" spans="1:23" x14ac:dyDescent="0.25">
      <c r="A47" s="1">
        <v>45394</v>
      </c>
      <c r="B47" s="2">
        <v>0.15625</v>
      </c>
      <c r="C47" s="7">
        <v>1020</v>
      </c>
      <c r="D47" s="7">
        <v>1025</v>
      </c>
      <c r="E47" s="71">
        <v>15.9</v>
      </c>
      <c r="F47" s="9">
        <v>76</v>
      </c>
      <c r="G47" s="71">
        <v>16.3</v>
      </c>
      <c r="H47" s="71">
        <v>11.6</v>
      </c>
      <c r="I47" s="71">
        <v>26</v>
      </c>
      <c r="J47" s="71">
        <v>16.3</v>
      </c>
      <c r="K47" s="6">
        <f t="shared" si="0"/>
        <v>5.76</v>
      </c>
      <c r="L47" s="6">
        <f t="shared" si="1"/>
        <v>5.76</v>
      </c>
      <c r="M47" s="10">
        <v>102</v>
      </c>
      <c r="N47" s="3" t="str">
        <f t="shared" si="2"/>
        <v>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1.6</v>
      </c>
      <c r="U47" s="15">
        <v>1.6</v>
      </c>
      <c r="V47" s="43"/>
    </row>
    <row r="48" spans="1:23" x14ac:dyDescent="0.25">
      <c r="A48" s="1">
        <v>45394</v>
      </c>
      <c r="B48" s="2">
        <v>0.15972222222222221</v>
      </c>
      <c r="C48" s="7">
        <v>1020</v>
      </c>
      <c r="D48" s="7">
        <v>1025</v>
      </c>
      <c r="E48" s="71">
        <v>15.9</v>
      </c>
      <c r="F48" s="9">
        <v>76</v>
      </c>
      <c r="G48" s="71">
        <v>15.9</v>
      </c>
      <c r="H48" s="71">
        <v>11.6</v>
      </c>
      <c r="I48" s="71">
        <v>26</v>
      </c>
      <c r="J48" s="71">
        <v>15.9</v>
      </c>
      <c r="K48" s="6">
        <f t="shared" si="0"/>
        <v>7.2</v>
      </c>
      <c r="L48" s="6">
        <f t="shared" si="1"/>
        <v>8.2799999999999994</v>
      </c>
      <c r="M48" s="10">
        <v>240</v>
      </c>
      <c r="N48" s="3" t="str">
        <f t="shared" si="2"/>
        <v>WSW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2</v>
      </c>
      <c r="U48" s="15">
        <v>2.2999999999999998</v>
      </c>
      <c r="V48" s="43"/>
    </row>
    <row r="49" spans="1:22" x14ac:dyDescent="0.25">
      <c r="A49" s="1">
        <v>45394</v>
      </c>
      <c r="B49" s="2">
        <v>0.16319444444444445</v>
      </c>
      <c r="C49" s="7">
        <v>1020</v>
      </c>
      <c r="D49" s="7">
        <v>1025</v>
      </c>
      <c r="E49" s="71">
        <v>15.9</v>
      </c>
      <c r="F49" s="9">
        <v>76</v>
      </c>
      <c r="G49" s="71">
        <v>15.6</v>
      </c>
      <c r="H49" s="71">
        <v>11.6</v>
      </c>
      <c r="I49" s="71">
        <v>26</v>
      </c>
      <c r="J49" s="71">
        <v>15.6</v>
      </c>
      <c r="K49" s="6">
        <f t="shared" si="0"/>
        <v>9.7200000000000006</v>
      </c>
      <c r="L49" s="6">
        <f t="shared" si="1"/>
        <v>10.44</v>
      </c>
      <c r="M49" s="10">
        <v>292</v>
      </c>
      <c r="N49" s="3" t="str">
        <f t="shared" si="2"/>
        <v>WNW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2.7</v>
      </c>
      <c r="U49" s="15">
        <v>2.9</v>
      </c>
      <c r="V49" s="43"/>
    </row>
    <row r="50" spans="1:22" x14ac:dyDescent="0.25">
      <c r="A50" s="1">
        <v>45394</v>
      </c>
      <c r="B50" s="2">
        <v>0.16666666666666666</v>
      </c>
      <c r="C50" s="7">
        <v>1020</v>
      </c>
      <c r="D50" s="7">
        <v>1025</v>
      </c>
      <c r="E50" s="71">
        <v>15.8</v>
      </c>
      <c r="F50" s="9">
        <v>76</v>
      </c>
      <c r="G50" s="71">
        <v>16.2</v>
      </c>
      <c r="H50" s="71">
        <v>11.5</v>
      </c>
      <c r="I50" s="71">
        <v>26</v>
      </c>
      <c r="J50" s="71">
        <v>16.2</v>
      </c>
      <c r="K50" s="6">
        <f t="shared" si="0"/>
        <v>5.4</v>
      </c>
      <c r="L50" s="6">
        <f t="shared" si="1"/>
        <v>5.4</v>
      </c>
      <c r="M50" s="10">
        <v>341</v>
      </c>
      <c r="N50" s="3" t="str">
        <f t="shared" si="2"/>
        <v>NNW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1.5</v>
      </c>
      <c r="U50" s="15">
        <v>1.5</v>
      </c>
      <c r="V50" s="43"/>
    </row>
    <row r="51" spans="1:22" x14ac:dyDescent="0.25">
      <c r="A51" s="1">
        <v>45394</v>
      </c>
      <c r="B51" s="2">
        <v>0.1701388888888889</v>
      </c>
      <c r="C51" s="7">
        <v>1020</v>
      </c>
      <c r="D51" s="7">
        <v>1025</v>
      </c>
      <c r="E51" s="71">
        <v>15.8</v>
      </c>
      <c r="F51" s="9">
        <v>77</v>
      </c>
      <c r="G51" s="71">
        <v>15.8</v>
      </c>
      <c r="H51" s="71">
        <v>11.7</v>
      </c>
      <c r="I51" s="71">
        <v>26</v>
      </c>
      <c r="J51" s="71">
        <v>15.8</v>
      </c>
      <c r="K51" s="6">
        <f t="shared" si="0"/>
        <v>0</v>
      </c>
      <c r="L51" s="6">
        <f t="shared" si="1"/>
        <v>0</v>
      </c>
      <c r="M51" s="10">
        <v>107</v>
      </c>
      <c r="N51" s="3" t="str">
        <f t="shared" si="2"/>
        <v>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  <c r="V51" s="43"/>
    </row>
    <row r="52" spans="1:22" x14ac:dyDescent="0.25">
      <c r="A52" s="1">
        <v>45394</v>
      </c>
      <c r="B52" s="2">
        <v>0.1736111111111111</v>
      </c>
      <c r="C52" s="7">
        <v>1020</v>
      </c>
      <c r="D52" s="7">
        <v>1025</v>
      </c>
      <c r="E52" s="71">
        <v>15.8</v>
      </c>
      <c r="F52" s="9">
        <v>78</v>
      </c>
      <c r="G52" s="71">
        <v>16</v>
      </c>
      <c r="H52" s="71">
        <v>11.9</v>
      </c>
      <c r="I52" s="71">
        <v>26</v>
      </c>
      <c r="J52" s="71">
        <v>16</v>
      </c>
      <c r="K52" s="6">
        <f t="shared" si="0"/>
        <v>6.84</v>
      </c>
      <c r="L52" s="6">
        <f t="shared" si="1"/>
        <v>7.2</v>
      </c>
      <c r="M52" s="10">
        <v>180</v>
      </c>
      <c r="N52" s="3" t="str">
        <f t="shared" si="2"/>
        <v>S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1.9</v>
      </c>
      <c r="U52" s="15">
        <v>2</v>
      </c>
      <c r="V52" s="43"/>
    </row>
    <row r="53" spans="1:22" x14ac:dyDescent="0.25">
      <c r="A53" s="1">
        <v>45394</v>
      </c>
      <c r="B53" s="2">
        <v>0.17708333333333334</v>
      </c>
      <c r="C53" s="7">
        <v>1020</v>
      </c>
      <c r="D53" s="7">
        <v>1025</v>
      </c>
      <c r="E53" s="71">
        <v>15.7</v>
      </c>
      <c r="F53" s="9">
        <v>78</v>
      </c>
      <c r="G53" s="71">
        <v>16.100000000000001</v>
      </c>
      <c r="H53" s="71">
        <v>11.8</v>
      </c>
      <c r="I53" s="71">
        <v>26</v>
      </c>
      <c r="J53" s="71">
        <v>16.100000000000001</v>
      </c>
      <c r="K53" s="6">
        <f t="shared" si="0"/>
        <v>5.04</v>
      </c>
      <c r="L53" s="6">
        <f t="shared" si="1"/>
        <v>5.04</v>
      </c>
      <c r="M53" s="10">
        <v>247</v>
      </c>
      <c r="N53" s="3" t="str">
        <f t="shared" si="2"/>
        <v>WSW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1.4</v>
      </c>
      <c r="U53" s="15">
        <v>1.4</v>
      </c>
      <c r="V53" s="43"/>
    </row>
    <row r="54" spans="1:22" x14ac:dyDescent="0.25">
      <c r="A54" s="1">
        <v>45394</v>
      </c>
      <c r="B54" s="2">
        <v>0.18055555555555555</v>
      </c>
      <c r="C54" s="7">
        <v>1020</v>
      </c>
      <c r="D54" s="7">
        <v>1025</v>
      </c>
      <c r="E54" s="71">
        <v>15.6</v>
      </c>
      <c r="F54" s="9">
        <v>79</v>
      </c>
      <c r="G54" s="71">
        <v>15.8</v>
      </c>
      <c r="H54" s="71">
        <v>11.9</v>
      </c>
      <c r="I54" s="71">
        <v>26</v>
      </c>
      <c r="J54" s="71">
        <v>15.8</v>
      </c>
      <c r="K54" s="6">
        <f t="shared" si="0"/>
        <v>6.84</v>
      </c>
      <c r="L54" s="6">
        <f t="shared" si="1"/>
        <v>7.9200000000000008</v>
      </c>
      <c r="M54" s="10">
        <v>45</v>
      </c>
      <c r="N54" s="3" t="str">
        <f t="shared" si="2"/>
        <v>NE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1.9</v>
      </c>
      <c r="U54" s="15">
        <v>2.2000000000000002</v>
      </c>
      <c r="V54" s="43"/>
    </row>
    <row r="55" spans="1:22" x14ac:dyDescent="0.25">
      <c r="A55" s="1">
        <v>45394</v>
      </c>
      <c r="B55" s="2">
        <v>0.18402777777777779</v>
      </c>
      <c r="C55" s="7">
        <v>1020</v>
      </c>
      <c r="D55" s="7">
        <v>1025</v>
      </c>
      <c r="E55" s="71">
        <v>15.7</v>
      </c>
      <c r="F55" s="9">
        <v>80</v>
      </c>
      <c r="G55" s="71">
        <v>16.100000000000001</v>
      </c>
      <c r="H55" s="71">
        <v>12.2</v>
      </c>
      <c r="I55" s="71">
        <v>26</v>
      </c>
      <c r="J55" s="71">
        <v>16.100000000000001</v>
      </c>
      <c r="K55" s="6">
        <f t="shared" si="0"/>
        <v>5.76</v>
      </c>
      <c r="L55" s="6">
        <f t="shared" si="1"/>
        <v>5.76</v>
      </c>
      <c r="M55" s="10">
        <v>318</v>
      </c>
      <c r="N55" s="3" t="str">
        <f t="shared" si="2"/>
        <v>NW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1.6</v>
      </c>
      <c r="U55" s="15">
        <v>1.6</v>
      </c>
      <c r="V55" s="43"/>
    </row>
    <row r="56" spans="1:22" x14ac:dyDescent="0.25">
      <c r="A56" s="1">
        <v>45394</v>
      </c>
      <c r="B56" s="2">
        <v>0.1875</v>
      </c>
      <c r="C56" s="7">
        <v>1020</v>
      </c>
      <c r="D56" s="7">
        <v>1025</v>
      </c>
      <c r="E56" s="71">
        <v>15.6</v>
      </c>
      <c r="F56" s="9">
        <v>80</v>
      </c>
      <c r="G56" s="71">
        <v>15.6</v>
      </c>
      <c r="H56" s="71">
        <v>12.1</v>
      </c>
      <c r="I56" s="71">
        <v>26</v>
      </c>
      <c r="J56" s="71">
        <v>15.6</v>
      </c>
      <c r="K56" s="6">
        <f t="shared" si="0"/>
        <v>7.2</v>
      </c>
      <c r="L56" s="6">
        <f t="shared" si="1"/>
        <v>7.9200000000000008</v>
      </c>
      <c r="M56" s="10">
        <v>72</v>
      </c>
      <c r="N56" s="3" t="str">
        <f t="shared" si="2"/>
        <v>ENE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2</v>
      </c>
      <c r="U56" s="15">
        <v>2.2000000000000002</v>
      </c>
      <c r="V56" s="43"/>
    </row>
    <row r="57" spans="1:22" x14ac:dyDescent="0.25">
      <c r="A57" s="1">
        <v>45394</v>
      </c>
      <c r="B57" s="2">
        <v>0.19097222222222221</v>
      </c>
      <c r="C57" s="7">
        <v>1020</v>
      </c>
      <c r="D57" s="7">
        <v>1025</v>
      </c>
      <c r="E57" s="71">
        <v>15.6</v>
      </c>
      <c r="F57" s="9">
        <v>80</v>
      </c>
      <c r="G57" s="71">
        <v>15.6</v>
      </c>
      <c r="H57" s="71">
        <v>12.1</v>
      </c>
      <c r="I57" s="71">
        <v>26</v>
      </c>
      <c r="J57" s="71">
        <v>15.6</v>
      </c>
      <c r="K57" s="6">
        <f t="shared" si="0"/>
        <v>3.9600000000000004</v>
      </c>
      <c r="L57" s="6">
        <f t="shared" si="1"/>
        <v>3.9600000000000004</v>
      </c>
      <c r="M57" s="10">
        <v>18</v>
      </c>
      <c r="N57" s="3" t="str">
        <f t="shared" si="2"/>
        <v>N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1.1000000000000001</v>
      </c>
      <c r="U57" s="15">
        <v>1.1000000000000001</v>
      </c>
      <c r="V57" s="43"/>
    </row>
    <row r="58" spans="1:22" x14ac:dyDescent="0.25">
      <c r="A58" s="1">
        <v>45394</v>
      </c>
      <c r="B58" s="2">
        <v>0.19444444444444445</v>
      </c>
      <c r="C58" s="7">
        <v>1020</v>
      </c>
      <c r="D58" s="7">
        <v>1025</v>
      </c>
      <c r="E58" s="71">
        <v>15.5</v>
      </c>
      <c r="F58" s="9">
        <v>79</v>
      </c>
      <c r="G58" s="71">
        <v>15.1</v>
      </c>
      <c r="H58" s="71">
        <v>11.8</v>
      </c>
      <c r="I58" s="71">
        <v>26</v>
      </c>
      <c r="J58" s="71">
        <v>15.1</v>
      </c>
      <c r="K58" s="6">
        <f t="shared" si="0"/>
        <v>9.36</v>
      </c>
      <c r="L58" s="6">
        <f t="shared" si="1"/>
        <v>10.44</v>
      </c>
      <c r="M58" s="10">
        <v>300</v>
      </c>
      <c r="N58" s="3" t="str">
        <f t="shared" si="2"/>
        <v>WNW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2.6</v>
      </c>
      <c r="U58" s="15">
        <v>2.9</v>
      </c>
      <c r="V58" s="43"/>
    </row>
    <row r="59" spans="1:22" x14ac:dyDescent="0.25">
      <c r="A59" s="1">
        <v>45394</v>
      </c>
      <c r="B59" s="2">
        <v>0.19791666666666666</v>
      </c>
      <c r="C59" s="7">
        <v>1020</v>
      </c>
      <c r="D59" s="7">
        <v>1025</v>
      </c>
      <c r="E59" s="71">
        <v>15.6</v>
      </c>
      <c r="F59" s="9">
        <v>78</v>
      </c>
      <c r="G59" s="71">
        <v>16</v>
      </c>
      <c r="H59" s="71">
        <v>11.7</v>
      </c>
      <c r="I59" s="71">
        <v>26</v>
      </c>
      <c r="J59" s="71">
        <v>16</v>
      </c>
      <c r="K59" s="6">
        <f t="shared" si="0"/>
        <v>5.76</v>
      </c>
      <c r="L59" s="6">
        <f t="shared" si="1"/>
        <v>5.76</v>
      </c>
      <c r="M59" s="10">
        <v>353</v>
      </c>
      <c r="N59" s="3" t="str">
        <f t="shared" si="2"/>
        <v>N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1.6</v>
      </c>
      <c r="U59" s="15">
        <v>1.6</v>
      </c>
      <c r="V59" s="43"/>
    </row>
    <row r="60" spans="1:22" x14ac:dyDescent="0.25">
      <c r="A60" s="1">
        <v>45394</v>
      </c>
      <c r="B60" s="2">
        <v>0.2013888888888889</v>
      </c>
      <c r="C60" s="7">
        <v>1020</v>
      </c>
      <c r="D60" s="7">
        <v>1025</v>
      </c>
      <c r="E60" s="71">
        <v>15.6</v>
      </c>
      <c r="F60" s="9">
        <v>78</v>
      </c>
      <c r="G60" s="71">
        <v>15.4</v>
      </c>
      <c r="H60" s="71">
        <v>11.7</v>
      </c>
      <c r="I60" s="71">
        <v>26</v>
      </c>
      <c r="J60" s="71">
        <v>15.4</v>
      </c>
      <c r="K60" s="6">
        <f t="shared" si="0"/>
        <v>8.64</v>
      </c>
      <c r="L60" s="6">
        <f t="shared" si="1"/>
        <v>9.36</v>
      </c>
      <c r="M60" s="10">
        <v>36</v>
      </c>
      <c r="N60" s="3" t="str">
        <f t="shared" si="2"/>
        <v>NNE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2.4</v>
      </c>
      <c r="U60" s="15">
        <v>2.6</v>
      </c>
      <c r="V60" s="43"/>
    </row>
    <row r="61" spans="1:22" x14ac:dyDescent="0.25">
      <c r="A61" s="1">
        <v>45394</v>
      </c>
      <c r="B61" s="2">
        <v>0.2048611111111111</v>
      </c>
      <c r="C61" s="7">
        <v>1020</v>
      </c>
      <c r="D61" s="7">
        <v>1025</v>
      </c>
      <c r="E61" s="71">
        <v>15.5</v>
      </c>
      <c r="F61" s="9">
        <v>78</v>
      </c>
      <c r="G61" s="71">
        <v>15.5</v>
      </c>
      <c r="H61" s="71">
        <v>11.6</v>
      </c>
      <c r="I61" s="71">
        <v>26</v>
      </c>
      <c r="J61" s="71">
        <v>15.5</v>
      </c>
      <c r="K61" s="6">
        <f t="shared" si="0"/>
        <v>0</v>
      </c>
      <c r="L61" s="6">
        <f t="shared" si="1"/>
        <v>0</v>
      </c>
      <c r="M61" s="10">
        <v>270</v>
      </c>
      <c r="N61" s="3" t="str">
        <f t="shared" si="2"/>
        <v>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  <c r="V61" s="43"/>
    </row>
    <row r="62" spans="1:22" x14ac:dyDescent="0.25">
      <c r="A62" s="1">
        <v>45394</v>
      </c>
      <c r="B62" s="2">
        <v>0.20833333333333334</v>
      </c>
      <c r="C62" s="7">
        <v>1020</v>
      </c>
      <c r="D62" s="7">
        <v>1025</v>
      </c>
      <c r="E62" s="71">
        <v>15.5</v>
      </c>
      <c r="F62" s="9">
        <v>78</v>
      </c>
      <c r="G62" s="71">
        <v>15.5</v>
      </c>
      <c r="H62" s="71">
        <v>11.6</v>
      </c>
      <c r="I62" s="71">
        <v>26</v>
      </c>
      <c r="J62" s="71">
        <v>15.5</v>
      </c>
      <c r="K62" s="6">
        <f t="shared" si="0"/>
        <v>3.9600000000000004</v>
      </c>
      <c r="L62" s="6">
        <f t="shared" si="1"/>
        <v>3.9600000000000004</v>
      </c>
      <c r="M62" s="10">
        <v>108</v>
      </c>
      <c r="N62" s="3" t="str">
        <f t="shared" si="2"/>
        <v>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1.1000000000000001</v>
      </c>
      <c r="U62" s="15">
        <v>1.1000000000000001</v>
      </c>
      <c r="V62" s="43"/>
    </row>
    <row r="63" spans="1:22" x14ac:dyDescent="0.25">
      <c r="A63" s="1">
        <v>45394</v>
      </c>
      <c r="B63" s="2">
        <v>0.21180555555555555</v>
      </c>
      <c r="C63" s="7">
        <v>1020</v>
      </c>
      <c r="D63" s="7">
        <v>1025</v>
      </c>
      <c r="E63" s="71">
        <v>15.5</v>
      </c>
      <c r="F63" s="9">
        <v>79</v>
      </c>
      <c r="G63" s="71">
        <v>15.1</v>
      </c>
      <c r="H63" s="71">
        <v>11.8</v>
      </c>
      <c r="I63" s="71">
        <v>26</v>
      </c>
      <c r="J63" s="71">
        <v>15.1</v>
      </c>
      <c r="K63" s="6">
        <f t="shared" si="0"/>
        <v>9.36</v>
      </c>
      <c r="L63" s="6">
        <f t="shared" si="1"/>
        <v>9.7200000000000006</v>
      </c>
      <c r="M63" s="10">
        <v>252</v>
      </c>
      <c r="N63" s="3" t="str">
        <f t="shared" si="2"/>
        <v>WSW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2.6</v>
      </c>
      <c r="U63" s="15">
        <v>2.7</v>
      </c>
      <c r="V63" s="43"/>
    </row>
    <row r="64" spans="1:22" x14ac:dyDescent="0.25">
      <c r="A64" s="1">
        <v>45394</v>
      </c>
      <c r="B64" s="2">
        <v>0.21527777777777779</v>
      </c>
      <c r="C64" s="7">
        <v>1020</v>
      </c>
      <c r="D64" s="7">
        <v>1025</v>
      </c>
      <c r="E64" s="71">
        <v>15.5</v>
      </c>
      <c r="F64" s="9">
        <v>78</v>
      </c>
      <c r="G64" s="71">
        <v>15.5</v>
      </c>
      <c r="H64" s="71">
        <v>11.6</v>
      </c>
      <c r="I64" s="71">
        <v>26</v>
      </c>
      <c r="J64" s="71">
        <v>15.5</v>
      </c>
      <c r="K64" s="6">
        <f t="shared" si="0"/>
        <v>3.9600000000000004</v>
      </c>
      <c r="L64" s="6">
        <f t="shared" si="1"/>
        <v>3.9600000000000004</v>
      </c>
      <c r="M64" s="10">
        <v>317</v>
      </c>
      <c r="N64" s="3" t="str">
        <f t="shared" si="2"/>
        <v>NW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1.1000000000000001</v>
      </c>
      <c r="U64" s="15">
        <v>1.1000000000000001</v>
      </c>
      <c r="V64" s="43"/>
    </row>
    <row r="65" spans="1:22" x14ac:dyDescent="0.25">
      <c r="A65" s="1">
        <v>45394</v>
      </c>
      <c r="B65" s="2">
        <v>0.21875</v>
      </c>
      <c r="C65" s="7">
        <v>1020</v>
      </c>
      <c r="D65" s="7">
        <v>1025</v>
      </c>
      <c r="E65" s="71">
        <v>15.5</v>
      </c>
      <c r="F65" s="9">
        <v>78</v>
      </c>
      <c r="G65" s="71">
        <v>15.9</v>
      </c>
      <c r="H65" s="71">
        <v>11.6</v>
      </c>
      <c r="I65" s="71">
        <v>26</v>
      </c>
      <c r="J65" s="71">
        <v>15.9</v>
      </c>
      <c r="K65" s="6">
        <f t="shared" si="0"/>
        <v>5.76</v>
      </c>
      <c r="L65" s="6">
        <f t="shared" si="1"/>
        <v>5.76</v>
      </c>
      <c r="M65" s="10">
        <v>90</v>
      </c>
      <c r="N65" s="3" t="str">
        <f t="shared" si="2"/>
        <v>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1.6</v>
      </c>
      <c r="U65" s="15">
        <v>1.6</v>
      </c>
      <c r="V65" s="43"/>
    </row>
    <row r="66" spans="1:22" x14ac:dyDescent="0.25">
      <c r="A66" s="1">
        <v>45394</v>
      </c>
      <c r="B66" s="2">
        <v>0.22222222222222221</v>
      </c>
      <c r="C66" s="7">
        <v>1020</v>
      </c>
      <c r="D66" s="7">
        <v>1025</v>
      </c>
      <c r="E66" s="71">
        <v>15.5</v>
      </c>
      <c r="F66" s="9">
        <v>79</v>
      </c>
      <c r="G66" s="71">
        <v>15.5</v>
      </c>
      <c r="H66" s="71">
        <v>11.8</v>
      </c>
      <c r="I66" s="71">
        <v>26</v>
      </c>
      <c r="J66" s="71">
        <v>15.5</v>
      </c>
      <c r="K66" s="6">
        <f t="shared" si="0"/>
        <v>3.9600000000000004</v>
      </c>
      <c r="L66" s="6">
        <f t="shared" si="1"/>
        <v>3.9600000000000004</v>
      </c>
      <c r="M66" s="10">
        <v>288</v>
      </c>
      <c r="N66" s="3" t="str">
        <f t="shared" si="2"/>
        <v>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1.1000000000000001</v>
      </c>
      <c r="U66" s="15">
        <v>1.1000000000000001</v>
      </c>
      <c r="V66" s="43"/>
    </row>
    <row r="67" spans="1:22" x14ac:dyDescent="0.25">
      <c r="A67" s="1">
        <v>45394</v>
      </c>
      <c r="B67" s="2">
        <v>0.22569444444444445</v>
      </c>
      <c r="C67" s="7">
        <v>1020</v>
      </c>
      <c r="D67" s="7">
        <v>1025</v>
      </c>
      <c r="E67" s="71">
        <v>15.4</v>
      </c>
      <c r="F67" s="9">
        <v>79</v>
      </c>
      <c r="G67" s="71">
        <v>15.8</v>
      </c>
      <c r="H67" s="71">
        <v>11.7</v>
      </c>
      <c r="I67" s="71">
        <v>26</v>
      </c>
      <c r="J67" s="71">
        <v>15.8</v>
      </c>
      <c r="K67" s="6">
        <f t="shared" ref="K67:K130" si="3">CONVERT(T67,"m/s","km/h")</f>
        <v>5.04</v>
      </c>
      <c r="L67" s="6">
        <f t="shared" ref="L67:L130" si="4">CONVERT(U67,"m/s","km/h")</f>
        <v>5.04</v>
      </c>
      <c r="M67" s="10">
        <v>198</v>
      </c>
      <c r="N67" s="3" t="str">
        <f t="shared" ref="N67:N130" si="5">LOOKUP(M67,$V$4:$V$40,$W$4:$W$40)</f>
        <v>S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1.4</v>
      </c>
      <c r="U67" s="15">
        <v>1.4</v>
      </c>
      <c r="V67" s="43"/>
    </row>
    <row r="68" spans="1:22" x14ac:dyDescent="0.25">
      <c r="A68" s="1">
        <v>45394</v>
      </c>
      <c r="B68" s="2">
        <v>0.22916666666666666</v>
      </c>
      <c r="C68" s="7">
        <v>1020</v>
      </c>
      <c r="D68" s="7">
        <v>1025</v>
      </c>
      <c r="E68" s="71">
        <v>15.4</v>
      </c>
      <c r="F68" s="9">
        <v>79</v>
      </c>
      <c r="G68" s="71">
        <v>15.8</v>
      </c>
      <c r="H68" s="71">
        <v>11.7</v>
      </c>
      <c r="I68" s="71">
        <v>26</v>
      </c>
      <c r="J68" s="71">
        <v>15.8</v>
      </c>
      <c r="K68" s="6">
        <f t="shared" si="3"/>
        <v>5.04</v>
      </c>
      <c r="L68" s="6">
        <f t="shared" si="4"/>
        <v>5.04</v>
      </c>
      <c r="M68" s="10">
        <v>67</v>
      </c>
      <c r="N68" s="3" t="str">
        <f t="shared" si="5"/>
        <v>ENE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1.4</v>
      </c>
      <c r="U68" s="15">
        <v>1.4</v>
      </c>
      <c r="V68" s="43"/>
    </row>
    <row r="69" spans="1:22" x14ac:dyDescent="0.25">
      <c r="A69" s="1">
        <v>45394</v>
      </c>
      <c r="B69" s="2">
        <v>0.2326388888888889</v>
      </c>
      <c r="C69" s="7">
        <v>1020</v>
      </c>
      <c r="D69" s="7">
        <v>1025</v>
      </c>
      <c r="E69" s="71">
        <v>15.3</v>
      </c>
      <c r="F69" s="9">
        <v>80</v>
      </c>
      <c r="G69" s="71">
        <v>15.3</v>
      </c>
      <c r="H69" s="71">
        <v>11.8</v>
      </c>
      <c r="I69" s="71">
        <v>26</v>
      </c>
      <c r="J69" s="71">
        <v>15.3</v>
      </c>
      <c r="K69" s="6">
        <f t="shared" si="3"/>
        <v>0</v>
      </c>
      <c r="L69" s="6">
        <f t="shared" si="4"/>
        <v>0</v>
      </c>
      <c r="M69" s="10">
        <v>132</v>
      </c>
      <c r="N69" s="3" t="str">
        <f t="shared" si="5"/>
        <v>SE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</v>
      </c>
      <c r="U69" s="15">
        <v>0</v>
      </c>
      <c r="V69" s="43"/>
    </row>
    <row r="70" spans="1:22" x14ac:dyDescent="0.25">
      <c r="A70" s="1">
        <v>45394</v>
      </c>
      <c r="B70" s="2">
        <v>0.2361111111111111</v>
      </c>
      <c r="C70" s="7">
        <v>1020</v>
      </c>
      <c r="D70" s="7">
        <v>1025</v>
      </c>
      <c r="E70" s="71">
        <v>15.3</v>
      </c>
      <c r="F70" s="9">
        <v>80</v>
      </c>
      <c r="G70" s="71">
        <v>15.6</v>
      </c>
      <c r="H70" s="71">
        <v>11.8</v>
      </c>
      <c r="I70" s="71">
        <v>26</v>
      </c>
      <c r="J70" s="71">
        <v>15.6</v>
      </c>
      <c r="K70" s="6">
        <f t="shared" si="3"/>
        <v>5.4</v>
      </c>
      <c r="L70" s="6">
        <f t="shared" si="4"/>
        <v>5.4</v>
      </c>
      <c r="M70" s="10">
        <v>118</v>
      </c>
      <c r="N70" s="3" t="str">
        <f t="shared" si="5"/>
        <v>ESE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1.5</v>
      </c>
      <c r="U70" s="15">
        <v>1.5</v>
      </c>
      <c r="V70" s="43"/>
    </row>
    <row r="71" spans="1:22" x14ac:dyDescent="0.25">
      <c r="A71" s="1">
        <v>45394</v>
      </c>
      <c r="B71" s="2">
        <v>0.23958333333333334</v>
      </c>
      <c r="C71" s="7">
        <v>1020</v>
      </c>
      <c r="D71" s="7">
        <v>1025</v>
      </c>
      <c r="E71" s="71">
        <v>15.3</v>
      </c>
      <c r="F71" s="9">
        <v>80</v>
      </c>
      <c r="G71" s="71">
        <v>15.4</v>
      </c>
      <c r="H71" s="71">
        <v>11.8</v>
      </c>
      <c r="I71" s="71">
        <v>26</v>
      </c>
      <c r="J71" s="71">
        <v>15.4</v>
      </c>
      <c r="K71" s="6">
        <f t="shared" si="3"/>
        <v>6.48</v>
      </c>
      <c r="L71" s="6">
        <f t="shared" si="4"/>
        <v>7.2</v>
      </c>
      <c r="M71" s="10">
        <v>120</v>
      </c>
      <c r="N71" s="3" t="str">
        <f t="shared" si="5"/>
        <v>ESE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1.8</v>
      </c>
      <c r="U71" s="15">
        <v>2</v>
      </c>
      <c r="V71" s="43"/>
    </row>
    <row r="72" spans="1:22" x14ac:dyDescent="0.25">
      <c r="A72" s="1">
        <v>45394</v>
      </c>
      <c r="B72" s="2">
        <v>0.24305555555555555</v>
      </c>
      <c r="C72" s="7">
        <v>1021</v>
      </c>
      <c r="D72" s="7">
        <v>1026</v>
      </c>
      <c r="E72" s="71">
        <v>15.4</v>
      </c>
      <c r="F72" s="9">
        <v>80</v>
      </c>
      <c r="G72" s="71">
        <v>15.4</v>
      </c>
      <c r="H72" s="71">
        <v>11.9</v>
      </c>
      <c r="I72" s="71">
        <v>26</v>
      </c>
      <c r="J72" s="71">
        <v>15.4</v>
      </c>
      <c r="K72" s="6">
        <f t="shared" si="3"/>
        <v>3.24</v>
      </c>
      <c r="L72" s="6">
        <f t="shared" si="4"/>
        <v>3.24</v>
      </c>
      <c r="M72" s="10">
        <v>102</v>
      </c>
      <c r="N72" s="3" t="str">
        <f t="shared" si="5"/>
        <v>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0.9</v>
      </c>
      <c r="U72" s="15">
        <v>0.9</v>
      </c>
      <c r="V72" s="43"/>
    </row>
    <row r="73" spans="1:22" x14ac:dyDescent="0.25">
      <c r="A73" s="1">
        <v>45394</v>
      </c>
      <c r="B73" s="2">
        <v>0.24652777777777779</v>
      </c>
      <c r="C73" s="7">
        <v>1020</v>
      </c>
      <c r="D73" s="7">
        <v>1025</v>
      </c>
      <c r="E73" s="71">
        <v>15.3</v>
      </c>
      <c r="F73" s="9">
        <v>80</v>
      </c>
      <c r="G73" s="71">
        <v>15.4</v>
      </c>
      <c r="H73" s="71">
        <v>11.8</v>
      </c>
      <c r="I73" s="71">
        <v>26</v>
      </c>
      <c r="J73" s="71">
        <v>15.4</v>
      </c>
      <c r="K73" s="6">
        <f t="shared" si="3"/>
        <v>6.84</v>
      </c>
      <c r="L73" s="6">
        <f t="shared" si="4"/>
        <v>7.2</v>
      </c>
      <c r="M73" s="10">
        <v>132</v>
      </c>
      <c r="N73" s="3" t="str">
        <f t="shared" si="5"/>
        <v>SE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1.9</v>
      </c>
      <c r="U73" s="15">
        <v>2</v>
      </c>
      <c r="V73" s="43"/>
    </row>
    <row r="74" spans="1:22" x14ac:dyDescent="0.25">
      <c r="A74" s="1">
        <v>45394</v>
      </c>
      <c r="B74" s="2">
        <v>0.25</v>
      </c>
      <c r="C74" s="7">
        <v>1020</v>
      </c>
      <c r="D74" s="7">
        <v>1025</v>
      </c>
      <c r="E74" s="71">
        <v>15.3</v>
      </c>
      <c r="F74" s="9">
        <v>80</v>
      </c>
      <c r="G74" s="71">
        <v>15.6</v>
      </c>
      <c r="H74" s="71">
        <v>11.8</v>
      </c>
      <c r="I74" s="71">
        <v>26</v>
      </c>
      <c r="J74" s="71">
        <v>15.6</v>
      </c>
      <c r="K74" s="6">
        <f t="shared" si="3"/>
        <v>5.76</v>
      </c>
      <c r="L74" s="6">
        <f t="shared" si="4"/>
        <v>5.76</v>
      </c>
      <c r="M74" s="10">
        <v>292</v>
      </c>
      <c r="N74" s="3" t="str">
        <f t="shared" si="5"/>
        <v>WNW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1.6</v>
      </c>
      <c r="U74" s="15">
        <v>1.6</v>
      </c>
      <c r="V74" s="43"/>
    </row>
    <row r="75" spans="1:22" x14ac:dyDescent="0.25">
      <c r="A75" s="1">
        <v>45394</v>
      </c>
      <c r="B75" s="2">
        <v>0.25347222222222221</v>
      </c>
      <c r="C75" s="7">
        <v>1020</v>
      </c>
      <c r="D75" s="7">
        <v>1025</v>
      </c>
      <c r="E75" s="71">
        <v>15.3</v>
      </c>
      <c r="F75" s="9">
        <v>80</v>
      </c>
      <c r="G75" s="71">
        <v>15.6</v>
      </c>
      <c r="H75" s="71">
        <v>11.8</v>
      </c>
      <c r="I75" s="71">
        <v>26</v>
      </c>
      <c r="J75" s="71">
        <v>15.6</v>
      </c>
      <c r="K75" s="6">
        <f t="shared" si="3"/>
        <v>5.4</v>
      </c>
      <c r="L75" s="6">
        <f t="shared" si="4"/>
        <v>5.4</v>
      </c>
      <c r="M75" s="10">
        <v>90</v>
      </c>
      <c r="N75" s="3" t="str">
        <f t="shared" si="5"/>
        <v>E</v>
      </c>
      <c r="O75" s="11">
        <v>0</v>
      </c>
      <c r="P75" s="12">
        <v>0</v>
      </c>
      <c r="Q75" s="3">
        <v>0</v>
      </c>
      <c r="R75" s="13">
        <v>0.123</v>
      </c>
      <c r="S75" s="14">
        <v>9.7170000000000004E-4</v>
      </c>
      <c r="T75" s="15">
        <v>1.5</v>
      </c>
      <c r="U75" s="15">
        <v>1.5</v>
      </c>
      <c r="V75" s="43"/>
    </row>
    <row r="76" spans="1:22" x14ac:dyDescent="0.25">
      <c r="A76" s="1">
        <v>45394</v>
      </c>
      <c r="B76" s="2">
        <v>0.25694444444444442</v>
      </c>
      <c r="C76" s="7">
        <v>1020</v>
      </c>
      <c r="D76" s="7">
        <v>1025</v>
      </c>
      <c r="E76" s="71">
        <v>15.4</v>
      </c>
      <c r="F76" s="9">
        <v>80</v>
      </c>
      <c r="G76" s="71">
        <v>15.4</v>
      </c>
      <c r="H76" s="71">
        <v>11.9</v>
      </c>
      <c r="I76" s="71">
        <v>26</v>
      </c>
      <c r="J76" s="71">
        <v>15.4</v>
      </c>
      <c r="K76" s="6">
        <f t="shared" si="3"/>
        <v>4.68</v>
      </c>
      <c r="L76" s="6">
        <f t="shared" si="4"/>
        <v>4.68</v>
      </c>
      <c r="M76" s="10">
        <v>351</v>
      </c>
      <c r="N76" s="3" t="str">
        <f t="shared" si="5"/>
        <v>N</v>
      </c>
      <c r="O76" s="11">
        <v>0</v>
      </c>
      <c r="P76" s="12">
        <v>0</v>
      </c>
      <c r="Q76" s="3">
        <v>0</v>
      </c>
      <c r="R76" s="13">
        <v>0.23599999999999999</v>
      </c>
      <c r="S76" s="14">
        <v>1.8644E-3</v>
      </c>
      <c r="T76" s="15">
        <v>1.3</v>
      </c>
      <c r="U76" s="15">
        <v>1.3</v>
      </c>
      <c r="V76" s="43"/>
    </row>
    <row r="77" spans="1:22" x14ac:dyDescent="0.25">
      <c r="A77" s="1">
        <v>45394</v>
      </c>
      <c r="B77" s="2">
        <v>0.26041666666666669</v>
      </c>
      <c r="C77" s="7">
        <v>1020</v>
      </c>
      <c r="D77" s="7">
        <v>1025</v>
      </c>
      <c r="E77" s="71">
        <v>15.3</v>
      </c>
      <c r="F77" s="9">
        <v>79</v>
      </c>
      <c r="G77" s="71">
        <v>15.3</v>
      </c>
      <c r="H77" s="71">
        <v>11.6</v>
      </c>
      <c r="I77" s="71">
        <v>26</v>
      </c>
      <c r="J77" s="71">
        <v>15.3</v>
      </c>
      <c r="K77" s="6">
        <f t="shared" si="3"/>
        <v>4.68</v>
      </c>
      <c r="L77" s="6">
        <f t="shared" si="4"/>
        <v>4.68</v>
      </c>
      <c r="M77" s="10">
        <v>222</v>
      </c>
      <c r="N77" s="3" t="str">
        <f t="shared" si="5"/>
        <v>SW</v>
      </c>
      <c r="O77" s="11">
        <v>0</v>
      </c>
      <c r="P77" s="12">
        <v>0</v>
      </c>
      <c r="Q77" s="3">
        <v>0</v>
      </c>
      <c r="R77" s="13">
        <v>0.377</v>
      </c>
      <c r="S77" s="14">
        <v>2.9783000000000001E-3</v>
      </c>
      <c r="T77" s="15">
        <v>1.3</v>
      </c>
      <c r="U77" s="15">
        <v>1.3</v>
      </c>
    </row>
    <row r="78" spans="1:22" x14ac:dyDescent="0.25">
      <c r="A78" s="1">
        <v>45394</v>
      </c>
      <c r="B78" s="2">
        <v>0.2638888888888889</v>
      </c>
      <c r="C78" s="7">
        <v>1021</v>
      </c>
      <c r="D78" s="7">
        <v>1026</v>
      </c>
      <c r="E78" s="71">
        <v>15.3</v>
      </c>
      <c r="F78" s="9">
        <v>78</v>
      </c>
      <c r="G78" s="71">
        <v>15.1</v>
      </c>
      <c r="H78" s="71">
        <v>11.5</v>
      </c>
      <c r="I78" s="71">
        <v>26</v>
      </c>
      <c r="J78" s="71">
        <v>15.1</v>
      </c>
      <c r="K78" s="6">
        <f t="shared" si="3"/>
        <v>8.2799999999999994</v>
      </c>
      <c r="L78" s="6">
        <f t="shared" si="4"/>
        <v>9.36</v>
      </c>
      <c r="M78" s="10">
        <v>197</v>
      </c>
      <c r="N78" s="3" t="str">
        <f t="shared" si="5"/>
        <v>S</v>
      </c>
      <c r="O78" s="11">
        <v>0</v>
      </c>
      <c r="P78" s="12">
        <v>0</v>
      </c>
      <c r="Q78" s="3">
        <v>0</v>
      </c>
      <c r="R78" s="13">
        <v>0.58699999999999997</v>
      </c>
      <c r="S78" s="14">
        <v>4.6373000000000004E-3</v>
      </c>
      <c r="T78" s="15">
        <v>2.2999999999999998</v>
      </c>
      <c r="U78" s="15">
        <v>2.6</v>
      </c>
    </row>
    <row r="79" spans="1:22" x14ac:dyDescent="0.25">
      <c r="A79" s="1">
        <v>45394</v>
      </c>
      <c r="B79" s="2">
        <v>0.2673611111111111</v>
      </c>
      <c r="C79" s="7">
        <v>1021</v>
      </c>
      <c r="D79" s="7">
        <v>1026</v>
      </c>
      <c r="E79" s="71">
        <v>15.4</v>
      </c>
      <c r="F79" s="9">
        <v>78</v>
      </c>
      <c r="G79" s="71">
        <v>15.5</v>
      </c>
      <c r="H79" s="71">
        <v>11.6</v>
      </c>
      <c r="I79" s="71">
        <v>26</v>
      </c>
      <c r="J79" s="71">
        <v>15.5</v>
      </c>
      <c r="K79" s="6">
        <f t="shared" si="3"/>
        <v>6.48</v>
      </c>
      <c r="L79" s="6">
        <f t="shared" si="4"/>
        <v>6.84</v>
      </c>
      <c r="M79" s="10">
        <v>222</v>
      </c>
      <c r="N79" s="3" t="str">
        <f t="shared" si="5"/>
        <v>SW</v>
      </c>
      <c r="O79" s="11">
        <v>0</v>
      </c>
      <c r="P79" s="12">
        <v>0</v>
      </c>
      <c r="Q79" s="3">
        <v>0</v>
      </c>
      <c r="R79" s="13">
        <v>0.88400000000000001</v>
      </c>
      <c r="S79" s="14">
        <v>6.9836000000000004E-3</v>
      </c>
      <c r="T79" s="15">
        <v>1.8</v>
      </c>
      <c r="U79" s="15">
        <v>1.9</v>
      </c>
    </row>
    <row r="80" spans="1:22" x14ac:dyDescent="0.25">
      <c r="A80" s="1">
        <v>45394</v>
      </c>
      <c r="B80" s="2">
        <v>0.27083333333333331</v>
      </c>
      <c r="C80" s="7">
        <v>1021</v>
      </c>
      <c r="D80" s="7">
        <v>1026</v>
      </c>
      <c r="E80" s="71">
        <v>15.5</v>
      </c>
      <c r="F80" s="9">
        <v>79</v>
      </c>
      <c r="G80" s="71">
        <v>15.9</v>
      </c>
      <c r="H80" s="71">
        <v>11.8</v>
      </c>
      <c r="I80" s="71">
        <v>26</v>
      </c>
      <c r="J80" s="71">
        <v>15.9</v>
      </c>
      <c r="K80" s="6">
        <f t="shared" si="3"/>
        <v>5.04</v>
      </c>
      <c r="L80" s="6">
        <f t="shared" si="4"/>
        <v>5.04</v>
      </c>
      <c r="M80" s="10">
        <v>84</v>
      </c>
      <c r="N80" s="3" t="str">
        <f t="shared" si="5"/>
        <v>E</v>
      </c>
      <c r="O80" s="11">
        <v>0</v>
      </c>
      <c r="P80" s="12">
        <v>0</v>
      </c>
      <c r="Q80" s="3">
        <v>0</v>
      </c>
      <c r="R80" s="13">
        <v>1332</v>
      </c>
      <c r="S80" s="14">
        <v>10.5228</v>
      </c>
      <c r="T80" s="15">
        <v>1.4</v>
      </c>
      <c r="U80" s="15">
        <v>1.4</v>
      </c>
    </row>
    <row r="81" spans="1:21" x14ac:dyDescent="0.25">
      <c r="A81" s="1">
        <v>45394</v>
      </c>
      <c r="B81" s="2">
        <v>0.27430555555555558</v>
      </c>
      <c r="C81" s="7">
        <v>1020</v>
      </c>
      <c r="D81" s="7">
        <v>1025</v>
      </c>
      <c r="E81" s="71">
        <v>15.5</v>
      </c>
      <c r="F81" s="9">
        <v>79</v>
      </c>
      <c r="G81" s="71">
        <v>15.3</v>
      </c>
      <c r="H81" s="71">
        <v>11.8</v>
      </c>
      <c r="I81" s="71">
        <v>26</v>
      </c>
      <c r="J81" s="71">
        <v>15.3</v>
      </c>
      <c r="K81" s="6">
        <f t="shared" si="3"/>
        <v>8.64</v>
      </c>
      <c r="L81" s="6">
        <f t="shared" si="4"/>
        <v>9.7200000000000006</v>
      </c>
      <c r="M81" s="10">
        <v>54</v>
      </c>
      <c r="N81" s="3" t="str">
        <f t="shared" si="5"/>
        <v>NE</v>
      </c>
      <c r="O81" s="11">
        <v>0</v>
      </c>
      <c r="P81" s="12">
        <v>0</v>
      </c>
      <c r="Q81" s="3">
        <v>0</v>
      </c>
      <c r="R81" s="13">
        <v>1802</v>
      </c>
      <c r="S81" s="14">
        <v>14.235800000000001</v>
      </c>
      <c r="T81" s="15">
        <v>2.4</v>
      </c>
      <c r="U81" s="15">
        <v>2.7</v>
      </c>
    </row>
    <row r="82" spans="1:21" x14ac:dyDescent="0.25">
      <c r="A82" s="1">
        <v>45394</v>
      </c>
      <c r="B82" s="2">
        <v>0.27777777777777779</v>
      </c>
      <c r="C82" s="7">
        <v>1021</v>
      </c>
      <c r="D82" s="7">
        <v>1026</v>
      </c>
      <c r="E82" s="71">
        <v>15.5</v>
      </c>
      <c r="F82" s="9">
        <v>79</v>
      </c>
      <c r="G82" s="71">
        <v>15.9</v>
      </c>
      <c r="H82" s="71">
        <v>11.8</v>
      </c>
      <c r="I82" s="71">
        <v>26</v>
      </c>
      <c r="J82" s="71">
        <v>15.9</v>
      </c>
      <c r="K82" s="6">
        <f t="shared" si="3"/>
        <v>5.4</v>
      </c>
      <c r="L82" s="6">
        <f t="shared" si="4"/>
        <v>5.4</v>
      </c>
      <c r="M82" s="10">
        <v>264</v>
      </c>
      <c r="N82" s="3" t="str">
        <f t="shared" si="5"/>
        <v>W</v>
      </c>
      <c r="O82" s="11">
        <v>0</v>
      </c>
      <c r="P82" s="12">
        <v>0</v>
      </c>
      <c r="Q82" s="3">
        <v>0</v>
      </c>
      <c r="R82" s="13">
        <v>2503</v>
      </c>
      <c r="S82" s="14">
        <v>19.773700000000002</v>
      </c>
      <c r="T82" s="15">
        <v>1.5</v>
      </c>
      <c r="U82" s="15">
        <v>1.5</v>
      </c>
    </row>
    <row r="83" spans="1:21" x14ac:dyDescent="0.25">
      <c r="A83" s="1">
        <v>45394</v>
      </c>
      <c r="B83" s="2">
        <v>0.28125</v>
      </c>
      <c r="C83" s="7">
        <v>1021</v>
      </c>
      <c r="D83" s="7">
        <v>1026</v>
      </c>
      <c r="E83" s="71">
        <v>15.6</v>
      </c>
      <c r="F83" s="9">
        <v>79</v>
      </c>
      <c r="G83" s="71">
        <v>15.6</v>
      </c>
      <c r="H83" s="71">
        <v>11.9</v>
      </c>
      <c r="I83" s="71">
        <v>26</v>
      </c>
      <c r="J83" s="71">
        <v>15.6</v>
      </c>
      <c r="K83" s="6">
        <f t="shared" si="3"/>
        <v>7.2</v>
      </c>
      <c r="L83" s="6">
        <f t="shared" si="4"/>
        <v>8.2799999999999994</v>
      </c>
      <c r="M83" s="10">
        <v>354</v>
      </c>
      <c r="N83" s="3" t="str">
        <f t="shared" si="5"/>
        <v>N</v>
      </c>
      <c r="O83" s="11">
        <v>0</v>
      </c>
      <c r="P83" s="12">
        <v>0</v>
      </c>
      <c r="Q83" s="3">
        <v>0</v>
      </c>
      <c r="R83" s="13">
        <v>3076</v>
      </c>
      <c r="S83" s="14">
        <v>24.300400000000003</v>
      </c>
      <c r="T83" s="15">
        <v>2</v>
      </c>
      <c r="U83" s="15">
        <v>2.2999999999999998</v>
      </c>
    </row>
    <row r="84" spans="1:21" x14ac:dyDescent="0.25">
      <c r="A84" s="1">
        <v>45394</v>
      </c>
      <c r="B84" s="2">
        <v>0.28472222222222221</v>
      </c>
      <c r="C84" s="7">
        <v>1021</v>
      </c>
      <c r="D84" s="7">
        <v>1026</v>
      </c>
      <c r="E84" s="71">
        <v>15.7</v>
      </c>
      <c r="F84" s="9">
        <v>78</v>
      </c>
      <c r="G84" s="71">
        <v>15.7</v>
      </c>
      <c r="H84" s="71">
        <v>11.8</v>
      </c>
      <c r="I84" s="71">
        <v>26</v>
      </c>
      <c r="J84" s="71">
        <v>15.7</v>
      </c>
      <c r="K84" s="6">
        <f t="shared" si="3"/>
        <v>0</v>
      </c>
      <c r="L84" s="6">
        <f t="shared" si="4"/>
        <v>0</v>
      </c>
      <c r="M84" s="10">
        <v>96</v>
      </c>
      <c r="N84" s="3" t="str">
        <f t="shared" si="5"/>
        <v>E</v>
      </c>
      <c r="O84" s="11">
        <v>0</v>
      </c>
      <c r="P84" s="12">
        <v>0</v>
      </c>
      <c r="Q84" s="3">
        <v>0</v>
      </c>
      <c r="R84" s="13">
        <v>3792</v>
      </c>
      <c r="S84" s="14">
        <v>29.956800000000001</v>
      </c>
      <c r="T84" s="15">
        <v>0</v>
      </c>
      <c r="U84" s="15">
        <v>0</v>
      </c>
    </row>
    <row r="85" spans="1:21" x14ac:dyDescent="0.25">
      <c r="A85" s="1">
        <v>45394</v>
      </c>
      <c r="B85" s="2">
        <v>0.28819444444444442</v>
      </c>
      <c r="C85" s="7">
        <v>1021</v>
      </c>
      <c r="D85" s="7">
        <v>1026</v>
      </c>
      <c r="E85" s="71">
        <v>15.8</v>
      </c>
      <c r="F85" s="9">
        <v>78</v>
      </c>
      <c r="G85" s="71">
        <v>16.2</v>
      </c>
      <c r="H85" s="71">
        <v>11.9</v>
      </c>
      <c r="I85" s="71">
        <v>26</v>
      </c>
      <c r="J85" s="71">
        <v>16.2</v>
      </c>
      <c r="K85" s="6">
        <f t="shared" si="3"/>
        <v>5.76</v>
      </c>
      <c r="L85" s="6">
        <f t="shared" si="4"/>
        <v>5.76</v>
      </c>
      <c r="M85" s="10">
        <v>276</v>
      </c>
      <c r="N85" s="3" t="str">
        <f t="shared" si="5"/>
        <v>W</v>
      </c>
      <c r="O85" s="11">
        <v>0</v>
      </c>
      <c r="P85" s="12">
        <v>0</v>
      </c>
      <c r="Q85" s="3">
        <v>0</v>
      </c>
      <c r="R85" s="13">
        <v>4052</v>
      </c>
      <c r="S85" s="14">
        <v>32.010800000000003</v>
      </c>
      <c r="T85" s="15">
        <v>1.6</v>
      </c>
      <c r="U85" s="15">
        <v>1.6</v>
      </c>
    </row>
    <row r="86" spans="1:21" x14ac:dyDescent="0.25">
      <c r="A86" s="1">
        <v>45394</v>
      </c>
      <c r="B86" s="2">
        <v>0.29166666666666669</v>
      </c>
      <c r="C86" s="7">
        <v>1021</v>
      </c>
      <c r="D86" s="7">
        <v>1026</v>
      </c>
      <c r="E86" s="71">
        <v>15.9</v>
      </c>
      <c r="F86" s="9">
        <v>78</v>
      </c>
      <c r="G86" s="71">
        <v>16.3</v>
      </c>
      <c r="H86" s="71">
        <v>12</v>
      </c>
      <c r="I86" s="71">
        <v>26</v>
      </c>
      <c r="J86" s="71">
        <v>16.3</v>
      </c>
      <c r="K86" s="6">
        <f t="shared" si="3"/>
        <v>5.4</v>
      </c>
      <c r="L86" s="6">
        <f t="shared" si="4"/>
        <v>5.4</v>
      </c>
      <c r="M86" s="10">
        <v>1</v>
      </c>
      <c r="N86" s="3" t="str">
        <f t="shared" si="5"/>
        <v>N</v>
      </c>
      <c r="O86" s="11">
        <v>0</v>
      </c>
      <c r="P86" s="12">
        <v>0</v>
      </c>
      <c r="Q86" s="3">
        <v>0</v>
      </c>
      <c r="R86" s="13">
        <v>5119</v>
      </c>
      <c r="S86" s="14">
        <v>40.440100000000001</v>
      </c>
      <c r="T86" s="15">
        <v>1.5</v>
      </c>
      <c r="U86" s="15">
        <v>1.5</v>
      </c>
    </row>
    <row r="87" spans="1:21" x14ac:dyDescent="0.25">
      <c r="A87" s="1">
        <v>45394</v>
      </c>
      <c r="B87" s="2">
        <v>0.2951388888888889</v>
      </c>
      <c r="C87" s="7">
        <v>1021</v>
      </c>
      <c r="D87" s="7">
        <v>1026</v>
      </c>
      <c r="E87" s="71">
        <v>16</v>
      </c>
      <c r="F87" s="9">
        <v>78</v>
      </c>
      <c r="G87" s="71">
        <v>16.399999999999999</v>
      </c>
      <c r="H87" s="71">
        <v>12.1</v>
      </c>
      <c r="I87" s="71">
        <v>26</v>
      </c>
      <c r="J87" s="71">
        <v>16.399999999999999</v>
      </c>
      <c r="K87" s="6">
        <f t="shared" si="3"/>
        <v>5.76</v>
      </c>
      <c r="L87" s="6">
        <f t="shared" si="4"/>
        <v>5.76</v>
      </c>
      <c r="M87" s="10">
        <v>163</v>
      </c>
      <c r="N87" s="3" t="str">
        <f t="shared" si="5"/>
        <v>SSE</v>
      </c>
      <c r="O87" s="11">
        <v>0</v>
      </c>
      <c r="P87" s="12">
        <v>0</v>
      </c>
      <c r="Q87" s="3">
        <v>0</v>
      </c>
      <c r="R87" s="13">
        <v>5830</v>
      </c>
      <c r="S87" s="14">
        <v>46.057000000000002</v>
      </c>
      <c r="T87" s="15">
        <v>1.6</v>
      </c>
      <c r="U87" s="15">
        <v>1.6</v>
      </c>
    </row>
    <row r="88" spans="1:21" x14ac:dyDescent="0.25">
      <c r="A88" s="1">
        <v>45394</v>
      </c>
      <c r="B88" s="2">
        <v>0.2986111111111111</v>
      </c>
      <c r="C88" s="7">
        <v>1021</v>
      </c>
      <c r="D88" s="7">
        <v>1026</v>
      </c>
      <c r="E88" s="71">
        <v>16.100000000000001</v>
      </c>
      <c r="F88" s="9">
        <v>77</v>
      </c>
      <c r="G88" s="71">
        <v>16.5</v>
      </c>
      <c r="H88" s="71">
        <v>12</v>
      </c>
      <c r="I88" s="71">
        <v>26</v>
      </c>
      <c r="J88" s="71">
        <v>16.5</v>
      </c>
      <c r="K88" s="6">
        <f t="shared" si="3"/>
        <v>5.4</v>
      </c>
      <c r="L88" s="6">
        <f t="shared" si="4"/>
        <v>5.4</v>
      </c>
      <c r="M88" s="10">
        <v>132</v>
      </c>
      <c r="N88" s="3" t="str">
        <f t="shared" si="5"/>
        <v>SE</v>
      </c>
      <c r="O88" s="11">
        <v>0</v>
      </c>
      <c r="P88" s="12">
        <v>0</v>
      </c>
      <c r="Q88" s="3">
        <v>0</v>
      </c>
      <c r="R88" s="13">
        <v>6502</v>
      </c>
      <c r="S88" s="14">
        <v>51.365800000000007</v>
      </c>
      <c r="T88" s="15">
        <v>1.5</v>
      </c>
      <c r="U88" s="15">
        <v>1.5</v>
      </c>
    </row>
    <row r="89" spans="1:21" x14ac:dyDescent="0.25">
      <c r="A89" s="1">
        <v>45394</v>
      </c>
      <c r="B89" s="2">
        <v>0.30208333333333331</v>
      </c>
      <c r="C89" s="7">
        <v>1021</v>
      </c>
      <c r="D89" s="7">
        <v>1026</v>
      </c>
      <c r="E89" s="71">
        <v>16.100000000000001</v>
      </c>
      <c r="F89" s="9">
        <v>77</v>
      </c>
      <c r="G89" s="71">
        <v>15.4</v>
      </c>
      <c r="H89" s="71">
        <v>12</v>
      </c>
      <c r="I89" s="71">
        <v>26</v>
      </c>
      <c r="J89" s="71">
        <v>15.4</v>
      </c>
      <c r="K89" s="6">
        <f t="shared" si="3"/>
        <v>13.32</v>
      </c>
      <c r="L89" s="6">
        <f t="shared" si="4"/>
        <v>14.040000000000001</v>
      </c>
      <c r="M89" s="10">
        <v>298</v>
      </c>
      <c r="N89" s="3" t="str">
        <f t="shared" si="5"/>
        <v>WNW</v>
      </c>
      <c r="O89" s="11">
        <v>0</v>
      </c>
      <c r="P89" s="12">
        <v>0</v>
      </c>
      <c r="Q89" s="3">
        <v>0</v>
      </c>
      <c r="R89" s="13">
        <v>7207</v>
      </c>
      <c r="S89" s="14">
        <v>56.935300000000005</v>
      </c>
      <c r="T89" s="15">
        <v>3.7</v>
      </c>
      <c r="U89" s="15">
        <v>3.9</v>
      </c>
    </row>
    <row r="90" spans="1:21" x14ac:dyDescent="0.25">
      <c r="A90" s="1">
        <v>45394</v>
      </c>
      <c r="B90" s="2">
        <v>0.30555555555555558</v>
      </c>
      <c r="C90" s="7">
        <v>1021</v>
      </c>
      <c r="D90" s="7">
        <v>1026</v>
      </c>
      <c r="E90" s="71">
        <v>16.2</v>
      </c>
      <c r="F90" s="9">
        <v>77</v>
      </c>
      <c r="G90" s="71">
        <v>16.7</v>
      </c>
      <c r="H90" s="71">
        <v>12.1</v>
      </c>
      <c r="I90" s="71">
        <v>26</v>
      </c>
      <c r="J90" s="71">
        <v>16.7</v>
      </c>
      <c r="K90" s="6">
        <f t="shared" si="3"/>
        <v>5.4</v>
      </c>
      <c r="L90" s="6">
        <f t="shared" si="4"/>
        <v>5.4</v>
      </c>
      <c r="M90" s="10">
        <v>86</v>
      </c>
      <c r="N90" s="3" t="str">
        <f t="shared" si="5"/>
        <v>E</v>
      </c>
      <c r="O90" s="11">
        <v>0</v>
      </c>
      <c r="P90" s="12">
        <v>0</v>
      </c>
      <c r="Q90" s="3">
        <v>0</v>
      </c>
      <c r="R90" s="13">
        <v>7957</v>
      </c>
      <c r="S90" s="14">
        <v>62.860300000000009</v>
      </c>
      <c r="T90" s="15">
        <v>1.5</v>
      </c>
      <c r="U90" s="15">
        <v>1.5</v>
      </c>
    </row>
    <row r="91" spans="1:21" x14ac:dyDescent="0.25">
      <c r="A91" s="1">
        <v>45394</v>
      </c>
      <c r="B91" s="2">
        <v>0.30902777777777779</v>
      </c>
      <c r="C91" s="7">
        <v>1021</v>
      </c>
      <c r="D91" s="7">
        <v>1026</v>
      </c>
      <c r="E91" s="71">
        <v>16.3</v>
      </c>
      <c r="F91" s="9">
        <v>77</v>
      </c>
      <c r="G91" s="71">
        <v>16.3</v>
      </c>
      <c r="H91" s="71">
        <v>12.2</v>
      </c>
      <c r="I91" s="71">
        <v>26</v>
      </c>
      <c r="J91" s="71">
        <v>16.3</v>
      </c>
      <c r="K91" s="6">
        <f t="shared" si="3"/>
        <v>3.6</v>
      </c>
      <c r="L91" s="6">
        <f t="shared" si="4"/>
        <v>3.6</v>
      </c>
      <c r="M91" s="10">
        <v>214</v>
      </c>
      <c r="N91" s="3" t="str">
        <f t="shared" si="5"/>
        <v>SSW</v>
      </c>
      <c r="O91" s="11">
        <v>0</v>
      </c>
      <c r="P91" s="12">
        <v>0</v>
      </c>
      <c r="Q91" s="3">
        <v>0.6</v>
      </c>
      <c r="R91" s="13">
        <v>8696</v>
      </c>
      <c r="S91" s="14">
        <v>68.698400000000007</v>
      </c>
      <c r="T91" s="15">
        <v>1</v>
      </c>
      <c r="U91" s="15">
        <v>1</v>
      </c>
    </row>
    <row r="92" spans="1:21" x14ac:dyDescent="0.25">
      <c r="A92" s="1">
        <v>45394</v>
      </c>
      <c r="B92" s="2">
        <v>0.3125</v>
      </c>
      <c r="C92" s="7">
        <v>1021</v>
      </c>
      <c r="D92" s="7">
        <v>1026</v>
      </c>
      <c r="E92" s="71">
        <v>16.399999999999999</v>
      </c>
      <c r="F92" s="9">
        <v>77</v>
      </c>
      <c r="G92" s="71">
        <v>15.6</v>
      </c>
      <c r="H92" s="71">
        <v>12.3</v>
      </c>
      <c r="I92" s="71">
        <v>26</v>
      </c>
      <c r="J92" s="71">
        <v>15.6</v>
      </c>
      <c r="K92" s="6">
        <f t="shared" si="3"/>
        <v>14.040000000000001</v>
      </c>
      <c r="L92" s="6">
        <f t="shared" si="4"/>
        <v>14.4</v>
      </c>
      <c r="M92" s="10">
        <v>59</v>
      </c>
      <c r="N92" s="3" t="str">
        <f t="shared" si="5"/>
        <v>NE</v>
      </c>
      <c r="O92" s="11">
        <v>0</v>
      </c>
      <c r="P92" s="12">
        <v>0</v>
      </c>
      <c r="Q92" s="3">
        <v>0.6</v>
      </c>
      <c r="R92" s="13">
        <v>9367</v>
      </c>
      <c r="S92" s="14">
        <v>73.999300000000005</v>
      </c>
      <c r="T92" s="15">
        <v>3.9</v>
      </c>
      <c r="U92" s="15">
        <v>4</v>
      </c>
    </row>
    <row r="93" spans="1:21" x14ac:dyDescent="0.25">
      <c r="A93" s="1">
        <v>45394</v>
      </c>
      <c r="B93" s="2">
        <v>0.31597222222222221</v>
      </c>
      <c r="C93" s="7">
        <v>1021</v>
      </c>
      <c r="D93" s="7">
        <v>1026</v>
      </c>
      <c r="E93" s="71">
        <v>16.5</v>
      </c>
      <c r="F93" s="9">
        <v>77</v>
      </c>
      <c r="G93" s="71">
        <v>16.5</v>
      </c>
      <c r="H93" s="71">
        <v>12.4</v>
      </c>
      <c r="I93" s="71">
        <v>26</v>
      </c>
      <c r="J93" s="71">
        <v>16.5</v>
      </c>
      <c r="K93" s="6">
        <f t="shared" si="3"/>
        <v>4.68</v>
      </c>
      <c r="L93" s="6">
        <f t="shared" si="4"/>
        <v>4.68</v>
      </c>
      <c r="M93" s="10">
        <v>90</v>
      </c>
      <c r="N93" s="3" t="str">
        <f t="shared" si="5"/>
        <v>E</v>
      </c>
      <c r="O93" s="11">
        <v>0</v>
      </c>
      <c r="P93" s="12">
        <v>0</v>
      </c>
      <c r="Q93" s="3">
        <v>0.8</v>
      </c>
      <c r="R93" s="13">
        <v>10110</v>
      </c>
      <c r="S93" s="14">
        <v>79.869000000000014</v>
      </c>
      <c r="T93" s="15">
        <v>1.3</v>
      </c>
      <c r="U93" s="15">
        <v>1.3</v>
      </c>
    </row>
    <row r="94" spans="1:21" x14ac:dyDescent="0.25">
      <c r="A94" s="1">
        <v>45394</v>
      </c>
      <c r="B94" s="2">
        <v>0.31944444444444442</v>
      </c>
      <c r="C94" s="7">
        <v>1021</v>
      </c>
      <c r="D94" s="7">
        <v>1026</v>
      </c>
      <c r="E94" s="71">
        <v>16.399999999999999</v>
      </c>
      <c r="F94" s="9">
        <v>76</v>
      </c>
      <c r="G94" s="71">
        <v>16.5</v>
      </c>
      <c r="H94" s="71">
        <v>12.1</v>
      </c>
      <c r="I94" s="71">
        <v>26</v>
      </c>
      <c r="J94" s="71">
        <v>16.5</v>
      </c>
      <c r="K94" s="6">
        <f t="shared" si="3"/>
        <v>7.2</v>
      </c>
      <c r="L94" s="6">
        <f t="shared" si="4"/>
        <v>8.2799999999999994</v>
      </c>
      <c r="M94" s="10">
        <v>352</v>
      </c>
      <c r="N94" s="3" t="str">
        <f t="shared" si="5"/>
        <v>N</v>
      </c>
      <c r="O94" s="11">
        <v>0</v>
      </c>
      <c r="P94" s="12">
        <v>0</v>
      </c>
      <c r="Q94" s="3">
        <v>0.8</v>
      </c>
      <c r="R94" s="13">
        <v>10933</v>
      </c>
      <c r="S94" s="14">
        <v>86.370700000000014</v>
      </c>
      <c r="T94" s="15">
        <v>2</v>
      </c>
      <c r="U94" s="15">
        <v>2.2999999999999998</v>
      </c>
    </row>
    <row r="95" spans="1:21" x14ac:dyDescent="0.25">
      <c r="A95" s="1">
        <v>45394</v>
      </c>
      <c r="B95" s="2">
        <v>0.32291666666666669</v>
      </c>
      <c r="C95" s="7">
        <v>1021</v>
      </c>
      <c r="D95" s="7">
        <v>1026</v>
      </c>
      <c r="E95" s="71">
        <v>16.600000000000001</v>
      </c>
      <c r="F95" s="9">
        <v>76</v>
      </c>
      <c r="G95" s="71">
        <v>17.100000000000001</v>
      </c>
      <c r="H95" s="71">
        <v>12.3</v>
      </c>
      <c r="I95" s="71">
        <v>26</v>
      </c>
      <c r="J95" s="71">
        <v>17.100000000000001</v>
      </c>
      <c r="K95" s="6">
        <f t="shared" si="3"/>
        <v>5.04</v>
      </c>
      <c r="L95" s="6">
        <f t="shared" si="4"/>
        <v>5.04</v>
      </c>
      <c r="M95" s="10">
        <v>331</v>
      </c>
      <c r="N95" s="3" t="str">
        <f t="shared" si="5"/>
        <v>NNW</v>
      </c>
      <c r="O95" s="11">
        <v>0</v>
      </c>
      <c r="P95" s="12">
        <v>0</v>
      </c>
      <c r="Q95" s="3">
        <v>0.9</v>
      </c>
      <c r="R95" s="13">
        <v>11804</v>
      </c>
      <c r="S95" s="14">
        <v>93.25160000000001</v>
      </c>
      <c r="T95" s="15">
        <v>1.4</v>
      </c>
      <c r="U95" s="15">
        <v>1.4</v>
      </c>
    </row>
    <row r="96" spans="1:21" x14ac:dyDescent="0.25">
      <c r="A96" s="1">
        <v>45394</v>
      </c>
      <c r="B96" s="2">
        <v>0.3263888888888889</v>
      </c>
      <c r="C96" s="7">
        <v>1021</v>
      </c>
      <c r="D96" s="7">
        <v>1026</v>
      </c>
      <c r="E96" s="71">
        <v>16.7</v>
      </c>
      <c r="F96" s="9">
        <v>76</v>
      </c>
      <c r="G96" s="71">
        <v>16.5</v>
      </c>
      <c r="H96" s="71">
        <v>12.4</v>
      </c>
      <c r="I96" s="71">
        <v>26</v>
      </c>
      <c r="J96" s="71">
        <v>16.5</v>
      </c>
      <c r="K96" s="6">
        <f t="shared" si="3"/>
        <v>9.7200000000000006</v>
      </c>
      <c r="L96" s="6">
        <f t="shared" si="4"/>
        <v>10.08</v>
      </c>
      <c r="M96" s="10">
        <v>12</v>
      </c>
      <c r="N96" s="3" t="str">
        <f t="shared" si="5"/>
        <v>N</v>
      </c>
      <c r="O96" s="11">
        <v>0</v>
      </c>
      <c r="P96" s="12">
        <v>0</v>
      </c>
      <c r="Q96" s="3">
        <v>0.9</v>
      </c>
      <c r="R96" s="13">
        <v>12895</v>
      </c>
      <c r="S96" s="14">
        <v>101.87050000000001</v>
      </c>
      <c r="T96" s="15">
        <v>2.7</v>
      </c>
      <c r="U96" s="15">
        <v>2.8</v>
      </c>
    </row>
    <row r="97" spans="1:21" x14ac:dyDescent="0.25">
      <c r="A97" s="1">
        <v>45394</v>
      </c>
      <c r="B97" s="2">
        <v>0.3298611111111111</v>
      </c>
      <c r="C97" s="7">
        <v>1021</v>
      </c>
      <c r="D97" s="7">
        <v>1026</v>
      </c>
      <c r="E97" s="71">
        <v>16.7</v>
      </c>
      <c r="F97" s="9">
        <v>75</v>
      </c>
      <c r="G97" s="71">
        <v>16.3</v>
      </c>
      <c r="H97" s="71">
        <v>12.2</v>
      </c>
      <c r="I97" s="71">
        <v>26</v>
      </c>
      <c r="J97" s="71">
        <v>16.3</v>
      </c>
      <c r="K97" s="6">
        <f t="shared" si="3"/>
        <v>11.88</v>
      </c>
      <c r="L97" s="6">
        <f t="shared" si="4"/>
        <v>13.32</v>
      </c>
      <c r="M97" s="10">
        <v>12</v>
      </c>
      <c r="N97" s="3" t="str">
        <f t="shared" si="5"/>
        <v>N</v>
      </c>
      <c r="O97" s="11">
        <v>0</v>
      </c>
      <c r="P97" s="12">
        <v>0</v>
      </c>
      <c r="Q97" s="3">
        <v>0.8</v>
      </c>
      <c r="R97" s="13">
        <v>13173</v>
      </c>
      <c r="S97" s="14">
        <v>104.06670000000001</v>
      </c>
      <c r="T97" s="15">
        <v>3.3</v>
      </c>
      <c r="U97" s="15">
        <v>3.7</v>
      </c>
    </row>
    <row r="98" spans="1:21" x14ac:dyDescent="0.25">
      <c r="A98" s="1">
        <v>45394</v>
      </c>
      <c r="B98" s="2">
        <v>0.33333333333333331</v>
      </c>
      <c r="C98" s="7">
        <v>1021</v>
      </c>
      <c r="D98" s="7">
        <v>1026</v>
      </c>
      <c r="E98" s="71">
        <v>16.7</v>
      </c>
      <c r="F98" s="9">
        <v>75</v>
      </c>
      <c r="G98" s="71">
        <v>16.399999999999999</v>
      </c>
      <c r="H98" s="71">
        <v>12.2</v>
      </c>
      <c r="I98" s="71">
        <v>26</v>
      </c>
      <c r="J98" s="71">
        <v>16.399999999999999</v>
      </c>
      <c r="K98" s="6">
        <f t="shared" si="3"/>
        <v>10.08</v>
      </c>
      <c r="L98" s="6">
        <f t="shared" si="4"/>
        <v>11.52</v>
      </c>
      <c r="M98" s="10">
        <v>131</v>
      </c>
      <c r="N98" s="3" t="str">
        <f t="shared" si="5"/>
        <v>SE</v>
      </c>
      <c r="O98" s="11">
        <v>0</v>
      </c>
      <c r="P98" s="12">
        <v>0</v>
      </c>
      <c r="Q98" s="3">
        <v>1</v>
      </c>
      <c r="R98" s="13">
        <v>14559</v>
      </c>
      <c r="S98" s="14">
        <v>115.01610000000001</v>
      </c>
      <c r="T98" s="15">
        <v>2.8</v>
      </c>
      <c r="U98" s="15">
        <v>3.2</v>
      </c>
    </row>
    <row r="99" spans="1:21" x14ac:dyDescent="0.25">
      <c r="A99" s="1">
        <v>45394</v>
      </c>
      <c r="B99" s="2">
        <v>0.33680555555555558</v>
      </c>
      <c r="C99" s="7">
        <v>1021</v>
      </c>
      <c r="D99" s="7">
        <v>1026</v>
      </c>
      <c r="E99" s="71">
        <v>16.7</v>
      </c>
      <c r="F99" s="9">
        <v>76</v>
      </c>
      <c r="G99" s="71">
        <v>16.8</v>
      </c>
      <c r="H99" s="71">
        <v>12.4</v>
      </c>
      <c r="I99" s="71">
        <v>26</v>
      </c>
      <c r="J99" s="71">
        <v>16.8</v>
      </c>
      <c r="K99" s="6">
        <f t="shared" si="3"/>
        <v>7.2</v>
      </c>
      <c r="L99" s="6">
        <f t="shared" si="4"/>
        <v>8.64</v>
      </c>
      <c r="M99" s="10">
        <v>84</v>
      </c>
      <c r="N99" s="3" t="str">
        <f t="shared" si="5"/>
        <v>E</v>
      </c>
      <c r="O99" s="11">
        <v>0</v>
      </c>
      <c r="P99" s="12">
        <v>0</v>
      </c>
      <c r="Q99" s="3">
        <v>1</v>
      </c>
      <c r="R99" s="13">
        <v>16980</v>
      </c>
      <c r="S99" s="14">
        <v>134.14200000000002</v>
      </c>
      <c r="T99" s="15">
        <v>2</v>
      </c>
      <c r="U99" s="15">
        <v>2.4</v>
      </c>
    </row>
    <row r="100" spans="1:21" x14ac:dyDescent="0.25">
      <c r="A100" s="1">
        <v>45394</v>
      </c>
      <c r="B100" s="2">
        <v>0.34027777777777779</v>
      </c>
      <c r="C100" s="7">
        <v>1021</v>
      </c>
      <c r="D100" s="7">
        <v>1026</v>
      </c>
      <c r="E100" s="71">
        <v>16.899999999999999</v>
      </c>
      <c r="F100" s="9">
        <v>75</v>
      </c>
      <c r="G100" s="71">
        <v>15.7</v>
      </c>
      <c r="H100" s="71">
        <v>12.4</v>
      </c>
      <c r="I100" s="71">
        <v>26</v>
      </c>
      <c r="J100" s="71">
        <v>15.7</v>
      </c>
      <c r="K100" s="6">
        <f t="shared" si="3"/>
        <v>21.96</v>
      </c>
      <c r="L100" s="6">
        <f t="shared" si="4"/>
        <v>24.12</v>
      </c>
      <c r="M100" s="10">
        <v>0</v>
      </c>
      <c r="N100" s="3" t="str">
        <f t="shared" si="5"/>
        <v>N</v>
      </c>
      <c r="O100" s="11">
        <v>0</v>
      </c>
      <c r="P100" s="12">
        <v>0</v>
      </c>
      <c r="Q100" s="3">
        <v>1</v>
      </c>
      <c r="R100" s="13">
        <v>18560</v>
      </c>
      <c r="S100" s="14">
        <v>146.62400000000002</v>
      </c>
      <c r="T100" s="15">
        <v>6.1</v>
      </c>
      <c r="U100" s="15">
        <v>6.7</v>
      </c>
    </row>
    <row r="101" spans="1:21" x14ac:dyDescent="0.25">
      <c r="A101" s="1">
        <v>45394</v>
      </c>
      <c r="B101" s="2">
        <v>0.34375</v>
      </c>
      <c r="C101" s="7">
        <v>1021</v>
      </c>
      <c r="D101" s="7">
        <v>1026</v>
      </c>
      <c r="E101" s="71">
        <v>17</v>
      </c>
      <c r="F101" s="9">
        <v>75</v>
      </c>
      <c r="G101" s="71">
        <v>17.600000000000001</v>
      </c>
      <c r="H101" s="71">
        <v>12.5</v>
      </c>
      <c r="I101" s="71">
        <v>26</v>
      </c>
      <c r="J101" s="71">
        <v>17.600000000000001</v>
      </c>
      <c r="K101" s="6">
        <f t="shared" si="3"/>
        <v>5.4</v>
      </c>
      <c r="L101" s="6">
        <f t="shared" si="4"/>
        <v>5.4</v>
      </c>
      <c r="M101" s="10">
        <v>208</v>
      </c>
      <c r="N101" s="3" t="str">
        <f t="shared" si="5"/>
        <v>SSW</v>
      </c>
      <c r="O101" s="11">
        <v>0</v>
      </c>
      <c r="P101" s="12">
        <v>0</v>
      </c>
      <c r="Q101" s="3">
        <v>1.1000000000000001</v>
      </c>
      <c r="R101" s="13">
        <v>20453</v>
      </c>
      <c r="S101" s="14">
        <v>161.57870000000003</v>
      </c>
      <c r="T101" s="15">
        <v>1.5</v>
      </c>
      <c r="U101" s="15">
        <v>1.5</v>
      </c>
    </row>
    <row r="102" spans="1:21" x14ac:dyDescent="0.25">
      <c r="A102" s="1">
        <v>45394</v>
      </c>
      <c r="B102" s="2">
        <v>0.34722222222222221</v>
      </c>
      <c r="C102" s="7">
        <v>1021</v>
      </c>
      <c r="D102" s="7">
        <v>1026</v>
      </c>
      <c r="E102" s="71">
        <v>17</v>
      </c>
      <c r="F102" s="9">
        <v>75</v>
      </c>
      <c r="G102" s="71">
        <v>16.2</v>
      </c>
      <c r="H102" s="71">
        <v>12.5</v>
      </c>
      <c r="I102" s="71">
        <v>26</v>
      </c>
      <c r="J102" s="71">
        <v>16.2</v>
      </c>
      <c r="K102" s="6">
        <f t="shared" si="3"/>
        <v>16.2</v>
      </c>
      <c r="L102" s="6">
        <f t="shared" si="4"/>
        <v>19.440000000000001</v>
      </c>
      <c r="M102" s="10">
        <v>18</v>
      </c>
      <c r="N102" s="3" t="str">
        <f t="shared" si="5"/>
        <v>N</v>
      </c>
      <c r="O102" s="11">
        <v>0</v>
      </c>
      <c r="P102" s="12">
        <v>0</v>
      </c>
      <c r="Q102" s="3">
        <v>1</v>
      </c>
      <c r="R102" s="13">
        <v>22164</v>
      </c>
      <c r="S102" s="14">
        <v>175.09560000000002</v>
      </c>
      <c r="T102" s="15">
        <v>4.5</v>
      </c>
      <c r="U102" s="15">
        <v>5.4</v>
      </c>
    </row>
    <row r="103" spans="1:21" x14ac:dyDescent="0.25">
      <c r="A103" s="1">
        <v>45394</v>
      </c>
      <c r="B103" s="2">
        <v>0.35069444444444442</v>
      </c>
      <c r="C103" s="7">
        <v>1021</v>
      </c>
      <c r="D103" s="7">
        <v>1026</v>
      </c>
      <c r="E103" s="71">
        <v>17</v>
      </c>
      <c r="F103" s="9">
        <v>75</v>
      </c>
      <c r="G103" s="71">
        <v>16.8</v>
      </c>
      <c r="H103" s="71">
        <v>12.5</v>
      </c>
      <c r="I103" s="71">
        <v>26</v>
      </c>
      <c r="J103" s="71">
        <v>16.8</v>
      </c>
      <c r="K103" s="6">
        <f t="shared" si="3"/>
        <v>10.44</v>
      </c>
      <c r="L103" s="6">
        <f t="shared" si="4"/>
        <v>11.16</v>
      </c>
      <c r="M103" s="10">
        <v>7</v>
      </c>
      <c r="N103" s="3" t="str">
        <f t="shared" si="5"/>
        <v>N</v>
      </c>
      <c r="O103" s="11">
        <v>0</v>
      </c>
      <c r="P103" s="12">
        <v>0</v>
      </c>
      <c r="Q103" s="3">
        <v>1.1000000000000001</v>
      </c>
      <c r="R103" s="13">
        <v>23797</v>
      </c>
      <c r="S103" s="14">
        <v>187.99630000000002</v>
      </c>
      <c r="T103" s="15">
        <v>2.9</v>
      </c>
      <c r="U103" s="15">
        <v>3.1</v>
      </c>
    </row>
    <row r="104" spans="1:21" x14ac:dyDescent="0.25">
      <c r="A104" s="1">
        <v>45394</v>
      </c>
      <c r="B104" s="2">
        <v>0.35416666666666669</v>
      </c>
      <c r="C104" s="7">
        <v>1021</v>
      </c>
      <c r="D104" s="7">
        <v>1026</v>
      </c>
      <c r="E104" s="71">
        <v>17.100000000000001</v>
      </c>
      <c r="F104" s="9">
        <v>74</v>
      </c>
      <c r="G104" s="71">
        <v>17.100000000000001</v>
      </c>
      <c r="H104" s="71">
        <v>12.4</v>
      </c>
      <c r="I104" s="71">
        <v>26</v>
      </c>
      <c r="J104" s="71">
        <v>17.100000000000001</v>
      </c>
      <c r="K104" s="6">
        <f t="shared" si="3"/>
        <v>3.6</v>
      </c>
      <c r="L104" s="6">
        <f t="shared" si="4"/>
        <v>3.6</v>
      </c>
      <c r="M104" s="10">
        <v>60</v>
      </c>
      <c r="N104" s="3" t="str">
        <f t="shared" si="5"/>
        <v>ENE</v>
      </c>
      <c r="O104" s="11">
        <v>0</v>
      </c>
      <c r="P104" s="12">
        <v>0</v>
      </c>
      <c r="Q104" s="3">
        <v>1</v>
      </c>
      <c r="R104" s="13">
        <v>25528</v>
      </c>
      <c r="S104" s="14">
        <v>201.67120000000003</v>
      </c>
      <c r="T104" s="15">
        <v>1</v>
      </c>
      <c r="U104" s="15">
        <v>1</v>
      </c>
    </row>
    <row r="105" spans="1:21" x14ac:dyDescent="0.25">
      <c r="A105" s="1">
        <v>45394</v>
      </c>
      <c r="B105" s="2">
        <v>0.3576388888888889</v>
      </c>
      <c r="C105" s="7">
        <v>1021</v>
      </c>
      <c r="D105" s="7">
        <v>1026</v>
      </c>
      <c r="E105" s="71">
        <v>17.399999999999999</v>
      </c>
      <c r="F105" s="9">
        <v>73</v>
      </c>
      <c r="G105" s="71">
        <v>17.600000000000001</v>
      </c>
      <c r="H105" s="71">
        <v>12.5</v>
      </c>
      <c r="I105" s="71">
        <v>26</v>
      </c>
      <c r="J105" s="71">
        <v>17.600000000000001</v>
      </c>
      <c r="K105" s="6">
        <f t="shared" si="3"/>
        <v>7.2</v>
      </c>
      <c r="L105" s="6">
        <f t="shared" si="4"/>
        <v>8.2799999999999994</v>
      </c>
      <c r="M105" s="10">
        <v>100</v>
      </c>
      <c r="N105" s="3" t="str">
        <f t="shared" si="5"/>
        <v>E</v>
      </c>
      <c r="O105" s="11">
        <v>0</v>
      </c>
      <c r="P105" s="12">
        <v>0</v>
      </c>
      <c r="Q105" s="3">
        <v>1.6</v>
      </c>
      <c r="R105" s="13">
        <v>27449</v>
      </c>
      <c r="S105" s="14">
        <v>216.84710000000001</v>
      </c>
      <c r="T105" s="15">
        <v>2</v>
      </c>
      <c r="U105" s="15">
        <v>2.2999999999999998</v>
      </c>
    </row>
    <row r="106" spans="1:21" x14ac:dyDescent="0.25">
      <c r="A106" s="1">
        <v>45394</v>
      </c>
      <c r="B106" s="2">
        <v>0.3611111111111111</v>
      </c>
      <c r="C106" s="7">
        <v>1021</v>
      </c>
      <c r="D106" s="7">
        <v>1026</v>
      </c>
      <c r="E106" s="71">
        <v>17.3</v>
      </c>
      <c r="F106" s="9">
        <v>75</v>
      </c>
      <c r="G106" s="71">
        <v>17.399999999999999</v>
      </c>
      <c r="H106" s="71">
        <v>12.8</v>
      </c>
      <c r="I106" s="71">
        <v>26</v>
      </c>
      <c r="J106" s="71">
        <v>17.399999999999999</v>
      </c>
      <c r="K106" s="6">
        <f t="shared" si="3"/>
        <v>8.64</v>
      </c>
      <c r="L106" s="6">
        <f t="shared" si="4"/>
        <v>9.36</v>
      </c>
      <c r="M106" s="10">
        <v>119</v>
      </c>
      <c r="N106" s="3" t="str">
        <f t="shared" si="5"/>
        <v>ESE</v>
      </c>
      <c r="O106" s="11">
        <v>0</v>
      </c>
      <c r="P106" s="12">
        <v>0</v>
      </c>
      <c r="Q106" s="3">
        <v>1.5</v>
      </c>
      <c r="R106" s="13">
        <v>29208</v>
      </c>
      <c r="S106" s="14">
        <v>230.74320000000003</v>
      </c>
      <c r="T106" s="15">
        <v>2.4</v>
      </c>
      <c r="U106" s="15">
        <v>2.6</v>
      </c>
    </row>
    <row r="107" spans="1:21" x14ac:dyDescent="0.25">
      <c r="A107" s="1">
        <v>45394</v>
      </c>
      <c r="B107" s="2">
        <v>0.36458333333333331</v>
      </c>
      <c r="C107" s="7">
        <v>1021</v>
      </c>
      <c r="D107" s="7">
        <v>1026</v>
      </c>
      <c r="E107" s="71">
        <v>17.399999999999999</v>
      </c>
      <c r="F107" s="9">
        <v>74</v>
      </c>
      <c r="G107" s="71">
        <v>17.8</v>
      </c>
      <c r="H107" s="71">
        <v>12.7</v>
      </c>
      <c r="I107" s="71">
        <v>26</v>
      </c>
      <c r="J107" s="71">
        <v>17.8</v>
      </c>
      <c r="K107" s="6">
        <f t="shared" si="3"/>
        <v>6.84</v>
      </c>
      <c r="L107" s="6">
        <f t="shared" si="4"/>
        <v>7.2</v>
      </c>
      <c r="M107" s="10">
        <v>83</v>
      </c>
      <c r="N107" s="3" t="str">
        <f t="shared" si="5"/>
        <v>E</v>
      </c>
      <c r="O107" s="11">
        <v>0</v>
      </c>
      <c r="P107" s="12">
        <v>0</v>
      </c>
      <c r="Q107" s="3">
        <v>1.8</v>
      </c>
      <c r="R107" s="13">
        <v>30955</v>
      </c>
      <c r="S107" s="14">
        <v>244.54450000000003</v>
      </c>
      <c r="T107" s="15">
        <v>1.9</v>
      </c>
      <c r="U107" s="15">
        <v>2</v>
      </c>
    </row>
    <row r="108" spans="1:21" x14ac:dyDescent="0.25">
      <c r="A108" s="1">
        <v>45394</v>
      </c>
      <c r="B108" s="2">
        <v>0.36805555555555558</v>
      </c>
      <c r="C108" s="7">
        <v>1021</v>
      </c>
      <c r="D108" s="7">
        <v>1026</v>
      </c>
      <c r="E108" s="71">
        <v>17.600000000000001</v>
      </c>
      <c r="F108" s="9">
        <v>74</v>
      </c>
      <c r="G108" s="71">
        <v>17.5</v>
      </c>
      <c r="H108" s="71">
        <v>12.9</v>
      </c>
      <c r="I108" s="71">
        <v>26</v>
      </c>
      <c r="J108" s="71">
        <v>17.5</v>
      </c>
      <c r="K108" s="6">
        <f t="shared" si="3"/>
        <v>10.08</v>
      </c>
      <c r="L108" s="6">
        <f t="shared" si="4"/>
        <v>11.52</v>
      </c>
      <c r="M108" s="10">
        <v>221</v>
      </c>
      <c r="N108" s="3" t="str">
        <f t="shared" si="5"/>
        <v>SW</v>
      </c>
      <c r="O108" s="11">
        <v>0</v>
      </c>
      <c r="P108" s="12">
        <v>0</v>
      </c>
      <c r="Q108" s="3">
        <v>1.8</v>
      </c>
      <c r="R108" s="13">
        <v>32912</v>
      </c>
      <c r="S108" s="14">
        <v>260.00480000000005</v>
      </c>
      <c r="T108" s="15">
        <v>2.8</v>
      </c>
      <c r="U108" s="15">
        <v>3.2</v>
      </c>
    </row>
    <row r="109" spans="1:21" x14ac:dyDescent="0.25">
      <c r="A109" s="1">
        <v>45394</v>
      </c>
      <c r="B109" s="2">
        <v>0.37152777777777779</v>
      </c>
      <c r="C109" s="7">
        <v>1021</v>
      </c>
      <c r="D109" s="7">
        <v>1026</v>
      </c>
      <c r="E109" s="71">
        <v>17.8</v>
      </c>
      <c r="F109" s="9">
        <v>73</v>
      </c>
      <c r="G109" s="71">
        <v>17.8</v>
      </c>
      <c r="H109" s="71">
        <v>12.9</v>
      </c>
      <c r="I109" s="71">
        <v>26</v>
      </c>
      <c r="J109" s="71">
        <v>17.8</v>
      </c>
      <c r="K109" s="6">
        <f t="shared" si="3"/>
        <v>3.9600000000000004</v>
      </c>
      <c r="L109" s="6">
        <f t="shared" si="4"/>
        <v>3.9600000000000004</v>
      </c>
      <c r="M109" s="10">
        <v>342</v>
      </c>
      <c r="N109" s="3" t="str">
        <f t="shared" si="5"/>
        <v>NNW</v>
      </c>
      <c r="O109" s="11">
        <v>0</v>
      </c>
      <c r="P109" s="12">
        <v>0</v>
      </c>
      <c r="Q109" s="3">
        <v>1.7</v>
      </c>
      <c r="R109" s="13">
        <v>34895</v>
      </c>
      <c r="S109" s="14">
        <v>275.6705</v>
      </c>
      <c r="T109" s="15">
        <v>1.1000000000000001</v>
      </c>
      <c r="U109" s="15">
        <v>1.1000000000000001</v>
      </c>
    </row>
    <row r="110" spans="1:21" x14ac:dyDescent="0.25">
      <c r="A110" s="1">
        <v>45394</v>
      </c>
      <c r="B110" s="2">
        <v>0.375</v>
      </c>
      <c r="C110" s="7">
        <v>1021</v>
      </c>
      <c r="D110" s="7">
        <v>1026</v>
      </c>
      <c r="E110" s="71">
        <v>17.7</v>
      </c>
      <c r="F110" s="9">
        <v>74</v>
      </c>
      <c r="G110" s="71">
        <v>18.3</v>
      </c>
      <c r="H110" s="71">
        <v>13</v>
      </c>
      <c r="I110" s="71">
        <v>26</v>
      </c>
      <c r="J110" s="71">
        <v>18.3</v>
      </c>
      <c r="K110" s="6">
        <f t="shared" si="3"/>
        <v>5.4</v>
      </c>
      <c r="L110" s="6">
        <f t="shared" si="4"/>
        <v>5.4</v>
      </c>
      <c r="M110" s="10">
        <v>209</v>
      </c>
      <c r="N110" s="3" t="str">
        <f t="shared" si="5"/>
        <v>SSW</v>
      </c>
      <c r="O110" s="11">
        <v>0</v>
      </c>
      <c r="P110" s="12">
        <v>0</v>
      </c>
      <c r="Q110" s="3">
        <v>1.6</v>
      </c>
      <c r="R110" s="13">
        <v>36723</v>
      </c>
      <c r="S110" s="14">
        <v>290.11170000000004</v>
      </c>
      <c r="T110" s="15">
        <v>1.5</v>
      </c>
      <c r="U110" s="15">
        <v>1.5</v>
      </c>
    </row>
    <row r="111" spans="1:21" x14ac:dyDescent="0.25">
      <c r="A111" s="1">
        <v>45394</v>
      </c>
      <c r="B111" s="2">
        <v>0.37847222222222221</v>
      </c>
      <c r="C111" s="7">
        <v>1021</v>
      </c>
      <c r="D111" s="7">
        <v>1026</v>
      </c>
      <c r="E111" s="71">
        <v>17.8</v>
      </c>
      <c r="F111" s="9">
        <v>72</v>
      </c>
      <c r="G111" s="71">
        <v>18.5</v>
      </c>
      <c r="H111" s="71">
        <v>12.6</v>
      </c>
      <c r="I111" s="71">
        <v>26</v>
      </c>
      <c r="J111" s="71">
        <v>18.5</v>
      </c>
      <c r="K111" s="6">
        <f t="shared" si="3"/>
        <v>5.76</v>
      </c>
      <c r="L111" s="6">
        <f t="shared" si="4"/>
        <v>5.76</v>
      </c>
      <c r="M111" s="10">
        <v>294</v>
      </c>
      <c r="N111" s="3" t="str">
        <f t="shared" si="5"/>
        <v>WNW</v>
      </c>
      <c r="O111" s="11">
        <v>0</v>
      </c>
      <c r="P111" s="12">
        <v>0</v>
      </c>
      <c r="Q111" s="3">
        <v>2</v>
      </c>
      <c r="R111" s="13">
        <v>38738</v>
      </c>
      <c r="S111" s="14">
        <v>306.03020000000004</v>
      </c>
      <c r="T111" s="15">
        <v>1.6</v>
      </c>
      <c r="U111" s="15">
        <v>1.6</v>
      </c>
    </row>
    <row r="112" spans="1:21" x14ac:dyDescent="0.25">
      <c r="A112" s="1">
        <v>45394</v>
      </c>
      <c r="B112" s="2">
        <v>0.38194444444444442</v>
      </c>
      <c r="C112" s="7">
        <v>1022</v>
      </c>
      <c r="D112" s="7">
        <v>1027</v>
      </c>
      <c r="E112" s="71">
        <v>18.100000000000001</v>
      </c>
      <c r="F112" s="9">
        <v>73</v>
      </c>
      <c r="G112" s="71">
        <v>18.100000000000001</v>
      </c>
      <c r="H112" s="71">
        <v>13.2</v>
      </c>
      <c r="I112" s="71">
        <v>26</v>
      </c>
      <c r="J112" s="71">
        <v>18.100000000000001</v>
      </c>
      <c r="K112" s="6">
        <f t="shared" si="3"/>
        <v>2.52</v>
      </c>
      <c r="L112" s="6">
        <f t="shared" si="4"/>
        <v>2.52</v>
      </c>
      <c r="M112" s="10">
        <v>86</v>
      </c>
      <c r="N112" s="3" t="str">
        <f t="shared" si="5"/>
        <v>E</v>
      </c>
      <c r="O112" s="11">
        <v>0</v>
      </c>
      <c r="P112" s="12">
        <v>0</v>
      </c>
      <c r="Q112" s="3">
        <v>2.2000000000000002</v>
      </c>
      <c r="R112" s="13">
        <v>40812</v>
      </c>
      <c r="S112" s="14">
        <v>322.41480000000001</v>
      </c>
      <c r="T112" s="15">
        <v>0.7</v>
      </c>
      <c r="U112" s="15">
        <v>0.7</v>
      </c>
    </row>
    <row r="113" spans="1:21" x14ac:dyDescent="0.25">
      <c r="A113" s="1">
        <v>45394</v>
      </c>
      <c r="B113" s="2">
        <v>0.38541666666666669</v>
      </c>
      <c r="C113" s="7">
        <v>1022</v>
      </c>
      <c r="D113" s="7">
        <v>1027</v>
      </c>
      <c r="E113" s="71">
        <v>18</v>
      </c>
      <c r="F113" s="9">
        <v>73</v>
      </c>
      <c r="G113" s="71">
        <v>18.5</v>
      </c>
      <c r="H113" s="71">
        <v>13.1</v>
      </c>
      <c r="I113" s="71">
        <v>26</v>
      </c>
      <c r="J113" s="71">
        <v>18.5</v>
      </c>
      <c r="K113" s="6">
        <f t="shared" si="3"/>
        <v>6.84</v>
      </c>
      <c r="L113" s="6">
        <f t="shared" si="4"/>
        <v>7.2</v>
      </c>
      <c r="M113" s="10">
        <v>294</v>
      </c>
      <c r="N113" s="3" t="str">
        <f t="shared" si="5"/>
        <v>WNW</v>
      </c>
      <c r="O113" s="11">
        <v>0</v>
      </c>
      <c r="P113" s="12">
        <v>0</v>
      </c>
      <c r="Q113" s="3">
        <v>2</v>
      </c>
      <c r="R113" s="13">
        <v>42820</v>
      </c>
      <c r="S113" s="14">
        <v>338.27800000000002</v>
      </c>
      <c r="T113" s="15">
        <v>1.9</v>
      </c>
      <c r="U113" s="15">
        <v>2</v>
      </c>
    </row>
    <row r="114" spans="1:21" x14ac:dyDescent="0.25">
      <c r="A114" s="1">
        <v>45394</v>
      </c>
      <c r="B114" s="2">
        <v>0.3888888888888889</v>
      </c>
      <c r="C114" s="7">
        <v>1021</v>
      </c>
      <c r="D114" s="7">
        <v>1026</v>
      </c>
      <c r="E114" s="71">
        <v>17.8</v>
      </c>
      <c r="F114" s="9">
        <v>74</v>
      </c>
      <c r="G114" s="71">
        <v>17.2</v>
      </c>
      <c r="H114" s="71">
        <v>13.1</v>
      </c>
      <c r="I114" s="71">
        <v>26</v>
      </c>
      <c r="J114" s="71">
        <v>17.2</v>
      </c>
      <c r="K114" s="6">
        <f t="shared" si="3"/>
        <v>15.120000000000001</v>
      </c>
      <c r="L114" s="6">
        <f t="shared" si="4"/>
        <v>20.52</v>
      </c>
      <c r="M114" s="10">
        <v>337</v>
      </c>
      <c r="N114" s="3" t="str">
        <f t="shared" si="5"/>
        <v>NNW</v>
      </c>
      <c r="O114" s="11">
        <v>0</v>
      </c>
      <c r="P114" s="12">
        <v>0</v>
      </c>
      <c r="Q114" s="3">
        <v>2.2000000000000002</v>
      </c>
      <c r="R114" s="13">
        <v>44569</v>
      </c>
      <c r="S114" s="14">
        <v>352.09510000000006</v>
      </c>
      <c r="T114" s="15">
        <v>4.2</v>
      </c>
      <c r="U114" s="15">
        <v>5.7</v>
      </c>
    </row>
    <row r="115" spans="1:21" x14ac:dyDescent="0.25">
      <c r="A115" s="1">
        <v>45394</v>
      </c>
      <c r="B115" s="2">
        <v>0.3923611111111111</v>
      </c>
      <c r="C115" s="7">
        <v>1022</v>
      </c>
      <c r="D115" s="7">
        <v>1027</v>
      </c>
      <c r="E115" s="71">
        <v>18.100000000000001</v>
      </c>
      <c r="F115" s="9">
        <v>73</v>
      </c>
      <c r="G115" s="71">
        <v>18.100000000000001</v>
      </c>
      <c r="H115" s="71">
        <v>13.2</v>
      </c>
      <c r="I115" s="71">
        <v>26</v>
      </c>
      <c r="J115" s="71">
        <v>18.100000000000001</v>
      </c>
      <c r="K115" s="6">
        <f t="shared" si="3"/>
        <v>6.84</v>
      </c>
      <c r="L115" s="6">
        <f t="shared" si="4"/>
        <v>7.2</v>
      </c>
      <c r="M115" s="10">
        <v>90</v>
      </c>
      <c r="N115" s="3" t="str">
        <f t="shared" si="5"/>
        <v>E</v>
      </c>
      <c r="O115" s="11">
        <v>0</v>
      </c>
      <c r="P115" s="12">
        <v>0</v>
      </c>
      <c r="Q115" s="3">
        <v>2.2999999999999998</v>
      </c>
      <c r="R115" s="13">
        <v>46621</v>
      </c>
      <c r="S115" s="14">
        <v>368.30590000000001</v>
      </c>
      <c r="T115" s="15">
        <v>1.9</v>
      </c>
      <c r="U115" s="15">
        <v>2</v>
      </c>
    </row>
    <row r="116" spans="1:21" x14ac:dyDescent="0.25">
      <c r="A116" s="1">
        <v>45394</v>
      </c>
      <c r="B116" s="2">
        <v>0.39583333333333331</v>
      </c>
      <c r="C116" s="7">
        <v>1021</v>
      </c>
      <c r="D116" s="7">
        <v>1026</v>
      </c>
      <c r="E116" s="71">
        <v>18.399999999999999</v>
      </c>
      <c r="F116" s="9">
        <v>72</v>
      </c>
      <c r="G116" s="71">
        <v>18.399999999999999</v>
      </c>
      <c r="H116" s="71">
        <v>13.2</v>
      </c>
      <c r="I116" s="71">
        <v>26</v>
      </c>
      <c r="J116" s="71">
        <v>18.399999999999999</v>
      </c>
      <c r="K116" s="6">
        <f t="shared" si="3"/>
        <v>12.96</v>
      </c>
      <c r="L116" s="6">
        <f t="shared" si="4"/>
        <v>14.040000000000001</v>
      </c>
      <c r="M116" s="10">
        <v>42</v>
      </c>
      <c r="N116" s="3" t="str">
        <f t="shared" si="5"/>
        <v>NE</v>
      </c>
      <c r="O116" s="11">
        <v>0</v>
      </c>
      <c r="P116" s="12">
        <v>0</v>
      </c>
      <c r="Q116" s="3">
        <v>1.7</v>
      </c>
      <c r="R116" s="13">
        <v>48573</v>
      </c>
      <c r="S116" s="14">
        <v>383.72670000000005</v>
      </c>
      <c r="T116" s="15">
        <v>3.6</v>
      </c>
      <c r="U116" s="15">
        <v>3.9</v>
      </c>
    </row>
    <row r="117" spans="1:21" x14ac:dyDescent="0.25">
      <c r="A117" s="1">
        <v>45394</v>
      </c>
      <c r="B117" s="2">
        <v>0.39930555555555558</v>
      </c>
      <c r="C117" s="7">
        <v>1022</v>
      </c>
      <c r="D117" s="7">
        <v>1027</v>
      </c>
      <c r="E117" s="71">
        <v>18.3</v>
      </c>
      <c r="F117" s="9">
        <v>73</v>
      </c>
      <c r="G117" s="71">
        <v>18.3</v>
      </c>
      <c r="H117" s="71">
        <v>13.3</v>
      </c>
      <c r="I117" s="71">
        <v>26</v>
      </c>
      <c r="J117" s="71">
        <v>18.3</v>
      </c>
      <c r="K117" s="6">
        <f t="shared" si="3"/>
        <v>7.2</v>
      </c>
      <c r="L117" s="6">
        <f t="shared" si="4"/>
        <v>8.2799999999999994</v>
      </c>
      <c r="M117" s="10">
        <v>210</v>
      </c>
      <c r="N117" s="3" t="str">
        <f t="shared" si="5"/>
        <v>SSW</v>
      </c>
      <c r="O117" s="11">
        <v>0</v>
      </c>
      <c r="P117" s="12">
        <v>0</v>
      </c>
      <c r="Q117" s="3">
        <v>2.2999999999999998</v>
      </c>
      <c r="R117" s="13">
        <v>50297</v>
      </c>
      <c r="S117" s="14">
        <v>397.34630000000004</v>
      </c>
      <c r="T117" s="15">
        <v>2</v>
      </c>
      <c r="U117" s="15">
        <v>2.2999999999999998</v>
      </c>
    </row>
    <row r="118" spans="1:21" x14ac:dyDescent="0.25">
      <c r="A118" s="1">
        <v>45394</v>
      </c>
      <c r="B118" s="2">
        <v>0.40277777777777779</v>
      </c>
      <c r="C118" s="7">
        <v>1022</v>
      </c>
      <c r="D118" s="7">
        <v>1027</v>
      </c>
      <c r="E118" s="71">
        <v>18.3</v>
      </c>
      <c r="F118" s="9">
        <v>72</v>
      </c>
      <c r="G118" s="71">
        <v>18.3</v>
      </c>
      <c r="H118" s="71">
        <v>13.1</v>
      </c>
      <c r="I118" s="71">
        <v>26</v>
      </c>
      <c r="J118" s="71">
        <v>18.3</v>
      </c>
      <c r="K118" s="6">
        <f t="shared" si="3"/>
        <v>5.4</v>
      </c>
      <c r="L118" s="6">
        <f t="shared" si="4"/>
        <v>5.4</v>
      </c>
      <c r="M118" s="10">
        <v>27</v>
      </c>
      <c r="N118" s="3" t="str">
        <f t="shared" si="5"/>
        <v>NNE</v>
      </c>
      <c r="O118" s="11">
        <v>0</v>
      </c>
      <c r="P118" s="12">
        <v>0</v>
      </c>
      <c r="Q118" s="3">
        <v>2.2000000000000002</v>
      </c>
      <c r="R118" s="13">
        <v>52309</v>
      </c>
      <c r="S118" s="14">
        <v>413.24110000000002</v>
      </c>
      <c r="T118" s="15">
        <v>1.5</v>
      </c>
      <c r="U118" s="15">
        <v>1.5</v>
      </c>
    </row>
    <row r="119" spans="1:21" x14ac:dyDescent="0.25">
      <c r="A119" s="1">
        <v>45394</v>
      </c>
      <c r="B119" s="2">
        <v>0.40625</v>
      </c>
      <c r="C119" s="7">
        <v>1022</v>
      </c>
      <c r="D119" s="7">
        <v>1027</v>
      </c>
      <c r="E119" s="71">
        <v>18.600000000000001</v>
      </c>
      <c r="F119" s="9">
        <v>72</v>
      </c>
      <c r="G119" s="71">
        <v>18.600000000000001</v>
      </c>
      <c r="H119" s="71">
        <v>13.4</v>
      </c>
      <c r="I119" s="71">
        <v>26</v>
      </c>
      <c r="J119" s="71">
        <v>18.600000000000001</v>
      </c>
      <c r="K119" s="6">
        <f t="shared" si="3"/>
        <v>5.4</v>
      </c>
      <c r="L119" s="6">
        <f t="shared" si="4"/>
        <v>5.4</v>
      </c>
      <c r="M119" s="10">
        <v>90</v>
      </c>
      <c r="N119" s="3" t="str">
        <f t="shared" si="5"/>
        <v>E</v>
      </c>
      <c r="O119" s="11">
        <v>0</v>
      </c>
      <c r="P119" s="12">
        <v>0</v>
      </c>
      <c r="Q119" s="3">
        <v>2.9</v>
      </c>
      <c r="R119" s="13">
        <v>54109</v>
      </c>
      <c r="S119" s="14">
        <v>427.46110000000004</v>
      </c>
      <c r="T119" s="15">
        <v>1.5</v>
      </c>
      <c r="U119" s="15">
        <v>1.5</v>
      </c>
    </row>
    <row r="120" spans="1:21" x14ac:dyDescent="0.25">
      <c r="A120" s="1">
        <v>45394</v>
      </c>
      <c r="B120" s="2">
        <v>0.40972222222222221</v>
      </c>
      <c r="C120" s="7">
        <v>1022</v>
      </c>
      <c r="D120" s="7">
        <v>1027</v>
      </c>
      <c r="E120" s="71">
        <v>18.399999999999999</v>
      </c>
      <c r="F120" s="9">
        <v>73</v>
      </c>
      <c r="G120" s="71">
        <v>18.399999999999999</v>
      </c>
      <c r="H120" s="71">
        <v>13.4</v>
      </c>
      <c r="I120" s="71">
        <v>26</v>
      </c>
      <c r="J120" s="71">
        <v>18.399999999999999</v>
      </c>
      <c r="K120" s="6">
        <f t="shared" si="3"/>
        <v>12.96</v>
      </c>
      <c r="L120" s="6">
        <f t="shared" si="4"/>
        <v>13.32</v>
      </c>
      <c r="M120" s="10">
        <v>353</v>
      </c>
      <c r="N120" s="3" t="str">
        <f t="shared" si="5"/>
        <v>N</v>
      </c>
      <c r="O120" s="11">
        <v>0</v>
      </c>
      <c r="P120" s="12">
        <v>0</v>
      </c>
      <c r="Q120" s="3">
        <v>2.9</v>
      </c>
      <c r="R120" s="13">
        <v>55916</v>
      </c>
      <c r="S120" s="14">
        <v>441.73640000000006</v>
      </c>
      <c r="T120" s="15">
        <v>3.6</v>
      </c>
      <c r="U120" s="15">
        <v>3.7</v>
      </c>
    </row>
    <row r="121" spans="1:21" x14ac:dyDescent="0.25">
      <c r="A121" s="1">
        <v>45394</v>
      </c>
      <c r="B121" s="2">
        <v>0.41319444444444442</v>
      </c>
      <c r="C121" s="7">
        <v>1022</v>
      </c>
      <c r="D121" s="7">
        <v>1027</v>
      </c>
      <c r="E121" s="71">
        <v>18.5</v>
      </c>
      <c r="F121" s="9">
        <v>72</v>
      </c>
      <c r="G121" s="71">
        <v>18.5</v>
      </c>
      <c r="H121" s="71">
        <v>13.3</v>
      </c>
      <c r="I121" s="71">
        <v>26</v>
      </c>
      <c r="J121" s="71">
        <v>18.5</v>
      </c>
      <c r="K121" s="6">
        <f t="shared" si="3"/>
        <v>8.2799999999999994</v>
      </c>
      <c r="L121" s="6">
        <f t="shared" si="4"/>
        <v>9.7200000000000006</v>
      </c>
      <c r="M121" s="10">
        <v>90</v>
      </c>
      <c r="N121" s="3" t="str">
        <f t="shared" si="5"/>
        <v>E</v>
      </c>
      <c r="O121" s="11">
        <v>0</v>
      </c>
      <c r="P121" s="12">
        <v>0</v>
      </c>
      <c r="Q121" s="3">
        <v>3.5</v>
      </c>
      <c r="R121" s="13">
        <v>57761</v>
      </c>
      <c r="S121" s="14">
        <v>456.31190000000004</v>
      </c>
      <c r="T121" s="15">
        <v>2.2999999999999998</v>
      </c>
      <c r="U121" s="15">
        <v>2.7</v>
      </c>
    </row>
    <row r="122" spans="1:21" x14ac:dyDescent="0.25">
      <c r="A122" s="1">
        <v>45394</v>
      </c>
      <c r="B122" s="2">
        <v>0.41666666666666669</v>
      </c>
      <c r="C122" s="7">
        <v>1022</v>
      </c>
      <c r="D122" s="7">
        <v>1027</v>
      </c>
      <c r="E122" s="71">
        <v>18.399999999999999</v>
      </c>
      <c r="F122" s="9">
        <v>73</v>
      </c>
      <c r="G122" s="71">
        <v>18.399999999999999</v>
      </c>
      <c r="H122" s="71">
        <v>13.4</v>
      </c>
      <c r="I122" s="71">
        <v>26</v>
      </c>
      <c r="J122" s="71">
        <v>18.399999999999999</v>
      </c>
      <c r="K122" s="6">
        <f t="shared" si="3"/>
        <v>12.96</v>
      </c>
      <c r="L122" s="6">
        <f t="shared" si="4"/>
        <v>14.4</v>
      </c>
      <c r="M122" s="10">
        <v>252</v>
      </c>
      <c r="N122" s="3" t="str">
        <f t="shared" si="5"/>
        <v>WSW</v>
      </c>
      <c r="O122" s="11">
        <v>0</v>
      </c>
      <c r="P122" s="12">
        <v>0</v>
      </c>
      <c r="Q122" s="3">
        <v>3.5</v>
      </c>
      <c r="R122" s="13">
        <v>59152</v>
      </c>
      <c r="S122" s="14">
        <v>467.30080000000004</v>
      </c>
      <c r="T122" s="15">
        <v>3.6</v>
      </c>
      <c r="U122" s="15">
        <v>4</v>
      </c>
    </row>
    <row r="123" spans="1:21" x14ac:dyDescent="0.25">
      <c r="A123" s="1">
        <v>45394</v>
      </c>
      <c r="B123" s="2">
        <v>0.4201388888888889</v>
      </c>
      <c r="C123" s="7">
        <v>1022</v>
      </c>
      <c r="D123" s="7">
        <v>1027</v>
      </c>
      <c r="E123" s="71">
        <v>18.3</v>
      </c>
      <c r="F123" s="9">
        <v>74</v>
      </c>
      <c r="G123" s="71">
        <v>18.3</v>
      </c>
      <c r="H123" s="71">
        <v>13.6</v>
      </c>
      <c r="I123" s="71">
        <v>26</v>
      </c>
      <c r="J123" s="71">
        <v>18.3</v>
      </c>
      <c r="K123" s="6">
        <f t="shared" si="3"/>
        <v>7.2</v>
      </c>
      <c r="L123" s="6">
        <f t="shared" si="4"/>
        <v>8.2799999999999994</v>
      </c>
      <c r="M123" s="10">
        <v>244</v>
      </c>
      <c r="N123" s="3" t="str">
        <f t="shared" si="5"/>
        <v>WSW</v>
      </c>
      <c r="O123" s="11">
        <v>0</v>
      </c>
      <c r="P123" s="12">
        <v>0</v>
      </c>
      <c r="Q123" s="3">
        <v>2.4</v>
      </c>
      <c r="R123" s="13">
        <v>61410</v>
      </c>
      <c r="S123" s="14">
        <v>485.13900000000007</v>
      </c>
      <c r="T123" s="15">
        <v>2</v>
      </c>
      <c r="U123" s="15">
        <v>2.2999999999999998</v>
      </c>
    </row>
    <row r="124" spans="1:21" x14ac:dyDescent="0.25">
      <c r="A124" s="1">
        <v>45394</v>
      </c>
      <c r="B124" s="2">
        <v>0.4236111111111111</v>
      </c>
      <c r="C124" s="7">
        <v>1022</v>
      </c>
      <c r="D124" s="7">
        <v>1027</v>
      </c>
      <c r="E124" s="71">
        <v>18.600000000000001</v>
      </c>
      <c r="F124" s="9">
        <v>74</v>
      </c>
      <c r="G124" s="71">
        <v>18.600000000000001</v>
      </c>
      <c r="H124" s="71">
        <v>13.8</v>
      </c>
      <c r="I124" s="71">
        <v>26</v>
      </c>
      <c r="J124" s="71">
        <v>18.600000000000001</v>
      </c>
      <c r="K124" s="6">
        <f t="shared" si="3"/>
        <v>11.16</v>
      </c>
      <c r="L124" s="6">
        <f t="shared" si="4"/>
        <v>11.52</v>
      </c>
      <c r="M124" s="10">
        <v>213</v>
      </c>
      <c r="N124" s="3" t="str">
        <f t="shared" si="5"/>
        <v>SSW</v>
      </c>
      <c r="O124" s="11">
        <v>0</v>
      </c>
      <c r="P124" s="12">
        <v>0</v>
      </c>
      <c r="Q124" s="3">
        <v>3.9</v>
      </c>
      <c r="R124" s="13">
        <v>63779</v>
      </c>
      <c r="S124" s="14">
        <v>503.85410000000007</v>
      </c>
      <c r="T124" s="15">
        <v>3.1</v>
      </c>
      <c r="U124" s="15">
        <v>3.2</v>
      </c>
    </row>
    <row r="125" spans="1:21" x14ac:dyDescent="0.25">
      <c r="A125" s="1">
        <v>45394</v>
      </c>
      <c r="B125" s="2">
        <v>0.42708333333333331</v>
      </c>
      <c r="C125" s="7">
        <v>1022</v>
      </c>
      <c r="D125" s="7">
        <v>1027</v>
      </c>
      <c r="E125" s="71">
        <v>18.600000000000001</v>
      </c>
      <c r="F125" s="9">
        <v>73</v>
      </c>
      <c r="G125" s="71">
        <v>18.600000000000001</v>
      </c>
      <c r="H125" s="71">
        <v>13.6</v>
      </c>
      <c r="I125" s="71">
        <v>26</v>
      </c>
      <c r="J125" s="71">
        <v>18.600000000000001</v>
      </c>
      <c r="K125" s="6">
        <f t="shared" si="3"/>
        <v>6.48</v>
      </c>
      <c r="L125" s="6">
        <f t="shared" si="4"/>
        <v>6.84</v>
      </c>
      <c r="M125" s="10">
        <v>358</v>
      </c>
      <c r="N125" s="3" t="str">
        <f t="shared" si="5"/>
        <v>N</v>
      </c>
      <c r="O125" s="11">
        <v>0</v>
      </c>
      <c r="P125" s="12">
        <v>0</v>
      </c>
      <c r="Q125" s="3">
        <v>4</v>
      </c>
      <c r="R125" s="13">
        <v>66175</v>
      </c>
      <c r="S125" s="14">
        <v>522.78250000000003</v>
      </c>
      <c r="T125" s="15">
        <v>1.8</v>
      </c>
      <c r="U125" s="15">
        <v>1.9</v>
      </c>
    </row>
    <row r="126" spans="1:21" x14ac:dyDescent="0.25">
      <c r="A126" s="1">
        <v>45394</v>
      </c>
      <c r="B126" s="2">
        <v>0.43055555555555558</v>
      </c>
      <c r="C126" s="7">
        <v>1022</v>
      </c>
      <c r="D126" s="7">
        <v>1027</v>
      </c>
      <c r="E126" s="71">
        <v>18.7</v>
      </c>
      <c r="F126" s="9">
        <v>72</v>
      </c>
      <c r="G126" s="71">
        <v>18.7</v>
      </c>
      <c r="H126" s="71">
        <v>13.5</v>
      </c>
      <c r="I126" s="71">
        <v>26</v>
      </c>
      <c r="J126" s="71">
        <v>18.7</v>
      </c>
      <c r="K126" s="6">
        <f t="shared" si="3"/>
        <v>13.32</v>
      </c>
      <c r="L126" s="6">
        <f t="shared" si="4"/>
        <v>14.759999999999998</v>
      </c>
      <c r="M126" s="10">
        <v>130</v>
      </c>
      <c r="N126" s="3" t="str">
        <f t="shared" si="5"/>
        <v>SE</v>
      </c>
      <c r="O126" s="11">
        <v>0</v>
      </c>
      <c r="P126" s="12">
        <v>0</v>
      </c>
      <c r="Q126" s="3">
        <v>4.7</v>
      </c>
      <c r="R126" s="13">
        <v>68274</v>
      </c>
      <c r="S126" s="14">
        <v>539.36460000000011</v>
      </c>
      <c r="T126" s="15">
        <v>3.7</v>
      </c>
      <c r="U126" s="15">
        <v>4.0999999999999996</v>
      </c>
    </row>
    <row r="127" spans="1:21" x14ac:dyDescent="0.25">
      <c r="A127" s="1">
        <v>45394</v>
      </c>
      <c r="B127" s="2">
        <v>0.43402777777777779</v>
      </c>
      <c r="C127" s="7">
        <v>1022</v>
      </c>
      <c r="D127" s="7">
        <v>1027</v>
      </c>
      <c r="E127" s="71">
        <v>18.600000000000001</v>
      </c>
      <c r="F127" s="9">
        <v>73</v>
      </c>
      <c r="G127" s="71">
        <v>18.600000000000001</v>
      </c>
      <c r="H127" s="71">
        <v>13.6</v>
      </c>
      <c r="I127" s="71">
        <v>26</v>
      </c>
      <c r="J127" s="71">
        <v>18.600000000000001</v>
      </c>
      <c r="K127" s="6">
        <f t="shared" si="3"/>
        <v>10.08</v>
      </c>
      <c r="L127" s="6">
        <f t="shared" si="4"/>
        <v>11.52</v>
      </c>
      <c r="M127" s="10">
        <v>4</v>
      </c>
      <c r="N127" s="3" t="str">
        <f t="shared" si="5"/>
        <v>N</v>
      </c>
      <c r="O127" s="11">
        <v>0</v>
      </c>
      <c r="P127" s="12">
        <v>0</v>
      </c>
      <c r="Q127" s="3">
        <v>3.1</v>
      </c>
      <c r="R127" s="13">
        <v>69849</v>
      </c>
      <c r="S127" s="14">
        <v>551.8071000000001</v>
      </c>
      <c r="T127" s="15">
        <v>2.8</v>
      </c>
      <c r="U127" s="15">
        <v>3.2</v>
      </c>
    </row>
    <row r="128" spans="1:21" x14ac:dyDescent="0.25">
      <c r="A128" s="1">
        <v>45394</v>
      </c>
      <c r="B128" s="2">
        <v>0.4375</v>
      </c>
      <c r="C128" s="7">
        <v>1022</v>
      </c>
      <c r="D128" s="7">
        <v>1027</v>
      </c>
      <c r="E128" s="71">
        <v>18.8</v>
      </c>
      <c r="F128" s="9">
        <v>73</v>
      </c>
      <c r="G128" s="71">
        <v>18.8</v>
      </c>
      <c r="H128" s="71">
        <v>13.8</v>
      </c>
      <c r="I128" s="71">
        <v>26</v>
      </c>
      <c r="J128" s="71">
        <v>18.8</v>
      </c>
      <c r="K128" s="6">
        <f t="shared" si="3"/>
        <v>11.88</v>
      </c>
      <c r="L128" s="6">
        <f t="shared" si="4"/>
        <v>14.4</v>
      </c>
      <c r="M128" s="10">
        <v>1</v>
      </c>
      <c r="N128" s="3" t="str">
        <f t="shared" si="5"/>
        <v>N</v>
      </c>
      <c r="O128" s="11">
        <v>0</v>
      </c>
      <c r="P128" s="12">
        <v>0</v>
      </c>
      <c r="Q128" s="3">
        <v>4.5</v>
      </c>
      <c r="R128" s="13">
        <v>71524</v>
      </c>
      <c r="S128" s="14">
        <v>565.03960000000006</v>
      </c>
      <c r="T128" s="15">
        <v>3.3</v>
      </c>
      <c r="U128" s="15">
        <v>4</v>
      </c>
    </row>
    <row r="129" spans="1:21" x14ac:dyDescent="0.25">
      <c r="A129" s="1">
        <v>45394</v>
      </c>
      <c r="B129" s="2">
        <v>0.44097222222222221</v>
      </c>
      <c r="C129" s="7">
        <v>1022</v>
      </c>
      <c r="D129" s="7">
        <v>1027</v>
      </c>
      <c r="E129" s="71">
        <v>19</v>
      </c>
      <c r="F129" s="9">
        <v>72</v>
      </c>
      <c r="G129" s="71">
        <v>19</v>
      </c>
      <c r="H129" s="71">
        <v>13.8</v>
      </c>
      <c r="I129" s="71">
        <v>26</v>
      </c>
      <c r="J129" s="71">
        <v>19</v>
      </c>
      <c r="K129" s="6">
        <f t="shared" si="3"/>
        <v>6.84</v>
      </c>
      <c r="L129" s="6">
        <f t="shared" si="4"/>
        <v>7.2</v>
      </c>
      <c r="M129" s="10">
        <v>132</v>
      </c>
      <c r="N129" s="3" t="str">
        <f t="shared" si="5"/>
        <v>SE</v>
      </c>
      <c r="O129" s="11">
        <v>0</v>
      </c>
      <c r="P129" s="12">
        <v>0</v>
      </c>
      <c r="Q129" s="3">
        <v>4.9000000000000004</v>
      </c>
      <c r="R129" s="13">
        <v>73251</v>
      </c>
      <c r="S129" s="14">
        <v>578.68290000000002</v>
      </c>
      <c r="T129" s="15">
        <v>1.9</v>
      </c>
      <c r="U129" s="15">
        <v>2</v>
      </c>
    </row>
    <row r="130" spans="1:21" x14ac:dyDescent="0.25">
      <c r="A130" s="1">
        <v>45394</v>
      </c>
      <c r="B130" s="2">
        <v>0.44444444444444442</v>
      </c>
      <c r="C130" s="7">
        <v>1022</v>
      </c>
      <c r="D130" s="7">
        <v>1027</v>
      </c>
      <c r="E130" s="71">
        <v>18.899999999999999</v>
      </c>
      <c r="F130" s="9">
        <v>72</v>
      </c>
      <c r="G130" s="71">
        <v>18.899999999999999</v>
      </c>
      <c r="H130" s="71">
        <v>13.7</v>
      </c>
      <c r="I130" s="71">
        <v>26</v>
      </c>
      <c r="J130" s="71">
        <v>18.899999999999999</v>
      </c>
      <c r="K130" s="6">
        <f t="shared" si="3"/>
        <v>6.48</v>
      </c>
      <c r="L130" s="6">
        <f t="shared" si="4"/>
        <v>6.84</v>
      </c>
      <c r="M130" s="10">
        <v>222</v>
      </c>
      <c r="N130" s="3" t="str">
        <f t="shared" si="5"/>
        <v>SW</v>
      </c>
      <c r="O130" s="11">
        <v>0</v>
      </c>
      <c r="P130" s="12">
        <v>0</v>
      </c>
      <c r="Q130" s="3">
        <v>4.5999999999999996</v>
      </c>
      <c r="R130" s="13">
        <v>74621</v>
      </c>
      <c r="S130" s="14">
        <v>589.50590000000011</v>
      </c>
      <c r="T130" s="15">
        <v>1.8</v>
      </c>
      <c r="U130" s="15">
        <v>1.9</v>
      </c>
    </row>
    <row r="131" spans="1:21" x14ac:dyDescent="0.25">
      <c r="A131" s="1">
        <v>45394</v>
      </c>
      <c r="B131" s="2">
        <v>0.44791666666666669</v>
      </c>
      <c r="C131" s="7">
        <v>1022</v>
      </c>
      <c r="D131" s="7">
        <v>1027</v>
      </c>
      <c r="E131" s="71">
        <v>18.600000000000001</v>
      </c>
      <c r="F131" s="9">
        <v>73</v>
      </c>
      <c r="G131" s="71">
        <v>18.600000000000001</v>
      </c>
      <c r="H131" s="71">
        <v>13.6</v>
      </c>
      <c r="I131" s="71">
        <v>26</v>
      </c>
      <c r="J131" s="71">
        <v>18.600000000000001</v>
      </c>
      <c r="K131" s="6">
        <f t="shared" ref="K131:K194" si="6">CONVERT(T131,"m/s","km/h")</f>
        <v>7.2</v>
      </c>
      <c r="L131" s="6">
        <f t="shared" ref="L131:L194" si="7">CONVERT(U131,"m/s","km/h")</f>
        <v>7.9200000000000008</v>
      </c>
      <c r="M131" s="10">
        <v>46</v>
      </c>
      <c r="N131" s="3" t="str">
        <f t="shared" ref="N131:N194" si="8">LOOKUP(M131,$V$4:$V$40,$W$4:$W$40)</f>
        <v>NE</v>
      </c>
      <c r="O131" s="11">
        <v>0</v>
      </c>
      <c r="P131" s="12">
        <v>0</v>
      </c>
      <c r="Q131" s="3">
        <v>5.4</v>
      </c>
      <c r="R131" s="13">
        <v>75904</v>
      </c>
      <c r="S131" s="14">
        <v>599.64160000000004</v>
      </c>
      <c r="T131" s="15">
        <v>2</v>
      </c>
      <c r="U131" s="15">
        <v>2.2000000000000002</v>
      </c>
    </row>
    <row r="132" spans="1:21" x14ac:dyDescent="0.25">
      <c r="A132" s="1">
        <v>45394</v>
      </c>
      <c r="B132" s="2">
        <v>0.4513888888888889</v>
      </c>
      <c r="C132" s="7">
        <v>1022</v>
      </c>
      <c r="D132" s="7">
        <v>1027</v>
      </c>
      <c r="E132" s="71">
        <v>19</v>
      </c>
      <c r="F132" s="9">
        <v>71</v>
      </c>
      <c r="G132" s="71">
        <v>19</v>
      </c>
      <c r="H132" s="71">
        <v>13.6</v>
      </c>
      <c r="I132" s="71">
        <v>26</v>
      </c>
      <c r="J132" s="71">
        <v>19</v>
      </c>
      <c r="K132" s="6">
        <f t="shared" si="6"/>
        <v>6.48</v>
      </c>
      <c r="L132" s="6">
        <f t="shared" si="7"/>
        <v>7.2</v>
      </c>
      <c r="M132" s="10">
        <v>157</v>
      </c>
      <c r="N132" s="3" t="str">
        <f t="shared" si="8"/>
        <v>SSE</v>
      </c>
      <c r="O132" s="11">
        <v>0</v>
      </c>
      <c r="P132" s="12">
        <v>0</v>
      </c>
      <c r="Q132" s="3">
        <v>4</v>
      </c>
      <c r="R132" s="13">
        <v>77375</v>
      </c>
      <c r="S132" s="14">
        <v>611.26250000000005</v>
      </c>
      <c r="T132" s="15">
        <v>1.8</v>
      </c>
      <c r="U132" s="15">
        <v>2</v>
      </c>
    </row>
    <row r="133" spans="1:21" x14ac:dyDescent="0.25">
      <c r="A133" s="1">
        <v>45394</v>
      </c>
      <c r="B133" s="2">
        <v>0.4548611111111111</v>
      </c>
      <c r="C133" s="7">
        <v>1022</v>
      </c>
      <c r="D133" s="7">
        <v>1027</v>
      </c>
      <c r="E133" s="71">
        <v>19.100000000000001</v>
      </c>
      <c r="F133" s="9">
        <v>71</v>
      </c>
      <c r="G133" s="71">
        <v>19.100000000000001</v>
      </c>
      <c r="H133" s="71">
        <v>13.7</v>
      </c>
      <c r="I133" s="71">
        <v>26</v>
      </c>
      <c r="J133" s="71">
        <v>19.100000000000001</v>
      </c>
      <c r="K133" s="6">
        <f t="shared" si="6"/>
        <v>10.44</v>
      </c>
      <c r="L133" s="6">
        <f t="shared" si="7"/>
        <v>11.52</v>
      </c>
      <c r="M133" s="10">
        <v>54</v>
      </c>
      <c r="N133" s="3" t="str">
        <f t="shared" si="8"/>
        <v>NE</v>
      </c>
      <c r="O133" s="11">
        <v>0</v>
      </c>
      <c r="P133" s="12">
        <v>0</v>
      </c>
      <c r="Q133" s="3">
        <v>4.7</v>
      </c>
      <c r="R133" s="13">
        <v>77885</v>
      </c>
      <c r="S133" s="14">
        <v>615.29150000000004</v>
      </c>
      <c r="T133" s="15">
        <v>2.9</v>
      </c>
      <c r="U133" s="15">
        <v>3.2</v>
      </c>
    </row>
    <row r="134" spans="1:21" x14ac:dyDescent="0.25">
      <c r="A134" s="1">
        <v>45394</v>
      </c>
      <c r="B134" s="2">
        <v>0.45833333333333331</v>
      </c>
      <c r="C134" s="7">
        <v>1022</v>
      </c>
      <c r="D134" s="7">
        <v>1027</v>
      </c>
      <c r="E134" s="71">
        <v>19.2</v>
      </c>
      <c r="F134" s="9">
        <v>71</v>
      </c>
      <c r="G134" s="71">
        <v>19.2</v>
      </c>
      <c r="H134" s="71">
        <v>13.8</v>
      </c>
      <c r="I134" s="71">
        <v>26</v>
      </c>
      <c r="J134" s="71">
        <v>19.2</v>
      </c>
      <c r="K134" s="6">
        <f t="shared" si="6"/>
        <v>12.96</v>
      </c>
      <c r="L134" s="6">
        <f t="shared" si="7"/>
        <v>14.040000000000001</v>
      </c>
      <c r="M134" s="10">
        <v>86</v>
      </c>
      <c r="N134" s="3" t="str">
        <f t="shared" si="8"/>
        <v>E</v>
      </c>
      <c r="O134" s="11">
        <v>0</v>
      </c>
      <c r="P134" s="12">
        <v>0</v>
      </c>
      <c r="Q134" s="3">
        <v>4.3</v>
      </c>
      <c r="R134" s="13">
        <v>78873</v>
      </c>
      <c r="S134" s="14">
        <v>623.09670000000006</v>
      </c>
      <c r="T134" s="15">
        <v>3.6</v>
      </c>
      <c r="U134" s="15">
        <v>3.9</v>
      </c>
    </row>
    <row r="135" spans="1:21" x14ac:dyDescent="0.25">
      <c r="A135" s="1">
        <v>45394</v>
      </c>
      <c r="B135" s="2">
        <v>0.46180555555555558</v>
      </c>
      <c r="C135" s="7">
        <v>1022</v>
      </c>
      <c r="D135" s="7">
        <v>1027</v>
      </c>
      <c r="E135" s="71">
        <v>19</v>
      </c>
      <c r="F135" s="9">
        <v>72</v>
      </c>
      <c r="G135" s="71">
        <v>19</v>
      </c>
      <c r="H135" s="71">
        <v>13.8</v>
      </c>
      <c r="I135" s="71">
        <v>26</v>
      </c>
      <c r="J135" s="71">
        <v>19</v>
      </c>
      <c r="K135" s="6">
        <f t="shared" si="6"/>
        <v>13.32</v>
      </c>
      <c r="L135" s="6">
        <f t="shared" si="7"/>
        <v>14.759999999999998</v>
      </c>
      <c r="M135" s="10">
        <v>239</v>
      </c>
      <c r="N135" s="3" t="str">
        <f t="shared" si="8"/>
        <v>SW</v>
      </c>
      <c r="O135" s="11">
        <v>0</v>
      </c>
      <c r="P135" s="12">
        <v>0</v>
      </c>
      <c r="Q135" s="3">
        <v>4</v>
      </c>
      <c r="R135" s="13">
        <v>79689</v>
      </c>
      <c r="S135" s="14">
        <v>629.54310000000009</v>
      </c>
      <c r="T135" s="15">
        <v>3.7</v>
      </c>
      <c r="U135" s="15">
        <v>4.0999999999999996</v>
      </c>
    </row>
    <row r="136" spans="1:21" x14ac:dyDescent="0.25">
      <c r="A136" s="1">
        <v>45394</v>
      </c>
      <c r="B136" s="2">
        <v>0.46527777777777779</v>
      </c>
      <c r="C136" s="7">
        <v>1022</v>
      </c>
      <c r="D136" s="7">
        <v>1027</v>
      </c>
      <c r="E136" s="71">
        <v>19.3</v>
      </c>
      <c r="F136" s="9">
        <v>71</v>
      </c>
      <c r="G136" s="71">
        <v>19.3</v>
      </c>
      <c r="H136" s="71">
        <v>13.9</v>
      </c>
      <c r="I136" s="71">
        <v>26</v>
      </c>
      <c r="J136" s="71">
        <v>19.3</v>
      </c>
      <c r="K136" s="6">
        <f t="shared" si="6"/>
        <v>8.64</v>
      </c>
      <c r="L136" s="6">
        <f t="shared" si="7"/>
        <v>9.36</v>
      </c>
      <c r="M136" s="10">
        <v>331</v>
      </c>
      <c r="N136" s="3" t="str">
        <f t="shared" si="8"/>
        <v>NNW</v>
      </c>
      <c r="O136" s="11">
        <v>0</v>
      </c>
      <c r="P136" s="12">
        <v>0</v>
      </c>
      <c r="Q136" s="3">
        <v>4.7</v>
      </c>
      <c r="R136" s="13">
        <v>81320</v>
      </c>
      <c r="S136" s="14">
        <v>642.42800000000011</v>
      </c>
      <c r="T136" s="15">
        <v>2.4</v>
      </c>
      <c r="U136" s="15">
        <v>2.6</v>
      </c>
    </row>
    <row r="137" spans="1:21" x14ac:dyDescent="0.25">
      <c r="A137" s="1">
        <v>45394</v>
      </c>
      <c r="B137" s="2">
        <v>0.46875</v>
      </c>
      <c r="C137" s="7">
        <v>1022</v>
      </c>
      <c r="D137" s="7">
        <v>1027</v>
      </c>
      <c r="E137" s="71">
        <v>19.5</v>
      </c>
      <c r="F137" s="9">
        <v>72</v>
      </c>
      <c r="G137" s="71">
        <v>19.5</v>
      </c>
      <c r="H137" s="71">
        <v>14.3</v>
      </c>
      <c r="I137" s="71">
        <v>26</v>
      </c>
      <c r="J137" s="71">
        <v>19.5</v>
      </c>
      <c r="K137" s="6">
        <f t="shared" si="6"/>
        <v>5.76</v>
      </c>
      <c r="L137" s="6">
        <f t="shared" si="7"/>
        <v>5.76</v>
      </c>
      <c r="M137" s="10">
        <v>54</v>
      </c>
      <c r="N137" s="3" t="str">
        <f t="shared" si="8"/>
        <v>NE</v>
      </c>
      <c r="O137" s="11">
        <v>0</v>
      </c>
      <c r="P137" s="12">
        <v>0</v>
      </c>
      <c r="Q137" s="3">
        <v>7.8</v>
      </c>
      <c r="R137" s="13">
        <v>82608</v>
      </c>
      <c r="S137" s="14">
        <v>652.60320000000002</v>
      </c>
      <c r="T137" s="15">
        <v>1.6</v>
      </c>
      <c r="U137" s="15">
        <v>1.6</v>
      </c>
    </row>
    <row r="138" spans="1:21" x14ac:dyDescent="0.25">
      <c r="A138" s="1">
        <v>45394</v>
      </c>
      <c r="B138" s="2">
        <v>0.47222222222222221</v>
      </c>
      <c r="C138" s="7">
        <v>1022</v>
      </c>
      <c r="D138" s="7">
        <v>1027</v>
      </c>
      <c r="E138" s="71">
        <v>19.399999999999999</v>
      </c>
      <c r="F138" s="9">
        <v>71</v>
      </c>
      <c r="G138" s="71">
        <v>19.399999999999999</v>
      </c>
      <c r="H138" s="71">
        <v>14</v>
      </c>
      <c r="I138" s="71">
        <v>26</v>
      </c>
      <c r="J138" s="71">
        <v>19.399999999999999</v>
      </c>
      <c r="K138" s="6">
        <f t="shared" si="6"/>
        <v>6.84</v>
      </c>
      <c r="L138" s="6">
        <f t="shared" si="7"/>
        <v>7.9200000000000008</v>
      </c>
      <c r="M138" s="10">
        <v>83</v>
      </c>
      <c r="N138" s="3" t="str">
        <f t="shared" si="8"/>
        <v>E</v>
      </c>
      <c r="O138" s="11">
        <v>0</v>
      </c>
      <c r="P138" s="12">
        <v>0</v>
      </c>
      <c r="Q138" s="3">
        <v>5.9</v>
      </c>
      <c r="R138" s="13">
        <v>83523</v>
      </c>
      <c r="S138" s="14">
        <v>659.83170000000007</v>
      </c>
      <c r="T138" s="15">
        <v>1.9</v>
      </c>
      <c r="U138" s="15">
        <v>2.2000000000000002</v>
      </c>
    </row>
    <row r="139" spans="1:21" x14ac:dyDescent="0.25">
      <c r="A139" s="1">
        <v>45394</v>
      </c>
      <c r="B139" s="2">
        <v>0.47569444444444442</v>
      </c>
      <c r="C139" s="7">
        <v>1022</v>
      </c>
      <c r="D139" s="7">
        <v>1027</v>
      </c>
      <c r="E139" s="71">
        <v>19.2</v>
      </c>
      <c r="F139" s="9">
        <v>72</v>
      </c>
      <c r="G139" s="71">
        <v>19.2</v>
      </c>
      <c r="H139" s="71">
        <v>14</v>
      </c>
      <c r="I139" s="71">
        <v>26</v>
      </c>
      <c r="J139" s="71">
        <v>19.2</v>
      </c>
      <c r="K139" s="6">
        <f t="shared" si="6"/>
        <v>14.040000000000001</v>
      </c>
      <c r="L139" s="6">
        <f t="shared" si="7"/>
        <v>19.440000000000001</v>
      </c>
      <c r="M139" s="10">
        <v>71</v>
      </c>
      <c r="N139" s="3" t="str">
        <f t="shared" si="8"/>
        <v>ENE</v>
      </c>
      <c r="O139" s="11">
        <v>0</v>
      </c>
      <c r="P139" s="12">
        <v>0</v>
      </c>
      <c r="Q139" s="3">
        <v>7.9</v>
      </c>
      <c r="R139" s="13">
        <v>84524</v>
      </c>
      <c r="S139" s="14">
        <v>667.73960000000011</v>
      </c>
      <c r="T139" s="15">
        <v>3.9</v>
      </c>
      <c r="U139" s="15">
        <v>5.4</v>
      </c>
    </row>
    <row r="140" spans="1:21" x14ac:dyDescent="0.25">
      <c r="A140" s="1">
        <v>45394</v>
      </c>
      <c r="B140" s="2">
        <v>0.47916666666666669</v>
      </c>
      <c r="C140" s="7">
        <v>1022</v>
      </c>
      <c r="D140" s="7">
        <v>1027</v>
      </c>
      <c r="E140" s="71">
        <v>19.399999999999999</v>
      </c>
      <c r="F140" s="9">
        <v>71</v>
      </c>
      <c r="G140" s="71">
        <v>19.399999999999999</v>
      </c>
      <c r="H140" s="71">
        <v>14</v>
      </c>
      <c r="I140" s="71">
        <v>26</v>
      </c>
      <c r="J140" s="71">
        <v>19.399999999999999</v>
      </c>
      <c r="K140" s="6">
        <f t="shared" si="6"/>
        <v>6.48</v>
      </c>
      <c r="L140" s="6">
        <f t="shared" si="7"/>
        <v>6.84</v>
      </c>
      <c r="M140" s="10">
        <v>168</v>
      </c>
      <c r="N140" s="3" t="str">
        <f t="shared" si="8"/>
        <v>SSE</v>
      </c>
      <c r="O140" s="11">
        <v>0</v>
      </c>
      <c r="P140" s="12">
        <v>0</v>
      </c>
      <c r="Q140" s="3">
        <v>4.9000000000000004</v>
      </c>
      <c r="R140" s="13">
        <v>85490</v>
      </c>
      <c r="S140" s="14">
        <v>675.37100000000009</v>
      </c>
      <c r="T140" s="15">
        <v>1.8</v>
      </c>
      <c r="U140" s="15">
        <v>1.9</v>
      </c>
    </row>
    <row r="141" spans="1:21" x14ac:dyDescent="0.25">
      <c r="A141" s="1">
        <v>45394</v>
      </c>
      <c r="B141" s="2">
        <v>0.4826388888888889</v>
      </c>
      <c r="C141" s="7">
        <v>1022</v>
      </c>
      <c r="D141" s="7">
        <v>1027</v>
      </c>
      <c r="E141" s="71">
        <v>19.8</v>
      </c>
      <c r="F141" s="9">
        <v>70</v>
      </c>
      <c r="G141" s="71">
        <v>19.8</v>
      </c>
      <c r="H141" s="71">
        <v>14.1</v>
      </c>
      <c r="I141" s="71">
        <v>26</v>
      </c>
      <c r="J141" s="71">
        <v>19.8</v>
      </c>
      <c r="K141" s="6">
        <f t="shared" si="6"/>
        <v>4.68</v>
      </c>
      <c r="L141" s="6">
        <f t="shared" si="7"/>
        <v>4.68</v>
      </c>
      <c r="M141" s="10">
        <v>193</v>
      </c>
      <c r="N141" s="3" t="str">
        <f t="shared" si="8"/>
        <v>S</v>
      </c>
      <c r="O141" s="11">
        <v>0</v>
      </c>
      <c r="P141" s="12">
        <v>0</v>
      </c>
      <c r="Q141" s="3">
        <v>4.8</v>
      </c>
      <c r="R141" s="13">
        <v>86130</v>
      </c>
      <c r="S141" s="14">
        <v>680.42700000000002</v>
      </c>
      <c r="T141" s="15">
        <v>1.3</v>
      </c>
      <c r="U141" s="15">
        <v>1.3</v>
      </c>
    </row>
    <row r="142" spans="1:21" x14ac:dyDescent="0.25">
      <c r="A142" s="1">
        <v>45394</v>
      </c>
      <c r="B142" s="2">
        <v>0.4861111111111111</v>
      </c>
      <c r="C142" s="7">
        <v>1022</v>
      </c>
      <c r="D142" s="7">
        <v>1027</v>
      </c>
      <c r="E142" s="71">
        <v>19.399999999999999</v>
      </c>
      <c r="F142" s="9">
        <v>70</v>
      </c>
      <c r="G142" s="71">
        <v>19.399999999999999</v>
      </c>
      <c r="H142" s="71">
        <v>13.8</v>
      </c>
      <c r="I142" s="71">
        <v>26</v>
      </c>
      <c r="J142" s="71">
        <v>19.399999999999999</v>
      </c>
      <c r="K142" s="6">
        <f t="shared" si="6"/>
        <v>10.08</v>
      </c>
      <c r="L142" s="6">
        <f t="shared" si="7"/>
        <v>10.44</v>
      </c>
      <c r="M142" s="10">
        <v>335</v>
      </c>
      <c r="N142" s="3" t="str">
        <f t="shared" si="8"/>
        <v>NNW</v>
      </c>
      <c r="O142" s="11">
        <v>0</v>
      </c>
      <c r="P142" s="12">
        <v>0</v>
      </c>
      <c r="Q142" s="3">
        <v>6.2</v>
      </c>
      <c r="R142" s="13">
        <v>86448</v>
      </c>
      <c r="S142" s="14">
        <v>682.93920000000003</v>
      </c>
      <c r="T142" s="15">
        <v>2.8</v>
      </c>
      <c r="U142" s="15">
        <v>2.9</v>
      </c>
    </row>
    <row r="143" spans="1:21" x14ac:dyDescent="0.25">
      <c r="A143" s="1">
        <v>45394</v>
      </c>
      <c r="B143" s="2">
        <v>0.48958333333333331</v>
      </c>
      <c r="C143" s="7">
        <v>1022</v>
      </c>
      <c r="D143" s="7">
        <v>1027</v>
      </c>
      <c r="E143" s="71">
        <v>19.3</v>
      </c>
      <c r="F143" s="9">
        <v>71</v>
      </c>
      <c r="G143" s="71">
        <v>19.3</v>
      </c>
      <c r="H143" s="71">
        <v>13.9</v>
      </c>
      <c r="I143" s="71">
        <v>26</v>
      </c>
      <c r="J143" s="71">
        <v>19.3</v>
      </c>
      <c r="K143" s="6">
        <f t="shared" si="6"/>
        <v>7.2</v>
      </c>
      <c r="L143" s="6">
        <f t="shared" si="7"/>
        <v>7.2</v>
      </c>
      <c r="M143" s="10">
        <v>276</v>
      </c>
      <c r="N143" s="3" t="str">
        <f t="shared" si="8"/>
        <v>W</v>
      </c>
      <c r="O143" s="11">
        <v>0</v>
      </c>
      <c r="P143" s="12">
        <v>0</v>
      </c>
      <c r="Q143" s="3">
        <v>6.2</v>
      </c>
      <c r="R143" s="13">
        <v>87220</v>
      </c>
      <c r="S143" s="14">
        <v>689.03800000000001</v>
      </c>
      <c r="T143" s="15">
        <v>2</v>
      </c>
      <c r="U143" s="15">
        <v>2</v>
      </c>
    </row>
    <row r="144" spans="1:21" x14ac:dyDescent="0.25">
      <c r="A144" s="1">
        <v>45394</v>
      </c>
      <c r="B144" s="2">
        <v>0.49305555555555558</v>
      </c>
      <c r="C144" s="7">
        <v>1022</v>
      </c>
      <c r="D144" s="7">
        <v>1027</v>
      </c>
      <c r="E144" s="71">
        <v>19.5</v>
      </c>
      <c r="F144" s="9">
        <v>69</v>
      </c>
      <c r="G144" s="71">
        <v>19.5</v>
      </c>
      <c r="H144" s="71">
        <v>13.6</v>
      </c>
      <c r="I144" s="71">
        <v>26</v>
      </c>
      <c r="J144" s="71">
        <v>19.5</v>
      </c>
      <c r="K144" s="6">
        <f t="shared" si="6"/>
        <v>12.6</v>
      </c>
      <c r="L144" s="6">
        <f t="shared" si="7"/>
        <v>12.96</v>
      </c>
      <c r="M144" s="10">
        <v>276</v>
      </c>
      <c r="N144" s="3" t="str">
        <f t="shared" si="8"/>
        <v>W</v>
      </c>
      <c r="O144" s="11">
        <v>0</v>
      </c>
      <c r="P144" s="12">
        <v>0</v>
      </c>
      <c r="Q144" s="3">
        <v>5.6</v>
      </c>
      <c r="R144" s="13">
        <v>87748</v>
      </c>
      <c r="S144" s="14">
        <v>693.20920000000012</v>
      </c>
      <c r="T144" s="15">
        <v>3.5</v>
      </c>
      <c r="U144" s="15">
        <v>3.6</v>
      </c>
    </row>
    <row r="145" spans="1:21" x14ac:dyDescent="0.25">
      <c r="A145" s="1">
        <v>45394</v>
      </c>
      <c r="B145" s="2">
        <v>0.49652777777777779</v>
      </c>
      <c r="C145" s="7">
        <v>1022</v>
      </c>
      <c r="D145" s="7">
        <v>1027</v>
      </c>
      <c r="E145" s="71">
        <v>19.600000000000001</v>
      </c>
      <c r="F145" s="9">
        <v>70</v>
      </c>
      <c r="G145" s="71">
        <v>19.600000000000001</v>
      </c>
      <c r="H145" s="71">
        <v>13.9</v>
      </c>
      <c r="I145" s="71">
        <v>26</v>
      </c>
      <c r="J145" s="71">
        <v>19.600000000000001</v>
      </c>
      <c r="K145" s="6">
        <f t="shared" si="6"/>
        <v>8.64</v>
      </c>
      <c r="L145" s="6">
        <f t="shared" si="7"/>
        <v>9.36</v>
      </c>
      <c r="M145" s="10">
        <v>269</v>
      </c>
      <c r="N145" s="3" t="str">
        <f t="shared" si="8"/>
        <v>W</v>
      </c>
      <c r="O145" s="11">
        <v>0</v>
      </c>
      <c r="P145" s="12">
        <v>0</v>
      </c>
      <c r="Q145" s="3">
        <v>6.6</v>
      </c>
      <c r="R145" s="13">
        <v>88180</v>
      </c>
      <c r="S145" s="14">
        <v>696.62200000000007</v>
      </c>
      <c r="T145" s="15">
        <v>2.4</v>
      </c>
      <c r="U145" s="15">
        <v>2.6</v>
      </c>
    </row>
    <row r="146" spans="1:21" x14ac:dyDescent="0.25">
      <c r="A146" s="1">
        <v>45394</v>
      </c>
      <c r="B146" s="2">
        <v>0.5</v>
      </c>
      <c r="C146" s="7">
        <v>1022</v>
      </c>
      <c r="D146" s="7">
        <v>1027</v>
      </c>
      <c r="E146" s="71">
        <v>19.8</v>
      </c>
      <c r="F146" s="9">
        <v>69</v>
      </c>
      <c r="G146" s="71">
        <v>19.8</v>
      </c>
      <c r="H146" s="71">
        <v>13.9</v>
      </c>
      <c r="I146" s="71">
        <v>26</v>
      </c>
      <c r="J146" s="71">
        <v>19.8</v>
      </c>
      <c r="K146" s="6">
        <f t="shared" si="6"/>
        <v>5.76</v>
      </c>
      <c r="L146" s="6">
        <f t="shared" si="7"/>
        <v>5.76</v>
      </c>
      <c r="M146" s="10">
        <v>274</v>
      </c>
      <c r="N146" s="3" t="str">
        <f t="shared" si="8"/>
        <v>W</v>
      </c>
      <c r="O146" s="11">
        <v>0</v>
      </c>
      <c r="P146" s="12">
        <v>0</v>
      </c>
      <c r="Q146" s="3">
        <v>6.4</v>
      </c>
      <c r="R146" s="13">
        <v>88722</v>
      </c>
      <c r="S146" s="14">
        <v>700.90380000000005</v>
      </c>
      <c r="T146" s="15">
        <v>1.6</v>
      </c>
      <c r="U146" s="15">
        <v>1.6</v>
      </c>
    </row>
    <row r="147" spans="1:21" x14ac:dyDescent="0.25">
      <c r="A147" s="1">
        <v>45394</v>
      </c>
      <c r="B147" s="2">
        <v>0.50347222222222221</v>
      </c>
      <c r="C147" s="7">
        <v>1021</v>
      </c>
      <c r="D147" s="7">
        <v>1026</v>
      </c>
      <c r="E147" s="71">
        <v>19.600000000000001</v>
      </c>
      <c r="F147" s="9">
        <v>71</v>
      </c>
      <c r="G147" s="71">
        <v>19.600000000000001</v>
      </c>
      <c r="H147" s="71">
        <v>14.2</v>
      </c>
      <c r="I147" s="71">
        <v>26</v>
      </c>
      <c r="J147" s="71">
        <v>19.600000000000001</v>
      </c>
      <c r="K147" s="6">
        <f t="shared" si="6"/>
        <v>8.2799999999999994</v>
      </c>
      <c r="L147" s="6">
        <f t="shared" si="7"/>
        <v>9.7200000000000006</v>
      </c>
      <c r="M147" s="10">
        <v>178</v>
      </c>
      <c r="N147" s="3" t="str">
        <f t="shared" si="8"/>
        <v>S</v>
      </c>
      <c r="O147" s="11">
        <v>0</v>
      </c>
      <c r="P147" s="12">
        <v>0</v>
      </c>
      <c r="Q147" s="3">
        <v>4.5999999999999996</v>
      </c>
      <c r="R147" s="13">
        <v>89219</v>
      </c>
      <c r="S147" s="14">
        <v>704.83010000000002</v>
      </c>
      <c r="T147" s="15">
        <v>2.2999999999999998</v>
      </c>
      <c r="U147" s="15">
        <v>2.7</v>
      </c>
    </row>
    <row r="148" spans="1:21" x14ac:dyDescent="0.25">
      <c r="A148" s="1">
        <v>45394</v>
      </c>
      <c r="B148" s="2">
        <v>0.50694444444444442</v>
      </c>
      <c r="C148" s="7">
        <v>1022</v>
      </c>
      <c r="D148" s="7">
        <v>1027</v>
      </c>
      <c r="E148" s="71">
        <v>19.899999999999999</v>
      </c>
      <c r="F148" s="9">
        <v>68</v>
      </c>
      <c r="G148" s="71">
        <v>19.899999999999999</v>
      </c>
      <c r="H148" s="71">
        <v>13.8</v>
      </c>
      <c r="I148" s="71">
        <v>26</v>
      </c>
      <c r="J148" s="71">
        <v>19.899999999999999</v>
      </c>
      <c r="K148" s="6">
        <f t="shared" si="6"/>
        <v>10.08</v>
      </c>
      <c r="L148" s="6">
        <f t="shared" si="7"/>
        <v>10.44</v>
      </c>
      <c r="M148" s="10">
        <v>150</v>
      </c>
      <c r="N148" s="3" t="str">
        <f t="shared" si="8"/>
        <v>SSE</v>
      </c>
      <c r="O148" s="11">
        <v>0</v>
      </c>
      <c r="P148" s="12">
        <v>0</v>
      </c>
      <c r="Q148" s="3">
        <v>4.5</v>
      </c>
      <c r="R148" s="13">
        <v>89390</v>
      </c>
      <c r="S148" s="14">
        <v>706.18100000000004</v>
      </c>
      <c r="T148" s="15">
        <v>2.8</v>
      </c>
      <c r="U148" s="15">
        <v>2.9</v>
      </c>
    </row>
    <row r="149" spans="1:21" x14ac:dyDescent="0.25">
      <c r="A149" s="1">
        <v>45394</v>
      </c>
      <c r="B149" s="2">
        <v>0.51041666666666663</v>
      </c>
      <c r="C149" s="7">
        <v>1021</v>
      </c>
      <c r="D149" s="7">
        <v>1026</v>
      </c>
      <c r="E149" s="71">
        <v>20</v>
      </c>
      <c r="F149" s="9">
        <v>70</v>
      </c>
      <c r="G149" s="71">
        <v>20</v>
      </c>
      <c r="H149" s="71">
        <v>14.3</v>
      </c>
      <c r="I149" s="71">
        <v>26</v>
      </c>
      <c r="J149" s="71">
        <v>20</v>
      </c>
      <c r="K149" s="6">
        <f t="shared" si="6"/>
        <v>3.6</v>
      </c>
      <c r="L149" s="6">
        <f t="shared" si="7"/>
        <v>3.6</v>
      </c>
      <c r="M149" s="10">
        <v>180</v>
      </c>
      <c r="N149" s="3" t="str">
        <f t="shared" si="8"/>
        <v>S</v>
      </c>
      <c r="O149" s="11">
        <v>0</v>
      </c>
      <c r="P149" s="12">
        <v>0</v>
      </c>
      <c r="Q149" s="3">
        <v>4.8</v>
      </c>
      <c r="R149" s="13">
        <v>89493</v>
      </c>
      <c r="S149" s="14">
        <v>706.99470000000008</v>
      </c>
      <c r="T149" s="15">
        <v>1</v>
      </c>
      <c r="U149" s="15">
        <v>1</v>
      </c>
    </row>
    <row r="150" spans="1:21" x14ac:dyDescent="0.25">
      <c r="A150" s="1">
        <v>45394</v>
      </c>
      <c r="B150" s="2">
        <v>0.51388888888888884</v>
      </c>
      <c r="C150" s="7">
        <v>1021</v>
      </c>
      <c r="D150" s="7">
        <v>1026</v>
      </c>
      <c r="E150" s="71">
        <v>20.2</v>
      </c>
      <c r="F150" s="9">
        <v>68</v>
      </c>
      <c r="G150" s="71">
        <v>20.2</v>
      </c>
      <c r="H150" s="71">
        <v>14.1</v>
      </c>
      <c r="I150" s="71">
        <v>26</v>
      </c>
      <c r="J150" s="71">
        <v>20.2</v>
      </c>
      <c r="K150" s="6">
        <f t="shared" si="6"/>
        <v>6.84</v>
      </c>
      <c r="L150" s="6">
        <f t="shared" si="7"/>
        <v>7.2</v>
      </c>
      <c r="M150" s="10">
        <v>14</v>
      </c>
      <c r="N150" s="3" t="str">
        <f t="shared" si="8"/>
        <v>N</v>
      </c>
      <c r="O150" s="11">
        <v>0</v>
      </c>
      <c r="P150" s="12">
        <v>0</v>
      </c>
      <c r="Q150" s="3">
        <v>5.2</v>
      </c>
      <c r="R150" s="13">
        <v>90316</v>
      </c>
      <c r="S150" s="14">
        <v>713.49640000000011</v>
      </c>
      <c r="T150" s="15">
        <v>1.9</v>
      </c>
      <c r="U150" s="15">
        <v>2</v>
      </c>
    </row>
    <row r="151" spans="1:21" x14ac:dyDescent="0.25">
      <c r="A151" s="1">
        <v>45394</v>
      </c>
      <c r="B151" s="2">
        <v>0.51736111111111116</v>
      </c>
      <c r="C151" s="7">
        <v>1022</v>
      </c>
      <c r="D151" s="7">
        <v>1027</v>
      </c>
      <c r="E151" s="71">
        <v>19.600000000000001</v>
      </c>
      <c r="F151" s="9">
        <v>71</v>
      </c>
      <c r="G151" s="71">
        <v>19.600000000000001</v>
      </c>
      <c r="H151" s="71">
        <v>14.2</v>
      </c>
      <c r="I151" s="71">
        <v>26</v>
      </c>
      <c r="J151" s="71">
        <v>19.600000000000001</v>
      </c>
      <c r="K151" s="6">
        <f t="shared" si="6"/>
        <v>3.9600000000000004</v>
      </c>
      <c r="L151" s="6">
        <f t="shared" si="7"/>
        <v>3.9600000000000004</v>
      </c>
      <c r="M151" s="10">
        <v>338</v>
      </c>
      <c r="N151" s="3" t="str">
        <f t="shared" si="8"/>
        <v>NNW</v>
      </c>
      <c r="O151" s="11">
        <v>0</v>
      </c>
      <c r="P151" s="12">
        <v>0</v>
      </c>
      <c r="Q151" s="3">
        <v>6.9</v>
      </c>
      <c r="R151" s="13">
        <v>90217</v>
      </c>
      <c r="S151" s="14">
        <v>712.71430000000009</v>
      </c>
      <c r="T151" s="15">
        <v>1.1000000000000001</v>
      </c>
      <c r="U151" s="15">
        <v>1.1000000000000001</v>
      </c>
    </row>
    <row r="152" spans="1:21" x14ac:dyDescent="0.25">
      <c r="A152" s="1">
        <v>45394</v>
      </c>
      <c r="B152" s="2">
        <v>0.52083333333333337</v>
      </c>
      <c r="C152" s="7">
        <v>1021</v>
      </c>
      <c r="D152" s="7">
        <v>1026</v>
      </c>
      <c r="E152" s="71">
        <v>20.100000000000001</v>
      </c>
      <c r="F152" s="9">
        <v>67</v>
      </c>
      <c r="G152" s="71">
        <v>20.100000000000001</v>
      </c>
      <c r="H152" s="71">
        <v>13.7</v>
      </c>
      <c r="I152" s="71">
        <v>26</v>
      </c>
      <c r="J152" s="71">
        <v>20.100000000000001</v>
      </c>
      <c r="K152" s="6">
        <f t="shared" si="6"/>
        <v>8.2799999999999994</v>
      </c>
      <c r="L152" s="6">
        <f t="shared" si="7"/>
        <v>8.64</v>
      </c>
      <c r="M152" s="10">
        <v>90</v>
      </c>
      <c r="N152" s="3" t="str">
        <f t="shared" si="8"/>
        <v>E</v>
      </c>
      <c r="O152" s="11">
        <v>0</v>
      </c>
      <c r="P152" s="12">
        <v>0</v>
      </c>
      <c r="Q152" s="3">
        <v>5.8</v>
      </c>
      <c r="R152" s="13">
        <v>90679</v>
      </c>
      <c r="S152" s="14">
        <v>716.36410000000012</v>
      </c>
      <c r="T152" s="15">
        <v>2.2999999999999998</v>
      </c>
      <c r="U152" s="15">
        <v>2.4</v>
      </c>
    </row>
    <row r="153" spans="1:21" x14ac:dyDescent="0.25">
      <c r="A153" s="1">
        <v>45394</v>
      </c>
      <c r="B153" s="2">
        <v>0.52430555555555558</v>
      </c>
      <c r="C153" s="7">
        <v>1021</v>
      </c>
      <c r="D153" s="7">
        <v>1026</v>
      </c>
      <c r="E153" s="71">
        <v>20.6</v>
      </c>
      <c r="F153" s="9">
        <v>67</v>
      </c>
      <c r="G153" s="71">
        <v>20.6</v>
      </c>
      <c r="H153" s="71">
        <v>14.2</v>
      </c>
      <c r="I153" s="71">
        <v>26</v>
      </c>
      <c r="J153" s="71">
        <v>20.6</v>
      </c>
      <c r="K153" s="6">
        <f t="shared" si="6"/>
        <v>3.9600000000000004</v>
      </c>
      <c r="L153" s="6">
        <f t="shared" si="7"/>
        <v>3.9600000000000004</v>
      </c>
      <c r="M153" s="10">
        <v>359</v>
      </c>
      <c r="N153" s="3" t="str">
        <f t="shared" si="8"/>
        <v>N</v>
      </c>
      <c r="O153" s="11">
        <v>0</v>
      </c>
      <c r="P153" s="12">
        <v>0</v>
      </c>
      <c r="Q153" s="3">
        <v>5.2</v>
      </c>
      <c r="R153" s="13">
        <v>91264</v>
      </c>
      <c r="S153" s="14">
        <v>720.98560000000009</v>
      </c>
      <c r="T153" s="15">
        <v>1.1000000000000001</v>
      </c>
      <c r="U153" s="15">
        <v>1.1000000000000001</v>
      </c>
    </row>
    <row r="154" spans="1:21" x14ac:dyDescent="0.25">
      <c r="A154" s="1">
        <v>45394</v>
      </c>
      <c r="B154" s="2">
        <v>0.52777777777777779</v>
      </c>
      <c r="C154" s="7">
        <v>1021</v>
      </c>
      <c r="D154" s="7">
        <v>1026</v>
      </c>
      <c r="E154" s="71">
        <v>20.6</v>
      </c>
      <c r="F154" s="9">
        <v>68</v>
      </c>
      <c r="G154" s="71">
        <v>20.6</v>
      </c>
      <c r="H154" s="71">
        <v>14.5</v>
      </c>
      <c r="I154" s="71">
        <v>26</v>
      </c>
      <c r="J154" s="71">
        <v>20.6</v>
      </c>
      <c r="K154" s="6">
        <f t="shared" si="6"/>
        <v>5.04</v>
      </c>
      <c r="L154" s="6">
        <f t="shared" si="7"/>
        <v>5.04</v>
      </c>
      <c r="M154" s="10">
        <v>250</v>
      </c>
      <c r="N154" s="3" t="str">
        <f t="shared" si="8"/>
        <v>WSW</v>
      </c>
      <c r="O154" s="11">
        <v>0</v>
      </c>
      <c r="P154" s="12">
        <v>0</v>
      </c>
      <c r="Q154" s="3">
        <v>5.8</v>
      </c>
      <c r="R154" s="13">
        <v>91760</v>
      </c>
      <c r="S154" s="14">
        <v>724.90400000000011</v>
      </c>
      <c r="T154" s="15">
        <v>1.4</v>
      </c>
      <c r="U154" s="15">
        <v>1.4</v>
      </c>
    </row>
    <row r="155" spans="1:21" x14ac:dyDescent="0.25">
      <c r="A155" s="1">
        <v>45394</v>
      </c>
      <c r="B155" s="2">
        <v>0.53125</v>
      </c>
      <c r="C155" s="7">
        <v>1021</v>
      </c>
      <c r="D155" s="7">
        <v>1026</v>
      </c>
      <c r="E155" s="71">
        <v>20.7</v>
      </c>
      <c r="F155" s="9">
        <v>67</v>
      </c>
      <c r="G155" s="71">
        <v>20.7</v>
      </c>
      <c r="H155" s="71">
        <v>14.3</v>
      </c>
      <c r="I155" s="71">
        <v>26</v>
      </c>
      <c r="J155" s="71">
        <v>20.7</v>
      </c>
      <c r="K155" s="6">
        <f t="shared" si="6"/>
        <v>7.9200000000000008</v>
      </c>
      <c r="L155" s="6">
        <f t="shared" si="7"/>
        <v>8.64</v>
      </c>
      <c r="M155" s="10">
        <v>89</v>
      </c>
      <c r="N155" s="3" t="str">
        <f t="shared" si="8"/>
        <v>E</v>
      </c>
      <c r="O155" s="11">
        <v>0</v>
      </c>
      <c r="P155" s="12">
        <v>0</v>
      </c>
      <c r="Q155" s="3">
        <v>5.7</v>
      </c>
      <c r="R155" s="13">
        <v>91634</v>
      </c>
      <c r="S155" s="14">
        <v>723.90860000000009</v>
      </c>
      <c r="T155" s="15">
        <v>2.2000000000000002</v>
      </c>
      <c r="U155" s="15">
        <v>2.4</v>
      </c>
    </row>
    <row r="156" spans="1:21" x14ac:dyDescent="0.25">
      <c r="A156" s="1">
        <v>45394</v>
      </c>
      <c r="B156" s="2">
        <v>0.53472222222222221</v>
      </c>
      <c r="C156" s="7">
        <v>1022</v>
      </c>
      <c r="D156" s="7">
        <v>1027</v>
      </c>
      <c r="E156" s="71">
        <v>20.9</v>
      </c>
      <c r="F156" s="9">
        <v>67</v>
      </c>
      <c r="G156" s="71">
        <v>20.9</v>
      </c>
      <c r="H156" s="71">
        <v>14.5</v>
      </c>
      <c r="I156" s="71">
        <v>26</v>
      </c>
      <c r="J156" s="71">
        <v>20.9</v>
      </c>
      <c r="K156" s="6">
        <f t="shared" si="6"/>
        <v>9.36</v>
      </c>
      <c r="L156" s="6">
        <f t="shared" si="7"/>
        <v>9.7200000000000006</v>
      </c>
      <c r="M156" s="10">
        <v>263</v>
      </c>
      <c r="N156" s="3" t="str">
        <f t="shared" si="8"/>
        <v>W</v>
      </c>
      <c r="O156" s="11">
        <v>0</v>
      </c>
      <c r="P156" s="12">
        <v>0</v>
      </c>
      <c r="Q156" s="3">
        <v>5.9</v>
      </c>
      <c r="R156" s="13">
        <v>92104</v>
      </c>
      <c r="S156" s="14">
        <v>727.62160000000006</v>
      </c>
      <c r="T156" s="15">
        <v>2.6</v>
      </c>
      <c r="U156" s="15">
        <v>2.7</v>
      </c>
    </row>
    <row r="157" spans="1:21" x14ac:dyDescent="0.25">
      <c r="A157" s="1">
        <v>45394</v>
      </c>
      <c r="B157" s="2">
        <v>0.53819444444444442</v>
      </c>
      <c r="C157" s="7">
        <v>1021</v>
      </c>
      <c r="D157" s="7">
        <v>1026</v>
      </c>
      <c r="E157" s="71">
        <v>20.3</v>
      </c>
      <c r="F157" s="9">
        <v>68</v>
      </c>
      <c r="G157" s="71">
        <v>20.3</v>
      </c>
      <c r="H157" s="71">
        <v>14.2</v>
      </c>
      <c r="I157" s="71">
        <v>26</v>
      </c>
      <c r="J157" s="71">
        <v>20.3</v>
      </c>
      <c r="K157" s="6">
        <f t="shared" si="6"/>
        <v>11.16</v>
      </c>
      <c r="L157" s="6">
        <f t="shared" si="7"/>
        <v>12.6</v>
      </c>
      <c r="M157" s="10">
        <v>261</v>
      </c>
      <c r="N157" s="3" t="str">
        <f t="shared" si="8"/>
        <v>W</v>
      </c>
      <c r="O157" s="11">
        <v>0</v>
      </c>
      <c r="P157" s="12">
        <v>0</v>
      </c>
      <c r="Q157" s="3">
        <v>5.0999999999999996</v>
      </c>
      <c r="R157" s="13">
        <v>91800</v>
      </c>
      <c r="S157" s="14">
        <v>725.22</v>
      </c>
      <c r="T157" s="15">
        <v>3.1</v>
      </c>
      <c r="U157" s="15">
        <v>3.5</v>
      </c>
    </row>
    <row r="158" spans="1:21" x14ac:dyDescent="0.25">
      <c r="A158" s="1">
        <v>45394</v>
      </c>
      <c r="B158" s="2">
        <v>0.54166666666666663</v>
      </c>
      <c r="C158" s="7">
        <v>1021</v>
      </c>
      <c r="D158" s="7">
        <v>1026</v>
      </c>
      <c r="E158" s="71">
        <v>20.2</v>
      </c>
      <c r="F158" s="9">
        <v>68</v>
      </c>
      <c r="G158" s="71">
        <v>20.2</v>
      </c>
      <c r="H158" s="71">
        <v>14.1</v>
      </c>
      <c r="I158" s="71">
        <v>26</v>
      </c>
      <c r="J158" s="71">
        <v>20.2</v>
      </c>
      <c r="K158" s="6">
        <f t="shared" si="6"/>
        <v>5.76</v>
      </c>
      <c r="L158" s="6">
        <f t="shared" si="7"/>
        <v>5.76</v>
      </c>
      <c r="M158" s="10">
        <v>86</v>
      </c>
      <c r="N158" s="3" t="str">
        <f t="shared" si="8"/>
        <v>E</v>
      </c>
      <c r="O158" s="11">
        <v>0</v>
      </c>
      <c r="P158" s="12">
        <v>0</v>
      </c>
      <c r="Q158" s="3">
        <v>5.5</v>
      </c>
      <c r="R158" s="13">
        <v>92006</v>
      </c>
      <c r="S158" s="14">
        <v>726.84740000000011</v>
      </c>
      <c r="T158" s="15">
        <v>1.6</v>
      </c>
      <c r="U158" s="15">
        <v>1.6</v>
      </c>
    </row>
    <row r="159" spans="1:21" x14ac:dyDescent="0.25">
      <c r="A159" s="1">
        <v>45394</v>
      </c>
      <c r="B159" s="2">
        <v>0.54513888888888884</v>
      </c>
      <c r="C159" s="7">
        <v>1021</v>
      </c>
      <c r="D159" s="7">
        <v>1026</v>
      </c>
      <c r="E159" s="71">
        <v>20.6</v>
      </c>
      <c r="F159" s="9">
        <v>68</v>
      </c>
      <c r="G159" s="71">
        <v>20.6</v>
      </c>
      <c r="H159" s="71">
        <v>14.5</v>
      </c>
      <c r="I159" s="71">
        <v>26</v>
      </c>
      <c r="J159" s="71">
        <v>20.6</v>
      </c>
      <c r="K159" s="6">
        <f t="shared" si="6"/>
        <v>9.7200000000000006</v>
      </c>
      <c r="L159" s="6">
        <f t="shared" si="7"/>
        <v>10.44</v>
      </c>
      <c r="M159" s="10">
        <v>109</v>
      </c>
      <c r="N159" s="3" t="str">
        <f t="shared" si="8"/>
        <v>E</v>
      </c>
      <c r="O159" s="11">
        <v>0</v>
      </c>
      <c r="P159" s="12">
        <v>0</v>
      </c>
      <c r="Q159" s="3">
        <v>1.9</v>
      </c>
      <c r="R159" s="13">
        <v>14825</v>
      </c>
      <c r="S159" s="14">
        <v>117.11750000000001</v>
      </c>
      <c r="T159" s="15">
        <v>2.7</v>
      </c>
      <c r="U159" s="15">
        <v>2.9</v>
      </c>
    </row>
    <row r="160" spans="1:21" x14ac:dyDescent="0.25">
      <c r="A160" s="1">
        <v>45394</v>
      </c>
      <c r="B160" s="2">
        <v>0.54861111111111116</v>
      </c>
      <c r="C160" s="7">
        <v>1021</v>
      </c>
      <c r="D160" s="7">
        <v>1026</v>
      </c>
      <c r="E160" s="71">
        <v>20.9</v>
      </c>
      <c r="F160" s="9">
        <v>67</v>
      </c>
      <c r="G160" s="71">
        <v>20.9</v>
      </c>
      <c r="H160" s="71">
        <v>14.5</v>
      </c>
      <c r="I160" s="71">
        <v>26</v>
      </c>
      <c r="J160" s="71">
        <v>20.9</v>
      </c>
      <c r="K160" s="6">
        <f t="shared" si="6"/>
        <v>3.9600000000000004</v>
      </c>
      <c r="L160" s="6">
        <f t="shared" si="7"/>
        <v>3.9600000000000004</v>
      </c>
      <c r="M160" s="10">
        <v>144</v>
      </c>
      <c r="N160" s="3" t="str">
        <f t="shared" si="8"/>
        <v>SE</v>
      </c>
      <c r="O160" s="11">
        <v>0</v>
      </c>
      <c r="P160" s="12">
        <v>0</v>
      </c>
      <c r="Q160" s="3">
        <v>1.9</v>
      </c>
      <c r="R160" s="13">
        <v>14550</v>
      </c>
      <c r="S160" s="14">
        <v>114.94500000000001</v>
      </c>
      <c r="T160" s="15">
        <v>1.1000000000000001</v>
      </c>
      <c r="U160" s="15">
        <v>1.1000000000000001</v>
      </c>
    </row>
    <row r="161" spans="1:21" x14ac:dyDescent="0.25">
      <c r="A161" s="1">
        <v>45394</v>
      </c>
      <c r="B161" s="2">
        <v>0.55208333333333337</v>
      </c>
      <c r="C161" s="7">
        <v>1022</v>
      </c>
      <c r="D161" s="7">
        <v>1027</v>
      </c>
      <c r="E161" s="71">
        <v>20.5</v>
      </c>
      <c r="F161" s="9">
        <v>67</v>
      </c>
      <c r="G161" s="71">
        <v>20.5</v>
      </c>
      <c r="H161" s="71">
        <v>14.1</v>
      </c>
      <c r="I161" s="71">
        <v>26</v>
      </c>
      <c r="J161" s="71">
        <v>20.5</v>
      </c>
      <c r="K161" s="6">
        <f t="shared" si="6"/>
        <v>8.2799999999999994</v>
      </c>
      <c r="L161" s="6">
        <f t="shared" si="7"/>
        <v>9.36</v>
      </c>
      <c r="M161" s="10">
        <v>104</v>
      </c>
      <c r="N161" s="3" t="str">
        <f t="shared" si="8"/>
        <v>E</v>
      </c>
      <c r="O161" s="11">
        <v>0</v>
      </c>
      <c r="P161" s="12">
        <v>0</v>
      </c>
      <c r="Q161" s="3">
        <v>2.4</v>
      </c>
      <c r="R161" s="13">
        <v>26427</v>
      </c>
      <c r="S161" s="14">
        <v>208.77330000000003</v>
      </c>
      <c r="T161" s="15">
        <v>2.2999999999999998</v>
      </c>
      <c r="U161" s="15">
        <v>2.6</v>
      </c>
    </row>
    <row r="162" spans="1:21" x14ac:dyDescent="0.25">
      <c r="A162" s="1">
        <v>45394</v>
      </c>
      <c r="B162" s="2">
        <v>0.55555555555555558</v>
      </c>
      <c r="C162" s="7">
        <v>1021</v>
      </c>
      <c r="D162" s="7">
        <v>1026</v>
      </c>
      <c r="E162" s="71">
        <v>20.8</v>
      </c>
      <c r="F162" s="9">
        <v>68</v>
      </c>
      <c r="G162" s="71">
        <v>20.8</v>
      </c>
      <c r="H162" s="71">
        <v>14.6</v>
      </c>
      <c r="I162" s="71">
        <v>26</v>
      </c>
      <c r="J162" s="71">
        <v>20.8</v>
      </c>
      <c r="K162" s="6">
        <f t="shared" si="6"/>
        <v>7.9200000000000008</v>
      </c>
      <c r="L162" s="6">
        <f t="shared" si="7"/>
        <v>8.2799999999999994</v>
      </c>
      <c r="M162" s="10">
        <v>263</v>
      </c>
      <c r="N162" s="3" t="str">
        <f t="shared" si="8"/>
        <v>W</v>
      </c>
      <c r="O162" s="11">
        <v>0</v>
      </c>
      <c r="P162" s="12">
        <v>0</v>
      </c>
      <c r="Q162" s="3">
        <v>4.5999999999999996</v>
      </c>
      <c r="R162" s="13">
        <v>87118</v>
      </c>
      <c r="S162" s="14">
        <v>688.23220000000003</v>
      </c>
      <c r="T162" s="15">
        <v>2.2000000000000002</v>
      </c>
      <c r="U162" s="15">
        <v>2.2999999999999998</v>
      </c>
    </row>
    <row r="163" spans="1:21" x14ac:dyDescent="0.25">
      <c r="A163" s="1">
        <v>45394</v>
      </c>
      <c r="B163" s="2">
        <v>0.55902777777777779</v>
      </c>
      <c r="C163" s="7">
        <v>1021</v>
      </c>
      <c r="D163" s="7">
        <v>1026</v>
      </c>
      <c r="E163" s="71">
        <v>20.5</v>
      </c>
      <c r="F163" s="9">
        <v>67</v>
      </c>
      <c r="G163" s="71">
        <v>20.5</v>
      </c>
      <c r="H163" s="71">
        <v>14.1</v>
      </c>
      <c r="I163" s="71">
        <v>26</v>
      </c>
      <c r="J163" s="71">
        <v>20.5</v>
      </c>
      <c r="K163" s="6">
        <f t="shared" si="6"/>
        <v>5.04</v>
      </c>
      <c r="L163" s="6">
        <f t="shared" si="7"/>
        <v>5.04</v>
      </c>
      <c r="M163" s="10">
        <v>91</v>
      </c>
      <c r="N163" s="3" t="str">
        <f t="shared" si="8"/>
        <v>E</v>
      </c>
      <c r="O163" s="11">
        <v>0</v>
      </c>
      <c r="P163" s="12">
        <v>0</v>
      </c>
      <c r="Q163" s="3">
        <v>4.7</v>
      </c>
      <c r="R163" s="13">
        <v>87433</v>
      </c>
      <c r="S163" s="14">
        <v>690.72070000000008</v>
      </c>
      <c r="T163" s="15">
        <v>1.4</v>
      </c>
      <c r="U163" s="15">
        <v>1.4</v>
      </c>
    </row>
    <row r="164" spans="1:21" x14ac:dyDescent="0.25">
      <c r="A164" s="1">
        <v>45394</v>
      </c>
      <c r="B164" s="2">
        <v>0.5625</v>
      </c>
      <c r="C164" s="7">
        <v>1021</v>
      </c>
      <c r="D164" s="7">
        <v>1026</v>
      </c>
      <c r="E164" s="71">
        <v>21</v>
      </c>
      <c r="F164" s="9">
        <v>66</v>
      </c>
      <c r="G164" s="71">
        <v>21</v>
      </c>
      <c r="H164" s="71">
        <v>14.4</v>
      </c>
      <c r="I164" s="71">
        <v>26</v>
      </c>
      <c r="J164" s="71">
        <v>21</v>
      </c>
      <c r="K164" s="6">
        <f t="shared" si="6"/>
        <v>8.64</v>
      </c>
      <c r="L164" s="6">
        <f t="shared" si="7"/>
        <v>9.36</v>
      </c>
      <c r="M164" s="10">
        <v>211</v>
      </c>
      <c r="N164" s="3" t="str">
        <f t="shared" si="8"/>
        <v>SSW</v>
      </c>
      <c r="O164" s="11">
        <v>0</v>
      </c>
      <c r="P164" s="12">
        <v>0</v>
      </c>
      <c r="Q164" s="3">
        <v>4.2</v>
      </c>
      <c r="R164" s="13">
        <v>88700</v>
      </c>
      <c r="S164" s="14">
        <v>700.73</v>
      </c>
      <c r="T164" s="15">
        <v>2.4</v>
      </c>
      <c r="U164" s="15">
        <v>2.6</v>
      </c>
    </row>
    <row r="165" spans="1:21" x14ac:dyDescent="0.25">
      <c r="A165" s="1">
        <v>45394</v>
      </c>
      <c r="B165" s="2">
        <v>0.56597222222222221</v>
      </c>
      <c r="C165" s="7">
        <v>1022</v>
      </c>
      <c r="D165" s="7">
        <v>1027</v>
      </c>
      <c r="E165" s="71">
        <v>21.2</v>
      </c>
      <c r="F165" s="9">
        <v>68</v>
      </c>
      <c r="G165" s="71">
        <v>21.2</v>
      </c>
      <c r="H165" s="71">
        <v>15</v>
      </c>
      <c r="I165" s="71">
        <v>26</v>
      </c>
      <c r="J165" s="71">
        <v>21.2</v>
      </c>
      <c r="K165" s="6">
        <f t="shared" si="6"/>
        <v>9.7200000000000006</v>
      </c>
      <c r="L165" s="6">
        <f t="shared" si="7"/>
        <v>10.08</v>
      </c>
      <c r="M165" s="10">
        <v>270</v>
      </c>
      <c r="N165" s="3" t="str">
        <f t="shared" si="8"/>
        <v>W</v>
      </c>
      <c r="O165" s="11">
        <v>0</v>
      </c>
      <c r="P165" s="12">
        <v>0</v>
      </c>
      <c r="Q165" s="3">
        <v>4.5</v>
      </c>
      <c r="R165" s="13">
        <v>88220</v>
      </c>
      <c r="S165" s="14">
        <v>696.9380000000001</v>
      </c>
      <c r="T165" s="15">
        <v>2.7</v>
      </c>
      <c r="U165" s="15">
        <v>2.8</v>
      </c>
    </row>
    <row r="166" spans="1:21" x14ac:dyDescent="0.25">
      <c r="A166" s="1">
        <v>45394</v>
      </c>
      <c r="B166" s="2">
        <v>0.56944444444444442</v>
      </c>
      <c r="C166" s="7">
        <v>1022</v>
      </c>
      <c r="D166" s="7">
        <v>1027</v>
      </c>
      <c r="E166" s="71">
        <v>20.5</v>
      </c>
      <c r="F166" s="9">
        <v>69</v>
      </c>
      <c r="G166" s="71">
        <v>20.5</v>
      </c>
      <c r="H166" s="71">
        <v>14.6</v>
      </c>
      <c r="I166" s="71">
        <v>26</v>
      </c>
      <c r="J166" s="71">
        <v>20.5</v>
      </c>
      <c r="K166" s="6">
        <f t="shared" si="6"/>
        <v>11.16</v>
      </c>
      <c r="L166" s="6">
        <f t="shared" si="7"/>
        <v>11.88</v>
      </c>
      <c r="M166" s="10">
        <v>256</v>
      </c>
      <c r="N166" s="3" t="str">
        <f t="shared" si="8"/>
        <v>WSW</v>
      </c>
      <c r="O166" s="11">
        <v>0</v>
      </c>
      <c r="P166" s="12">
        <v>0</v>
      </c>
      <c r="Q166" s="3">
        <v>3.3</v>
      </c>
      <c r="R166" s="13">
        <v>50233</v>
      </c>
      <c r="S166" s="14">
        <v>396.84070000000003</v>
      </c>
      <c r="T166" s="15">
        <v>3.1</v>
      </c>
      <c r="U166" s="15">
        <v>3.3</v>
      </c>
    </row>
    <row r="167" spans="1:21" x14ac:dyDescent="0.25">
      <c r="A167" s="1">
        <v>45394</v>
      </c>
      <c r="B167" s="2">
        <v>0.57291666666666663</v>
      </c>
      <c r="C167" s="7">
        <v>1021</v>
      </c>
      <c r="D167" s="7">
        <v>1026</v>
      </c>
      <c r="E167" s="71">
        <v>20</v>
      </c>
      <c r="F167" s="9">
        <v>70</v>
      </c>
      <c r="G167" s="71">
        <v>20</v>
      </c>
      <c r="H167" s="71">
        <v>14.3</v>
      </c>
      <c r="I167" s="71">
        <v>26</v>
      </c>
      <c r="J167" s="71">
        <v>20</v>
      </c>
      <c r="K167" s="6">
        <f t="shared" si="6"/>
        <v>3.6</v>
      </c>
      <c r="L167" s="6">
        <f t="shared" si="7"/>
        <v>3.6</v>
      </c>
      <c r="M167" s="10">
        <v>133</v>
      </c>
      <c r="N167" s="3" t="str">
        <f t="shared" si="8"/>
        <v>SE</v>
      </c>
      <c r="O167" s="11">
        <v>0</v>
      </c>
      <c r="P167" s="12">
        <v>0</v>
      </c>
      <c r="Q167" s="3">
        <v>4.5</v>
      </c>
      <c r="R167" s="13">
        <v>86510</v>
      </c>
      <c r="S167" s="14">
        <v>683.42900000000009</v>
      </c>
      <c r="T167" s="15">
        <v>1</v>
      </c>
      <c r="U167" s="15">
        <v>1</v>
      </c>
    </row>
    <row r="168" spans="1:21" x14ac:dyDescent="0.25">
      <c r="A168" s="1">
        <v>45394</v>
      </c>
      <c r="B168" s="2">
        <v>0.57638888888888884</v>
      </c>
      <c r="C168" s="7">
        <v>1021</v>
      </c>
      <c r="D168" s="7">
        <v>1026</v>
      </c>
      <c r="E168" s="71">
        <v>20.3</v>
      </c>
      <c r="F168" s="9">
        <v>69</v>
      </c>
      <c r="G168" s="71">
        <v>20.3</v>
      </c>
      <c r="H168" s="71">
        <v>14.4</v>
      </c>
      <c r="I168" s="71">
        <v>26</v>
      </c>
      <c r="J168" s="71">
        <v>20.3</v>
      </c>
      <c r="K168" s="6">
        <f t="shared" si="6"/>
        <v>6.84</v>
      </c>
      <c r="L168" s="6">
        <f t="shared" si="7"/>
        <v>7.2</v>
      </c>
      <c r="M168" s="10">
        <v>330</v>
      </c>
      <c r="N168" s="3" t="str">
        <f t="shared" si="8"/>
        <v>NNW</v>
      </c>
      <c r="O168" s="11">
        <v>0</v>
      </c>
      <c r="P168" s="12">
        <v>0</v>
      </c>
      <c r="Q168" s="3">
        <v>4</v>
      </c>
      <c r="R168" s="13">
        <v>85577</v>
      </c>
      <c r="S168" s="14">
        <v>676.05830000000003</v>
      </c>
      <c r="T168" s="15">
        <v>1.9</v>
      </c>
      <c r="U168" s="15">
        <v>2</v>
      </c>
    </row>
    <row r="169" spans="1:21" x14ac:dyDescent="0.25">
      <c r="A169" s="1">
        <v>45394</v>
      </c>
      <c r="B169" s="2">
        <v>0.57986111111111116</v>
      </c>
      <c r="C169" s="7">
        <v>1021</v>
      </c>
      <c r="D169" s="7">
        <v>1026</v>
      </c>
      <c r="E169" s="71">
        <v>20.100000000000001</v>
      </c>
      <c r="F169" s="9">
        <v>70</v>
      </c>
      <c r="G169" s="71">
        <v>20.100000000000001</v>
      </c>
      <c r="H169" s="71">
        <v>14.4</v>
      </c>
      <c r="I169" s="71">
        <v>26</v>
      </c>
      <c r="J169" s="71">
        <v>20.100000000000001</v>
      </c>
      <c r="K169" s="6">
        <f t="shared" si="6"/>
        <v>9.36</v>
      </c>
      <c r="L169" s="6">
        <f t="shared" si="7"/>
        <v>9.7200000000000006</v>
      </c>
      <c r="M169" s="10">
        <v>314</v>
      </c>
      <c r="N169" s="3" t="str">
        <f t="shared" si="8"/>
        <v>NW</v>
      </c>
      <c r="O169" s="11">
        <v>0</v>
      </c>
      <c r="P169" s="12">
        <v>0</v>
      </c>
      <c r="Q169" s="3">
        <v>4.2</v>
      </c>
      <c r="R169" s="13">
        <v>84931</v>
      </c>
      <c r="S169" s="14">
        <v>670.95490000000007</v>
      </c>
      <c r="T169" s="15">
        <v>2.6</v>
      </c>
      <c r="U169" s="15">
        <v>2.7</v>
      </c>
    </row>
    <row r="170" spans="1:21" x14ac:dyDescent="0.25">
      <c r="A170" s="1">
        <v>45394</v>
      </c>
      <c r="B170" s="2">
        <v>0.58333333333333337</v>
      </c>
      <c r="C170" s="7">
        <v>1021</v>
      </c>
      <c r="D170" s="7">
        <v>1026</v>
      </c>
      <c r="E170" s="71">
        <v>20</v>
      </c>
      <c r="F170" s="9">
        <v>70</v>
      </c>
      <c r="G170" s="71">
        <v>20</v>
      </c>
      <c r="H170" s="71">
        <v>14.3</v>
      </c>
      <c r="I170" s="71">
        <v>26</v>
      </c>
      <c r="J170" s="71">
        <v>20</v>
      </c>
      <c r="K170" s="6">
        <f t="shared" si="6"/>
        <v>19.8</v>
      </c>
      <c r="L170" s="6">
        <f t="shared" si="7"/>
        <v>20.52</v>
      </c>
      <c r="M170" s="10">
        <v>28</v>
      </c>
      <c r="N170" s="3" t="str">
        <f t="shared" si="8"/>
        <v>NNE</v>
      </c>
      <c r="O170" s="11">
        <v>0</v>
      </c>
      <c r="P170" s="12">
        <v>0</v>
      </c>
      <c r="Q170" s="3">
        <v>5.5</v>
      </c>
      <c r="R170" s="13">
        <v>83735</v>
      </c>
      <c r="S170" s="14">
        <v>661.50650000000007</v>
      </c>
      <c r="T170" s="15">
        <v>5.5</v>
      </c>
      <c r="U170" s="15">
        <v>5.7</v>
      </c>
    </row>
    <row r="171" spans="1:21" x14ac:dyDescent="0.25">
      <c r="A171" s="1">
        <v>45394</v>
      </c>
      <c r="B171" s="2">
        <v>0.58680555555555558</v>
      </c>
      <c r="C171" s="7">
        <v>1021</v>
      </c>
      <c r="D171" s="7">
        <v>1026</v>
      </c>
      <c r="E171" s="71">
        <v>20.100000000000001</v>
      </c>
      <c r="F171" s="9">
        <v>70</v>
      </c>
      <c r="G171" s="71">
        <v>20.100000000000001</v>
      </c>
      <c r="H171" s="71">
        <v>14.4</v>
      </c>
      <c r="I171" s="71">
        <v>26</v>
      </c>
      <c r="J171" s="71">
        <v>20.100000000000001</v>
      </c>
      <c r="K171" s="6">
        <f t="shared" si="6"/>
        <v>17.28</v>
      </c>
      <c r="L171" s="6">
        <f t="shared" si="7"/>
        <v>19.8</v>
      </c>
      <c r="M171" s="10">
        <v>284</v>
      </c>
      <c r="N171" s="3" t="str">
        <f t="shared" si="8"/>
        <v>W</v>
      </c>
      <c r="O171" s="11">
        <v>0</v>
      </c>
      <c r="P171" s="12">
        <v>0</v>
      </c>
      <c r="Q171" s="3">
        <v>3.9</v>
      </c>
      <c r="R171" s="13">
        <v>67850</v>
      </c>
      <c r="S171" s="14">
        <v>536.0150000000001</v>
      </c>
      <c r="T171" s="15">
        <v>4.8</v>
      </c>
      <c r="U171" s="15">
        <v>5.5</v>
      </c>
    </row>
    <row r="172" spans="1:21" x14ac:dyDescent="0.25">
      <c r="A172" s="1">
        <v>45394</v>
      </c>
      <c r="B172" s="2">
        <v>0.59027777777777779</v>
      </c>
      <c r="C172" s="7">
        <v>1021</v>
      </c>
      <c r="D172" s="7">
        <v>1026</v>
      </c>
      <c r="E172" s="71">
        <v>20.399999999999999</v>
      </c>
      <c r="F172" s="9">
        <v>69</v>
      </c>
      <c r="G172" s="71">
        <v>20.399999999999999</v>
      </c>
      <c r="H172" s="71">
        <v>14.5</v>
      </c>
      <c r="I172" s="71">
        <v>26</v>
      </c>
      <c r="J172" s="71">
        <v>20.399999999999999</v>
      </c>
      <c r="K172" s="6">
        <f t="shared" si="6"/>
        <v>9.7200000000000006</v>
      </c>
      <c r="L172" s="6">
        <f t="shared" si="7"/>
        <v>10.08</v>
      </c>
      <c r="M172" s="10">
        <v>182</v>
      </c>
      <c r="N172" s="3" t="str">
        <f t="shared" si="8"/>
        <v>S</v>
      </c>
      <c r="O172" s="11">
        <v>0</v>
      </c>
      <c r="P172" s="12">
        <v>0</v>
      </c>
      <c r="Q172" s="3">
        <v>4.4000000000000004</v>
      </c>
      <c r="R172" s="13">
        <v>82115</v>
      </c>
      <c r="S172" s="14">
        <v>648.70850000000007</v>
      </c>
      <c r="T172" s="15">
        <v>2.7</v>
      </c>
      <c r="U172" s="15">
        <v>2.8</v>
      </c>
    </row>
    <row r="173" spans="1:21" x14ac:dyDescent="0.25">
      <c r="A173" s="1">
        <v>45394</v>
      </c>
      <c r="B173" s="2">
        <v>0.59375</v>
      </c>
      <c r="C173" s="7">
        <v>1021</v>
      </c>
      <c r="D173" s="7">
        <v>1026</v>
      </c>
      <c r="E173" s="71">
        <v>20.8</v>
      </c>
      <c r="F173" s="9">
        <v>68</v>
      </c>
      <c r="G173" s="71">
        <v>20.8</v>
      </c>
      <c r="H173" s="71">
        <v>14.6</v>
      </c>
      <c r="I173" s="71">
        <v>26</v>
      </c>
      <c r="J173" s="71">
        <v>20.8</v>
      </c>
      <c r="K173" s="6">
        <f t="shared" si="6"/>
        <v>5.76</v>
      </c>
      <c r="L173" s="6">
        <f t="shared" si="7"/>
        <v>5.76</v>
      </c>
      <c r="M173" s="10">
        <v>28</v>
      </c>
      <c r="N173" s="3" t="str">
        <f t="shared" si="8"/>
        <v>NNE</v>
      </c>
      <c r="O173" s="11">
        <v>0</v>
      </c>
      <c r="P173" s="12">
        <v>0</v>
      </c>
      <c r="Q173" s="3">
        <v>4.9000000000000004</v>
      </c>
      <c r="R173" s="13">
        <v>81204</v>
      </c>
      <c r="S173" s="14">
        <v>641.51160000000004</v>
      </c>
      <c r="T173" s="15">
        <v>1.6</v>
      </c>
      <c r="U173" s="15">
        <v>1.6</v>
      </c>
    </row>
    <row r="174" spans="1:21" x14ac:dyDescent="0.25">
      <c r="A174" s="1">
        <v>45394</v>
      </c>
      <c r="B174" s="2">
        <v>0.59722222222222221</v>
      </c>
      <c r="C174" s="7">
        <v>1021</v>
      </c>
      <c r="D174" s="7">
        <v>1026</v>
      </c>
      <c r="E174" s="71">
        <v>20.5</v>
      </c>
      <c r="F174" s="9">
        <v>68</v>
      </c>
      <c r="G174" s="71">
        <v>20.5</v>
      </c>
      <c r="H174" s="71">
        <v>14.4</v>
      </c>
      <c r="I174" s="71">
        <v>26</v>
      </c>
      <c r="J174" s="71">
        <v>20.5</v>
      </c>
      <c r="K174" s="6">
        <f t="shared" si="6"/>
        <v>8.2799999999999994</v>
      </c>
      <c r="L174" s="6">
        <f t="shared" si="7"/>
        <v>9.36</v>
      </c>
      <c r="M174" s="10">
        <v>48</v>
      </c>
      <c r="N174" s="3" t="str">
        <f t="shared" si="8"/>
        <v>NE</v>
      </c>
      <c r="O174" s="11">
        <v>0</v>
      </c>
      <c r="P174" s="12">
        <v>0</v>
      </c>
      <c r="Q174" s="3">
        <v>4.9000000000000004</v>
      </c>
      <c r="R174" s="13">
        <v>80641</v>
      </c>
      <c r="S174" s="14">
        <v>637.0639000000001</v>
      </c>
      <c r="T174" s="15">
        <v>2.2999999999999998</v>
      </c>
      <c r="U174" s="15">
        <v>2.6</v>
      </c>
    </row>
    <row r="175" spans="1:21" x14ac:dyDescent="0.25">
      <c r="A175" s="1">
        <v>45394</v>
      </c>
      <c r="B175" s="2">
        <v>0.60069444444444442</v>
      </c>
      <c r="C175" s="7">
        <v>1021</v>
      </c>
      <c r="D175" s="7">
        <v>1026</v>
      </c>
      <c r="E175" s="71">
        <v>20.5</v>
      </c>
      <c r="F175" s="9">
        <v>69</v>
      </c>
      <c r="G175" s="71">
        <v>20.5</v>
      </c>
      <c r="H175" s="71">
        <v>14.6</v>
      </c>
      <c r="I175" s="71">
        <v>26</v>
      </c>
      <c r="J175" s="71">
        <v>20.5</v>
      </c>
      <c r="K175" s="6">
        <f t="shared" si="6"/>
        <v>17.64</v>
      </c>
      <c r="L175" s="6">
        <f t="shared" si="7"/>
        <v>20.52</v>
      </c>
      <c r="M175" s="10">
        <v>5</v>
      </c>
      <c r="N175" s="3" t="str">
        <f t="shared" si="8"/>
        <v>N</v>
      </c>
      <c r="O175" s="11">
        <v>0</v>
      </c>
      <c r="P175" s="12">
        <v>0</v>
      </c>
      <c r="Q175" s="3">
        <v>4.0999999999999996</v>
      </c>
      <c r="R175" s="13">
        <v>79520</v>
      </c>
      <c r="S175" s="14">
        <v>628.20800000000008</v>
      </c>
      <c r="T175" s="15">
        <v>4.9000000000000004</v>
      </c>
      <c r="U175" s="15">
        <v>5.7</v>
      </c>
    </row>
    <row r="176" spans="1:21" x14ac:dyDescent="0.25">
      <c r="A176" s="1">
        <v>45394</v>
      </c>
      <c r="B176" s="2">
        <v>0.60416666666666663</v>
      </c>
      <c r="C176" s="7">
        <v>1021</v>
      </c>
      <c r="D176" s="7">
        <v>1026</v>
      </c>
      <c r="E176" s="71">
        <v>20.5</v>
      </c>
      <c r="F176" s="9">
        <v>69</v>
      </c>
      <c r="G176" s="71">
        <v>20.5</v>
      </c>
      <c r="H176" s="71">
        <v>14.6</v>
      </c>
      <c r="I176" s="71">
        <v>26</v>
      </c>
      <c r="J176" s="71">
        <v>20.5</v>
      </c>
      <c r="K176" s="6">
        <f t="shared" si="6"/>
        <v>5.4</v>
      </c>
      <c r="L176" s="6">
        <f t="shared" si="7"/>
        <v>5.4</v>
      </c>
      <c r="M176" s="10">
        <v>354</v>
      </c>
      <c r="N176" s="3" t="str">
        <f t="shared" si="8"/>
        <v>N</v>
      </c>
      <c r="O176" s="11">
        <v>0</v>
      </c>
      <c r="P176" s="12">
        <v>0</v>
      </c>
      <c r="Q176" s="3">
        <v>4.5</v>
      </c>
      <c r="R176" s="13">
        <v>78485</v>
      </c>
      <c r="S176" s="14">
        <v>620.03150000000005</v>
      </c>
      <c r="T176" s="15">
        <v>1.5</v>
      </c>
      <c r="U176" s="15">
        <v>1.5</v>
      </c>
    </row>
    <row r="177" spans="1:21" x14ac:dyDescent="0.25">
      <c r="A177" s="1">
        <v>45394</v>
      </c>
      <c r="B177" s="2">
        <v>0.60763888888888884</v>
      </c>
      <c r="C177" s="7">
        <v>1021</v>
      </c>
      <c r="D177" s="7">
        <v>1026</v>
      </c>
      <c r="E177" s="71">
        <v>20.8</v>
      </c>
      <c r="F177" s="9">
        <v>68</v>
      </c>
      <c r="G177" s="71">
        <v>20.8</v>
      </c>
      <c r="H177" s="71">
        <v>14.6</v>
      </c>
      <c r="I177" s="71">
        <v>26</v>
      </c>
      <c r="J177" s="71">
        <v>20.8</v>
      </c>
      <c r="K177" s="6">
        <f t="shared" si="6"/>
        <v>12.96</v>
      </c>
      <c r="L177" s="6">
        <f t="shared" si="7"/>
        <v>14.759999999999998</v>
      </c>
      <c r="M177" s="10">
        <v>288</v>
      </c>
      <c r="N177" s="3" t="str">
        <f t="shared" si="8"/>
        <v>W</v>
      </c>
      <c r="O177" s="11">
        <v>0</v>
      </c>
      <c r="P177" s="12">
        <v>0</v>
      </c>
      <c r="Q177" s="3">
        <v>4</v>
      </c>
      <c r="R177" s="13">
        <v>77129</v>
      </c>
      <c r="S177" s="14">
        <v>609.31910000000005</v>
      </c>
      <c r="T177" s="15">
        <v>3.6</v>
      </c>
      <c r="U177" s="15">
        <v>4.0999999999999996</v>
      </c>
    </row>
    <row r="178" spans="1:21" x14ac:dyDescent="0.25">
      <c r="A178" s="1">
        <v>45394</v>
      </c>
      <c r="B178" s="2">
        <v>0.61111111111111116</v>
      </c>
      <c r="C178" s="7">
        <v>1021</v>
      </c>
      <c r="D178" s="7">
        <v>1026</v>
      </c>
      <c r="E178" s="71">
        <v>20.6</v>
      </c>
      <c r="F178" s="9">
        <v>70</v>
      </c>
      <c r="G178" s="71">
        <v>20.6</v>
      </c>
      <c r="H178" s="71">
        <v>14.9</v>
      </c>
      <c r="I178" s="71">
        <v>26</v>
      </c>
      <c r="J178" s="71">
        <v>20.6</v>
      </c>
      <c r="K178" s="6">
        <f t="shared" si="6"/>
        <v>9.36</v>
      </c>
      <c r="L178" s="6">
        <f t="shared" si="7"/>
        <v>10.08</v>
      </c>
      <c r="M178" s="10">
        <v>152</v>
      </c>
      <c r="N178" s="3" t="str">
        <f t="shared" si="8"/>
        <v>SSE</v>
      </c>
      <c r="O178" s="11">
        <v>0</v>
      </c>
      <c r="P178" s="12">
        <v>0</v>
      </c>
      <c r="Q178" s="3">
        <v>4.4000000000000004</v>
      </c>
      <c r="R178" s="13">
        <v>75449</v>
      </c>
      <c r="S178" s="14">
        <v>596.04710000000011</v>
      </c>
      <c r="T178" s="15">
        <v>2.6</v>
      </c>
      <c r="U178" s="15">
        <v>2.8</v>
      </c>
    </row>
    <row r="179" spans="1:21" x14ac:dyDescent="0.25">
      <c r="A179" s="1">
        <v>45394</v>
      </c>
      <c r="B179" s="2">
        <v>0.61458333333333337</v>
      </c>
      <c r="C179" s="7">
        <v>1021</v>
      </c>
      <c r="D179" s="7">
        <v>1026</v>
      </c>
      <c r="E179" s="71">
        <v>20.2</v>
      </c>
      <c r="F179" s="9">
        <v>71</v>
      </c>
      <c r="G179" s="71">
        <v>20.2</v>
      </c>
      <c r="H179" s="71">
        <v>14.7</v>
      </c>
      <c r="I179" s="71">
        <v>26</v>
      </c>
      <c r="J179" s="71">
        <v>20.2</v>
      </c>
      <c r="K179" s="6">
        <f t="shared" si="6"/>
        <v>23.400000000000002</v>
      </c>
      <c r="L179" s="6">
        <f t="shared" si="7"/>
        <v>28.44</v>
      </c>
      <c r="M179" s="10">
        <v>26</v>
      </c>
      <c r="N179" s="3" t="str">
        <f t="shared" si="8"/>
        <v>NNE</v>
      </c>
      <c r="O179" s="11">
        <v>0</v>
      </c>
      <c r="P179" s="12">
        <v>0</v>
      </c>
      <c r="Q179" s="3">
        <v>4.5999999999999996</v>
      </c>
      <c r="R179" s="13">
        <v>73692</v>
      </c>
      <c r="S179" s="14">
        <v>582.16680000000008</v>
      </c>
      <c r="T179" s="15">
        <v>6.5</v>
      </c>
      <c r="U179" s="15">
        <v>7.9</v>
      </c>
    </row>
    <row r="180" spans="1:21" x14ac:dyDescent="0.25">
      <c r="A180" s="1">
        <v>45394</v>
      </c>
      <c r="B180" s="2">
        <v>0.61805555555555558</v>
      </c>
      <c r="C180" s="7">
        <v>1021</v>
      </c>
      <c r="D180" s="7">
        <v>1026</v>
      </c>
      <c r="E180" s="71">
        <v>20.3</v>
      </c>
      <c r="F180" s="9">
        <v>69</v>
      </c>
      <c r="G180" s="71">
        <v>20.3</v>
      </c>
      <c r="H180" s="71">
        <v>14.4</v>
      </c>
      <c r="I180" s="71">
        <v>26</v>
      </c>
      <c r="J180" s="71">
        <v>20.3</v>
      </c>
      <c r="K180" s="6">
        <f t="shared" si="6"/>
        <v>10.08</v>
      </c>
      <c r="L180" s="6">
        <f t="shared" si="7"/>
        <v>10.44</v>
      </c>
      <c r="M180" s="10">
        <v>17</v>
      </c>
      <c r="N180" s="3" t="str">
        <f t="shared" si="8"/>
        <v>N</v>
      </c>
      <c r="O180" s="11">
        <v>0</v>
      </c>
      <c r="P180" s="12">
        <v>0</v>
      </c>
      <c r="Q180" s="3">
        <v>3.6</v>
      </c>
      <c r="R180" s="13">
        <v>72232</v>
      </c>
      <c r="S180" s="14">
        <v>570.63280000000009</v>
      </c>
      <c r="T180" s="15">
        <v>2.8</v>
      </c>
      <c r="U180" s="15">
        <v>2.9</v>
      </c>
    </row>
    <row r="181" spans="1:21" x14ac:dyDescent="0.25">
      <c r="A181" s="1">
        <v>45394</v>
      </c>
      <c r="B181" s="2">
        <v>0.62152777777777779</v>
      </c>
      <c r="C181" s="7">
        <v>1021</v>
      </c>
      <c r="D181" s="7">
        <v>1026</v>
      </c>
      <c r="E181" s="71">
        <v>20.100000000000001</v>
      </c>
      <c r="F181" s="9">
        <v>71</v>
      </c>
      <c r="G181" s="71">
        <v>20.100000000000001</v>
      </c>
      <c r="H181" s="71">
        <v>14.6</v>
      </c>
      <c r="I181" s="71">
        <v>26</v>
      </c>
      <c r="J181" s="71">
        <v>20.100000000000001</v>
      </c>
      <c r="K181" s="6">
        <f t="shared" si="6"/>
        <v>8.64</v>
      </c>
      <c r="L181" s="6">
        <f t="shared" si="7"/>
        <v>9.36</v>
      </c>
      <c r="M181" s="10">
        <v>43</v>
      </c>
      <c r="N181" s="3" t="str">
        <f t="shared" si="8"/>
        <v>NE</v>
      </c>
      <c r="O181" s="11">
        <v>0</v>
      </c>
      <c r="P181" s="12">
        <v>0</v>
      </c>
      <c r="Q181" s="3">
        <v>4.3</v>
      </c>
      <c r="R181" s="13">
        <v>70732</v>
      </c>
      <c r="S181" s="14">
        <v>558.78280000000007</v>
      </c>
      <c r="T181" s="15">
        <v>2.4</v>
      </c>
      <c r="U181" s="15">
        <v>2.6</v>
      </c>
    </row>
    <row r="182" spans="1:21" x14ac:dyDescent="0.25">
      <c r="A182" s="1">
        <v>45394</v>
      </c>
      <c r="B182" s="2">
        <v>0.625</v>
      </c>
      <c r="C182" s="7">
        <v>1021</v>
      </c>
      <c r="D182" s="7">
        <v>1026</v>
      </c>
      <c r="E182" s="71">
        <v>20.3</v>
      </c>
      <c r="F182" s="9">
        <v>70</v>
      </c>
      <c r="G182" s="71">
        <v>20.3</v>
      </c>
      <c r="H182" s="71">
        <v>14.6</v>
      </c>
      <c r="I182" s="71">
        <v>26</v>
      </c>
      <c r="J182" s="71">
        <v>20.3</v>
      </c>
      <c r="K182" s="6">
        <f t="shared" si="6"/>
        <v>6.84</v>
      </c>
      <c r="L182" s="6">
        <f t="shared" si="7"/>
        <v>6.84</v>
      </c>
      <c r="M182" s="10">
        <v>72</v>
      </c>
      <c r="N182" s="3" t="str">
        <f t="shared" si="8"/>
        <v>ENE</v>
      </c>
      <c r="O182" s="11">
        <v>0</v>
      </c>
      <c r="P182" s="12">
        <v>0</v>
      </c>
      <c r="Q182" s="3">
        <v>3.4</v>
      </c>
      <c r="R182" s="13">
        <v>69329</v>
      </c>
      <c r="S182" s="14">
        <v>547.69910000000004</v>
      </c>
      <c r="T182" s="15">
        <v>1.9</v>
      </c>
      <c r="U182" s="15">
        <v>1.9</v>
      </c>
    </row>
    <row r="183" spans="1:21" x14ac:dyDescent="0.25">
      <c r="A183" s="1">
        <v>45394</v>
      </c>
      <c r="B183" s="2">
        <v>0.62847222222222221</v>
      </c>
      <c r="C183" s="7">
        <v>1021</v>
      </c>
      <c r="D183" s="7">
        <v>1026</v>
      </c>
      <c r="E183" s="71">
        <v>20.3</v>
      </c>
      <c r="F183" s="9">
        <v>70</v>
      </c>
      <c r="G183" s="71">
        <v>20.3</v>
      </c>
      <c r="H183" s="71">
        <v>14.6</v>
      </c>
      <c r="I183" s="71">
        <v>26</v>
      </c>
      <c r="J183" s="71">
        <v>20.3</v>
      </c>
      <c r="K183" s="6">
        <f t="shared" si="6"/>
        <v>17.28</v>
      </c>
      <c r="L183" s="6">
        <f t="shared" si="7"/>
        <v>20.52</v>
      </c>
      <c r="M183" s="10">
        <v>48</v>
      </c>
      <c r="N183" s="3" t="str">
        <f t="shared" si="8"/>
        <v>NE</v>
      </c>
      <c r="O183" s="11">
        <v>0</v>
      </c>
      <c r="P183" s="12">
        <v>0</v>
      </c>
      <c r="Q183" s="3">
        <v>3.3</v>
      </c>
      <c r="R183" s="13">
        <v>67000</v>
      </c>
      <c r="S183" s="14">
        <v>529.30000000000007</v>
      </c>
      <c r="T183" s="15">
        <v>4.8</v>
      </c>
      <c r="U183" s="15">
        <v>5.7</v>
      </c>
    </row>
    <row r="184" spans="1:21" x14ac:dyDescent="0.25">
      <c r="A184" s="1">
        <v>45394</v>
      </c>
      <c r="B184" s="2">
        <v>0.63194444444444442</v>
      </c>
      <c r="C184" s="7">
        <v>1021</v>
      </c>
      <c r="D184" s="7">
        <v>1026</v>
      </c>
      <c r="E184" s="71">
        <v>20.399999999999999</v>
      </c>
      <c r="F184" s="9">
        <v>69</v>
      </c>
      <c r="G184" s="71">
        <v>20.399999999999999</v>
      </c>
      <c r="H184" s="71">
        <v>14.5</v>
      </c>
      <c r="I184" s="71">
        <v>26</v>
      </c>
      <c r="J184" s="71">
        <v>20.399999999999999</v>
      </c>
      <c r="K184" s="6">
        <f t="shared" si="6"/>
        <v>5.4</v>
      </c>
      <c r="L184" s="6">
        <f t="shared" si="7"/>
        <v>5.4</v>
      </c>
      <c r="M184" s="10">
        <v>2</v>
      </c>
      <c r="N184" s="3" t="str">
        <f t="shared" si="8"/>
        <v>N</v>
      </c>
      <c r="O184" s="11">
        <v>0</v>
      </c>
      <c r="P184" s="12">
        <v>0</v>
      </c>
      <c r="Q184" s="3">
        <v>3.6</v>
      </c>
      <c r="R184" s="13">
        <v>65459</v>
      </c>
      <c r="S184" s="14">
        <v>517.12610000000006</v>
      </c>
      <c r="T184" s="15">
        <v>1.5</v>
      </c>
      <c r="U184" s="15">
        <v>1.5</v>
      </c>
    </row>
    <row r="185" spans="1:21" x14ac:dyDescent="0.25">
      <c r="A185" s="1">
        <v>45394</v>
      </c>
      <c r="B185" s="2">
        <v>0.63541666666666663</v>
      </c>
      <c r="C185" s="7">
        <v>1021</v>
      </c>
      <c r="D185" s="7">
        <v>1026</v>
      </c>
      <c r="E185" s="71">
        <v>20.2</v>
      </c>
      <c r="F185" s="9">
        <v>71</v>
      </c>
      <c r="G185" s="71">
        <v>20.2</v>
      </c>
      <c r="H185" s="71">
        <v>14.7</v>
      </c>
      <c r="I185" s="71">
        <v>26</v>
      </c>
      <c r="J185" s="71">
        <v>20.2</v>
      </c>
      <c r="K185" s="6">
        <f t="shared" si="6"/>
        <v>11.52</v>
      </c>
      <c r="L185" s="6">
        <f t="shared" si="7"/>
        <v>12.6</v>
      </c>
      <c r="M185" s="10">
        <v>110</v>
      </c>
      <c r="N185" s="3" t="str">
        <f t="shared" si="8"/>
        <v>ESE</v>
      </c>
      <c r="O185" s="11">
        <v>0</v>
      </c>
      <c r="P185" s="12">
        <v>0</v>
      </c>
      <c r="Q185" s="3">
        <v>3.6</v>
      </c>
      <c r="R185" s="13">
        <v>63558</v>
      </c>
      <c r="S185" s="14">
        <v>502.10820000000007</v>
      </c>
      <c r="T185" s="15">
        <v>3.2</v>
      </c>
      <c r="U185" s="15">
        <v>3.5</v>
      </c>
    </row>
    <row r="186" spans="1:21" x14ac:dyDescent="0.25">
      <c r="A186" s="1">
        <v>45394</v>
      </c>
      <c r="B186" s="2">
        <v>0.63888888888888884</v>
      </c>
      <c r="C186" s="7">
        <v>1021</v>
      </c>
      <c r="D186" s="7">
        <v>1026</v>
      </c>
      <c r="E186" s="71">
        <v>20.2</v>
      </c>
      <c r="F186" s="9">
        <v>71</v>
      </c>
      <c r="G186" s="71">
        <v>20.2</v>
      </c>
      <c r="H186" s="71">
        <v>14.7</v>
      </c>
      <c r="I186" s="71">
        <v>26</v>
      </c>
      <c r="J186" s="71">
        <v>20.2</v>
      </c>
      <c r="K186" s="6">
        <f t="shared" si="6"/>
        <v>19.8</v>
      </c>
      <c r="L186" s="6">
        <f t="shared" si="7"/>
        <v>23.76</v>
      </c>
      <c r="M186" s="10">
        <v>301</v>
      </c>
      <c r="N186" s="3" t="str">
        <f t="shared" si="8"/>
        <v>WNW</v>
      </c>
      <c r="O186" s="11">
        <v>0</v>
      </c>
      <c r="P186" s="12">
        <v>0</v>
      </c>
      <c r="Q186" s="3">
        <v>3.3</v>
      </c>
      <c r="R186" s="13">
        <v>61617</v>
      </c>
      <c r="S186" s="14">
        <v>486.77430000000004</v>
      </c>
      <c r="T186" s="15">
        <v>5.5</v>
      </c>
      <c r="U186" s="15">
        <v>6.6</v>
      </c>
    </row>
    <row r="187" spans="1:21" x14ac:dyDescent="0.25">
      <c r="A187" s="1">
        <v>45394</v>
      </c>
      <c r="B187" s="2">
        <v>0.64236111111111116</v>
      </c>
      <c r="C187" s="7">
        <v>1021</v>
      </c>
      <c r="D187" s="7">
        <v>1026</v>
      </c>
      <c r="E187" s="71">
        <v>20.399999999999999</v>
      </c>
      <c r="F187" s="9">
        <v>70</v>
      </c>
      <c r="G187" s="71">
        <v>20.399999999999999</v>
      </c>
      <c r="H187" s="71">
        <v>14.7</v>
      </c>
      <c r="I187" s="71">
        <v>26</v>
      </c>
      <c r="J187" s="71">
        <v>20.399999999999999</v>
      </c>
      <c r="K187" s="6">
        <f t="shared" si="6"/>
        <v>11.16</v>
      </c>
      <c r="L187" s="6">
        <f t="shared" si="7"/>
        <v>11.52</v>
      </c>
      <c r="M187" s="10">
        <v>234</v>
      </c>
      <c r="N187" s="3" t="str">
        <f t="shared" si="8"/>
        <v>SW</v>
      </c>
      <c r="O187" s="11">
        <v>0</v>
      </c>
      <c r="P187" s="12">
        <v>0</v>
      </c>
      <c r="Q187" s="3">
        <v>3.9</v>
      </c>
      <c r="R187" s="13">
        <v>59928</v>
      </c>
      <c r="S187" s="14">
        <v>473.43120000000005</v>
      </c>
      <c r="T187" s="15">
        <v>3.1</v>
      </c>
      <c r="U187" s="15">
        <v>3.2</v>
      </c>
    </row>
    <row r="188" spans="1:21" x14ac:dyDescent="0.25">
      <c r="A188" s="1">
        <v>45394</v>
      </c>
      <c r="B188" s="2">
        <v>0.64583333333333337</v>
      </c>
      <c r="C188" s="7">
        <v>1021</v>
      </c>
      <c r="D188" s="7">
        <v>1026</v>
      </c>
      <c r="E188" s="71">
        <v>20</v>
      </c>
      <c r="F188" s="9">
        <v>70</v>
      </c>
      <c r="G188" s="71">
        <v>20</v>
      </c>
      <c r="H188" s="71">
        <v>14.3</v>
      </c>
      <c r="I188" s="71">
        <v>26</v>
      </c>
      <c r="J188" s="71">
        <v>20</v>
      </c>
      <c r="K188" s="6">
        <f t="shared" si="6"/>
        <v>18.72</v>
      </c>
      <c r="L188" s="6">
        <f t="shared" si="7"/>
        <v>20.88</v>
      </c>
      <c r="M188" s="10">
        <v>184</v>
      </c>
      <c r="N188" s="3" t="str">
        <f t="shared" si="8"/>
        <v>S</v>
      </c>
      <c r="O188" s="11">
        <v>0</v>
      </c>
      <c r="P188" s="12">
        <v>0</v>
      </c>
      <c r="Q188" s="3">
        <v>2.9</v>
      </c>
      <c r="R188" s="13">
        <v>57896</v>
      </c>
      <c r="S188" s="14">
        <v>457.37840000000006</v>
      </c>
      <c r="T188" s="15">
        <v>5.2</v>
      </c>
      <c r="U188" s="15">
        <v>5.8</v>
      </c>
    </row>
    <row r="189" spans="1:21" x14ac:dyDescent="0.25">
      <c r="A189" s="1">
        <v>45394</v>
      </c>
      <c r="B189" s="2">
        <v>0.64930555555555558</v>
      </c>
      <c r="C189" s="7">
        <v>1020</v>
      </c>
      <c r="D189" s="7">
        <v>1025</v>
      </c>
      <c r="E189" s="71">
        <v>19.8</v>
      </c>
      <c r="F189" s="9">
        <v>71</v>
      </c>
      <c r="G189" s="71">
        <v>19.8</v>
      </c>
      <c r="H189" s="71">
        <v>14.4</v>
      </c>
      <c r="I189" s="71">
        <v>26</v>
      </c>
      <c r="J189" s="71">
        <v>19.8</v>
      </c>
      <c r="K189" s="6">
        <f t="shared" si="6"/>
        <v>15.840000000000002</v>
      </c>
      <c r="L189" s="6">
        <f t="shared" si="7"/>
        <v>19.440000000000001</v>
      </c>
      <c r="M189" s="10">
        <v>31</v>
      </c>
      <c r="N189" s="3" t="str">
        <f t="shared" si="8"/>
        <v>NNE</v>
      </c>
      <c r="O189" s="11">
        <v>0</v>
      </c>
      <c r="P189" s="12">
        <v>0</v>
      </c>
      <c r="Q189" s="3">
        <v>2.5</v>
      </c>
      <c r="R189" s="13">
        <v>56692</v>
      </c>
      <c r="S189" s="14">
        <v>447.86680000000007</v>
      </c>
      <c r="T189" s="15">
        <v>4.4000000000000004</v>
      </c>
      <c r="U189" s="15">
        <v>5.4</v>
      </c>
    </row>
    <row r="190" spans="1:21" x14ac:dyDescent="0.25">
      <c r="A190" s="1">
        <v>45394</v>
      </c>
      <c r="B190" s="2">
        <v>0.65277777777777779</v>
      </c>
      <c r="C190" s="7">
        <v>1021</v>
      </c>
      <c r="D190" s="7">
        <v>1026</v>
      </c>
      <c r="E190" s="71">
        <v>19.8</v>
      </c>
      <c r="F190" s="9">
        <v>73</v>
      </c>
      <c r="G190" s="71">
        <v>19.8</v>
      </c>
      <c r="H190" s="71">
        <v>14.8</v>
      </c>
      <c r="I190" s="71">
        <v>26</v>
      </c>
      <c r="J190" s="71">
        <v>19.8</v>
      </c>
      <c r="K190" s="6">
        <f t="shared" si="6"/>
        <v>2.52</v>
      </c>
      <c r="L190" s="6">
        <f t="shared" si="7"/>
        <v>2.52</v>
      </c>
      <c r="M190" s="10">
        <v>86</v>
      </c>
      <c r="N190" s="3" t="str">
        <f t="shared" si="8"/>
        <v>E</v>
      </c>
      <c r="O190" s="11">
        <v>0</v>
      </c>
      <c r="P190" s="12">
        <v>0</v>
      </c>
      <c r="Q190" s="3">
        <v>2.8</v>
      </c>
      <c r="R190" s="13">
        <v>54992</v>
      </c>
      <c r="S190" s="14">
        <v>434.43680000000006</v>
      </c>
      <c r="T190" s="15">
        <v>0.7</v>
      </c>
      <c r="U190" s="15">
        <v>0.7</v>
      </c>
    </row>
    <row r="191" spans="1:21" x14ac:dyDescent="0.25">
      <c r="A191" s="1">
        <v>45394</v>
      </c>
      <c r="B191" s="2">
        <v>0.65625</v>
      </c>
      <c r="C191" s="7">
        <v>1020</v>
      </c>
      <c r="D191" s="7">
        <v>1025</v>
      </c>
      <c r="E191" s="71">
        <v>20</v>
      </c>
      <c r="F191" s="9">
        <v>72</v>
      </c>
      <c r="G191" s="71">
        <v>20</v>
      </c>
      <c r="H191" s="71">
        <v>14.8</v>
      </c>
      <c r="I191" s="71">
        <v>26</v>
      </c>
      <c r="J191" s="71">
        <v>20</v>
      </c>
      <c r="K191" s="6">
        <f t="shared" si="6"/>
        <v>2.52</v>
      </c>
      <c r="L191" s="6">
        <f t="shared" si="7"/>
        <v>2.52</v>
      </c>
      <c r="M191" s="10">
        <v>60</v>
      </c>
      <c r="N191" s="3" t="str">
        <f t="shared" si="8"/>
        <v>ENE</v>
      </c>
      <c r="O191" s="11">
        <v>0</v>
      </c>
      <c r="P191" s="12">
        <v>0</v>
      </c>
      <c r="Q191" s="3">
        <v>2.7</v>
      </c>
      <c r="R191" s="13">
        <v>53246</v>
      </c>
      <c r="S191" s="14">
        <v>420.64340000000004</v>
      </c>
      <c r="T191" s="15">
        <v>0.7</v>
      </c>
      <c r="U191" s="15">
        <v>0.7</v>
      </c>
    </row>
    <row r="192" spans="1:21" x14ac:dyDescent="0.25">
      <c r="A192" s="1">
        <v>45394</v>
      </c>
      <c r="B192" s="2">
        <v>0.65972222222222221</v>
      </c>
      <c r="C192" s="7">
        <v>1020</v>
      </c>
      <c r="D192" s="7">
        <v>1025</v>
      </c>
      <c r="E192" s="71">
        <v>20.3</v>
      </c>
      <c r="F192" s="9">
        <v>70</v>
      </c>
      <c r="G192" s="71">
        <v>20.3</v>
      </c>
      <c r="H192" s="71">
        <v>14.6</v>
      </c>
      <c r="I192" s="71">
        <v>26</v>
      </c>
      <c r="J192" s="71">
        <v>20.3</v>
      </c>
      <c r="K192" s="6">
        <f t="shared" si="6"/>
        <v>6.84</v>
      </c>
      <c r="L192" s="6">
        <f t="shared" si="7"/>
        <v>7.9200000000000008</v>
      </c>
      <c r="M192" s="10">
        <v>298</v>
      </c>
      <c r="N192" s="3" t="str">
        <f t="shared" si="8"/>
        <v>WNW</v>
      </c>
      <c r="O192" s="11">
        <v>0</v>
      </c>
      <c r="P192" s="12">
        <v>0</v>
      </c>
      <c r="Q192" s="3">
        <v>2.7</v>
      </c>
      <c r="R192" s="13">
        <v>51956</v>
      </c>
      <c r="S192" s="14">
        <v>410.45240000000007</v>
      </c>
      <c r="T192" s="15">
        <v>1.9</v>
      </c>
      <c r="U192" s="15">
        <v>2.2000000000000002</v>
      </c>
    </row>
    <row r="193" spans="1:21" x14ac:dyDescent="0.25">
      <c r="A193" s="1">
        <v>45394</v>
      </c>
      <c r="B193" s="2">
        <v>0.66319444444444442</v>
      </c>
      <c r="C193" s="7">
        <v>1020</v>
      </c>
      <c r="D193" s="7">
        <v>1025</v>
      </c>
      <c r="E193" s="71">
        <v>20.5</v>
      </c>
      <c r="F193" s="9">
        <v>69</v>
      </c>
      <c r="G193" s="71">
        <v>20.5</v>
      </c>
      <c r="H193" s="71">
        <v>14.6</v>
      </c>
      <c r="I193" s="71">
        <v>26</v>
      </c>
      <c r="J193" s="71">
        <v>20.5</v>
      </c>
      <c r="K193" s="6">
        <f t="shared" si="6"/>
        <v>8.64</v>
      </c>
      <c r="L193" s="6">
        <f t="shared" si="7"/>
        <v>9.7200000000000006</v>
      </c>
      <c r="M193" s="10">
        <v>88</v>
      </c>
      <c r="N193" s="3" t="str">
        <f t="shared" si="8"/>
        <v>E</v>
      </c>
      <c r="O193" s="11">
        <v>0</v>
      </c>
      <c r="P193" s="12">
        <v>0</v>
      </c>
      <c r="Q193" s="3">
        <v>3</v>
      </c>
      <c r="R193" s="13">
        <v>50082</v>
      </c>
      <c r="S193" s="14">
        <v>395.64780000000002</v>
      </c>
      <c r="T193" s="15">
        <v>2.4</v>
      </c>
      <c r="U193" s="15">
        <v>2.7</v>
      </c>
    </row>
    <row r="194" spans="1:21" x14ac:dyDescent="0.25">
      <c r="A194" s="1">
        <v>45394</v>
      </c>
      <c r="B194" s="2">
        <v>0.66666666666666663</v>
      </c>
      <c r="C194" s="7">
        <v>1020</v>
      </c>
      <c r="D194" s="7">
        <v>1025</v>
      </c>
      <c r="E194" s="71">
        <v>20.100000000000001</v>
      </c>
      <c r="F194" s="9">
        <v>70</v>
      </c>
      <c r="G194" s="71">
        <v>20.100000000000001</v>
      </c>
      <c r="H194" s="71">
        <v>14.4</v>
      </c>
      <c r="I194" s="71">
        <v>26</v>
      </c>
      <c r="J194" s="71">
        <v>20.100000000000001</v>
      </c>
      <c r="K194" s="6">
        <f t="shared" si="6"/>
        <v>7.2</v>
      </c>
      <c r="L194" s="6">
        <f t="shared" si="7"/>
        <v>8.2799999999999994</v>
      </c>
      <c r="M194" s="10">
        <v>7</v>
      </c>
      <c r="N194" s="3" t="str">
        <f t="shared" si="8"/>
        <v>N</v>
      </c>
      <c r="O194" s="11">
        <v>0</v>
      </c>
      <c r="P194" s="12">
        <v>0</v>
      </c>
      <c r="Q194" s="3">
        <v>2</v>
      </c>
      <c r="R194" s="13">
        <v>48088</v>
      </c>
      <c r="S194" s="14">
        <v>379.89520000000005</v>
      </c>
      <c r="T194" s="15">
        <v>2</v>
      </c>
      <c r="U194" s="15">
        <v>2.2999999999999998</v>
      </c>
    </row>
    <row r="195" spans="1:21" x14ac:dyDescent="0.25">
      <c r="A195" s="1">
        <v>45394</v>
      </c>
      <c r="B195" s="2">
        <v>0.67013888888888884</v>
      </c>
      <c r="C195" s="7">
        <v>1020</v>
      </c>
      <c r="D195" s="7">
        <v>1025</v>
      </c>
      <c r="E195" s="71">
        <v>20.3</v>
      </c>
      <c r="F195" s="9">
        <v>69</v>
      </c>
      <c r="G195" s="71">
        <v>20.3</v>
      </c>
      <c r="H195" s="71">
        <v>14.4</v>
      </c>
      <c r="I195" s="71">
        <v>26</v>
      </c>
      <c r="J195" s="71">
        <v>20.3</v>
      </c>
      <c r="K195" s="6">
        <f t="shared" ref="K195:K258" si="9">CONVERT(T195,"m/s","km/h")</f>
        <v>16.2</v>
      </c>
      <c r="L195" s="6">
        <f t="shared" ref="L195:L258" si="10">CONVERT(U195,"m/s","km/h")</f>
        <v>19.8</v>
      </c>
      <c r="M195" s="10">
        <v>14</v>
      </c>
      <c r="N195" s="3" t="str">
        <f t="shared" ref="N195:N258" si="11">LOOKUP(M195,$V$4:$V$40,$W$4:$W$40)</f>
        <v>N</v>
      </c>
      <c r="O195" s="11">
        <v>0</v>
      </c>
      <c r="P195" s="12">
        <v>0</v>
      </c>
      <c r="Q195" s="3">
        <v>2.2000000000000002</v>
      </c>
      <c r="R195" s="13">
        <v>46226</v>
      </c>
      <c r="S195" s="14">
        <v>365.18540000000002</v>
      </c>
      <c r="T195" s="15">
        <v>4.5</v>
      </c>
      <c r="U195" s="15">
        <v>5.5</v>
      </c>
    </row>
    <row r="196" spans="1:21" x14ac:dyDescent="0.25">
      <c r="A196" s="1">
        <v>45394</v>
      </c>
      <c r="B196" s="2">
        <v>0.67361111111111116</v>
      </c>
      <c r="C196" s="7">
        <v>1020</v>
      </c>
      <c r="D196" s="7">
        <v>1025</v>
      </c>
      <c r="E196" s="71">
        <v>20.2</v>
      </c>
      <c r="F196" s="9">
        <v>69</v>
      </c>
      <c r="G196" s="71">
        <v>20.2</v>
      </c>
      <c r="H196" s="71">
        <v>14.3</v>
      </c>
      <c r="I196" s="71">
        <v>26</v>
      </c>
      <c r="J196" s="71">
        <v>20.2</v>
      </c>
      <c r="K196" s="6">
        <f t="shared" si="9"/>
        <v>5.04</v>
      </c>
      <c r="L196" s="6">
        <f t="shared" si="10"/>
        <v>5.04</v>
      </c>
      <c r="M196" s="10">
        <v>108</v>
      </c>
      <c r="N196" s="3" t="str">
        <f t="shared" si="11"/>
        <v>E</v>
      </c>
      <c r="O196" s="11">
        <v>0</v>
      </c>
      <c r="P196" s="12">
        <v>0</v>
      </c>
      <c r="Q196" s="3">
        <v>2.1</v>
      </c>
      <c r="R196" s="13">
        <v>44508</v>
      </c>
      <c r="S196" s="14">
        <v>351.61320000000001</v>
      </c>
      <c r="T196" s="15">
        <v>1.4</v>
      </c>
      <c r="U196" s="15">
        <v>1.4</v>
      </c>
    </row>
    <row r="197" spans="1:21" x14ac:dyDescent="0.25">
      <c r="A197" s="1">
        <v>45394</v>
      </c>
      <c r="B197" s="2">
        <v>0.67708333333333337</v>
      </c>
      <c r="C197" s="7">
        <v>1020</v>
      </c>
      <c r="D197" s="7">
        <v>1025</v>
      </c>
      <c r="E197" s="71">
        <v>20</v>
      </c>
      <c r="F197" s="9">
        <v>70</v>
      </c>
      <c r="G197" s="71">
        <v>20</v>
      </c>
      <c r="H197" s="71">
        <v>14.3</v>
      </c>
      <c r="I197" s="71">
        <v>26</v>
      </c>
      <c r="J197" s="71">
        <v>20</v>
      </c>
      <c r="K197" s="6">
        <f t="shared" si="9"/>
        <v>5.4</v>
      </c>
      <c r="L197" s="6">
        <f t="shared" si="10"/>
        <v>5.4</v>
      </c>
      <c r="M197" s="10">
        <v>324</v>
      </c>
      <c r="N197" s="3" t="str">
        <f t="shared" si="11"/>
        <v>NW</v>
      </c>
      <c r="O197" s="11">
        <v>0</v>
      </c>
      <c r="P197" s="12">
        <v>0</v>
      </c>
      <c r="Q197" s="3">
        <v>2.1</v>
      </c>
      <c r="R197" s="13">
        <v>42711</v>
      </c>
      <c r="S197" s="14">
        <v>337.41690000000006</v>
      </c>
      <c r="T197" s="15">
        <v>1.5</v>
      </c>
      <c r="U197" s="15">
        <v>1.5</v>
      </c>
    </row>
    <row r="198" spans="1:21" x14ac:dyDescent="0.25">
      <c r="A198" s="1">
        <v>45394</v>
      </c>
      <c r="B198" s="2">
        <v>0.68055555555555558</v>
      </c>
      <c r="C198" s="7">
        <v>1020</v>
      </c>
      <c r="D198" s="7">
        <v>1025</v>
      </c>
      <c r="E198" s="71">
        <v>20.100000000000001</v>
      </c>
      <c r="F198" s="9">
        <v>70</v>
      </c>
      <c r="G198" s="71">
        <v>20.100000000000001</v>
      </c>
      <c r="H198" s="71">
        <v>14.4</v>
      </c>
      <c r="I198" s="71">
        <v>26</v>
      </c>
      <c r="J198" s="71">
        <v>20.100000000000001</v>
      </c>
      <c r="K198" s="6">
        <f t="shared" si="9"/>
        <v>6.48</v>
      </c>
      <c r="L198" s="6">
        <f t="shared" si="10"/>
        <v>7.2</v>
      </c>
      <c r="M198" s="10">
        <v>343</v>
      </c>
      <c r="N198" s="3" t="str">
        <f t="shared" si="11"/>
        <v>NNW</v>
      </c>
      <c r="O198" s="11">
        <v>0</v>
      </c>
      <c r="P198" s="12">
        <v>0</v>
      </c>
      <c r="Q198" s="3">
        <v>2.2000000000000002</v>
      </c>
      <c r="R198" s="13">
        <v>40992</v>
      </c>
      <c r="S198" s="14">
        <v>323.83680000000004</v>
      </c>
      <c r="T198" s="15">
        <v>1.8</v>
      </c>
      <c r="U198" s="15">
        <v>2</v>
      </c>
    </row>
    <row r="199" spans="1:21" x14ac:dyDescent="0.25">
      <c r="A199" s="1">
        <v>45394</v>
      </c>
      <c r="B199" s="2">
        <v>0.68402777777777779</v>
      </c>
      <c r="C199" s="7">
        <v>1020</v>
      </c>
      <c r="D199" s="7">
        <v>1025</v>
      </c>
      <c r="E199" s="71">
        <v>19.8</v>
      </c>
      <c r="F199" s="9">
        <v>71</v>
      </c>
      <c r="G199" s="71">
        <v>19.8</v>
      </c>
      <c r="H199" s="71">
        <v>14.4</v>
      </c>
      <c r="I199" s="71">
        <v>26</v>
      </c>
      <c r="J199" s="71">
        <v>19.8</v>
      </c>
      <c r="K199" s="6">
        <f t="shared" si="9"/>
        <v>8.64</v>
      </c>
      <c r="L199" s="6">
        <f t="shared" si="10"/>
        <v>9.7200000000000006</v>
      </c>
      <c r="M199" s="10">
        <v>288</v>
      </c>
      <c r="N199" s="3" t="str">
        <f t="shared" si="11"/>
        <v>W</v>
      </c>
      <c r="O199" s="11">
        <v>0</v>
      </c>
      <c r="P199" s="12">
        <v>0</v>
      </c>
      <c r="Q199" s="3">
        <v>1.7</v>
      </c>
      <c r="R199" s="13">
        <v>39525</v>
      </c>
      <c r="S199" s="14">
        <v>312.2475</v>
      </c>
      <c r="T199" s="15">
        <v>2.4</v>
      </c>
      <c r="U199" s="15">
        <v>2.7</v>
      </c>
    </row>
    <row r="200" spans="1:21" x14ac:dyDescent="0.25">
      <c r="A200" s="1">
        <v>45394</v>
      </c>
      <c r="B200" s="2">
        <v>0.6875</v>
      </c>
      <c r="C200" s="7">
        <v>1020</v>
      </c>
      <c r="D200" s="7">
        <v>1025</v>
      </c>
      <c r="E200" s="71">
        <v>19.600000000000001</v>
      </c>
      <c r="F200" s="9">
        <v>73</v>
      </c>
      <c r="G200" s="71">
        <v>19.600000000000001</v>
      </c>
      <c r="H200" s="71">
        <v>14.6</v>
      </c>
      <c r="I200" s="71">
        <v>26</v>
      </c>
      <c r="J200" s="71">
        <v>19.600000000000001</v>
      </c>
      <c r="K200" s="6">
        <f t="shared" si="9"/>
        <v>13.32</v>
      </c>
      <c r="L200" s="6">
        <f t="shared" si="10"/>
        <v>15.840000000000002</v>
      </c>
      <c r="M200" s="10">
        <v>11</v>
      </c>
      <c r="N200" s="3" t="str">
        <f t="shared" si="11"/>
        <v>N</v>
      </c>
      <c r="O200" s="11">
        <v>0</v>
      </c>
      <c r="P200" s="12">
        <v>0</v>
      </c>
      <c r="Q200" s="3">
        <v>1.7</v>
      </c>
      <c r="R200" s="13">
        <v>37902</v>
      </c>
      <c r="S200" s="14">
        <v>299.42580000000004</v>
      </c>
      <c r="T200" s="15">
        <v>3.7</v>
      </c>
      <c r="U200" s="15">
        <v>4.4000000000000004</v>
      </c>
    </row>
    <row r="201" spans="1:21" x14ac:dyDescent="0.25">
      <c r="A201" s="1">
        <v>45394</v>
      </c>
      <c r="B201" s="2">
        <v>0.69097222222222221</v>
      </c>
      <c r="C201" s="7">
        <v>1020</v>
      </c>
      <c r="D201" s="7">
        <v>1025</v>
      </c>
      <c r="E201" s="71">
        <v>19.399999999999999</v>
      </c>
      <c r="F201" s="9">
        <v>73</v>
      </c>
      <c r="G201" s="71">
        <v>19.399999999999999</v>
      </c>
      <c r="H201" s="71">
        <v>14.4</v>
      </c>
      <c r="I201" s="71">
        <v>26</v>
      </c>
      <c r="J201" s="71">
        <v>19.399999999999999</v>
      </c>
      <c r="K201" s="6">
        <f t="shared" si="9"/>
        <v>9.7200000000000006</v>
      </c>
      <c r="L201" s="6">
        <f t="shared" si="10"/>
        <v>10.08</v>
      </c>
      <c r="M201" s="10">
        <v>221</v>
      </c>
      <c r="N201" s="3" t="str">
        <f t="shared" si="11"/>
        <v>SW</v>
      </c>
      <c r="O201" s="11">
        <v>0</v>
      </c>
      <c r="P201" s="12">
        <v>0</v>
      </c>
      <c r="Q201" s="3">
        <v>1.9</v>
      </c>
      <c r="R201" s="13">
        <v>36252</v>
      </c>
      <c r="S201" s="14">
        <v>286.39080000000001</v>
      </c>
      <c r="T201" s="15">
        <v>2.7</v>
      </c>
      <c r="U201" s="15">
        <v>2.8</v>
      </c>
    </row>
    <row r="202" spans="1:21" x14ac:dyDescent="0.25">
      <c r="A202" s="1">
        <v>45394</v>
      </c>
      <c r="B202" s="2">
        <v>0.69444444444444442</v>
      </c>
      <c r="C202" s="7">
        <v>1020</v>
      </c>
      <c r="D202" s="7">
        <v>1025</v>
      </c>
      <c r="E202" s="71">
        <v>19.7</v>
      </c>
      <c r="F202" s="9">
        <v>72</v>
      </c>
      <c r="G202" s="71">
        <v>19.7</v>
      </c>
      <c r="H202" s="71">
        <v>14.5</v>
      </c>
      <c r="I202" s="71">
        <v>26</v>
      </c>
      <c r="J202" s="71">
        <v>19.7</v>
      </c>
      <c r="K202" s="6">
        <f t="shared" si="9"/>
        <v>12.6</v>
      </c>
      <c r="L202" s="6">
        <f t="shared" si="10"/>
        <v>14.4</v>
      </c>
      <c r="M202" s="10">
        <v>349</v>
      </c>
      <c r="N202" s="3" t="str">
        <f t="shared" si="11"/>
        <v>NNW</v>
      </c>
      <c r="O202" s="11">
        <v>0</v>
      </c>
      <c r="P202" s="12">
        <v>0</v>
      </c>
      <c r="Q202" s="3">
        <v>1.7</v>
      </c>
      <c r="R202" s="13">
        <v>34820</v>
      </c>
      <c r="S202" s="14">
        <v>275.07800000000003</v>
      </c>
      <c r="T202" s="15">
        <v>3.5</v>
      </c>
      <c r="U202" s="15">
        <v>4</v>
      </c>
    </row>
    <row r="203" spans="1:21" x14ac:dyDescent="0.25">
      <c r="A203" s="1">
        <v>45394</v>
      </c>
      <c r="B203" s="2">
        <v>0.69791666666666663</v>
      </c>
      <c r="C203" s="7">
        <v>1020</v>
      </c>
      <c r="D203" s="7">
        <v>1025</v>
      </c>
      <c r="E203" s="71">
        <v>19.8</v>
      </c>
      <c r="F203" s="9">
        <v>72</v>
      </c>
      <c r="G203" s="71">
        <v>19.8</v>
      </c>
      <c r="H203" s="71">
        <v>14.6</v>
      </c>
      <c r="I203" s="71">
        <v>26</v>
      </c>
      <c r="J203" s="71">
        <v>19.8</v>
      </c>
      <c r="K203" s="6">
        <f t="shared" si="9"/>
        <v>8.2799999999999994</v>
      </c>
      <c r="L203" s="6">
        <f t="shared" si="10"/>
        <v>8.64</v>
      </c>
      <c r="M203" s="10">
        <v>6</v>
      </c>
      <c r="N203" s="3" t="str">
        <f t="shared" si="11"/>
        <v>N</v>
      </c>
      <c r="O203" s="11">
        <v>0</v>
      </c>
      <c r="P203" s="12">
        <v>0</v>
      </c>
      <c r="Q203" s="3">
        <v>1.8</v>
      </c>
      <c r="R203" s="13">
        <v>33193</v>
      </c>
      <c r="S203" s="14">
        <v>262.22470000000004</v>
      </c>
      <c r="T203" s="15">
        <v>2.2999999999999998</v>
      </c>
      <c r="U203" s="15">
        <v>2.4</v>
      </c>
    </row>
    <row r="204" spans="1:21" x14ac:dyDescent="0.25">
      <c r="A204" s="1">
        <v>45394</v>
      </c>
      <c r="B204" s="2">
        <v>0.70138888888888884</v>
      </c>
      <c r="C204" s="7">
        <v>1020</v>
      </c>
      <c r="D204" s="7">
        <v>1025</v>
      </c>
      <c r="E204" s="71">
        <v>19.7</v>
      </c>
      <c r="F204" s="9">
        <v>72</v>
      </c>
      <c r="G204" s="71">
        <v>19.7</v>
      </c>
      <c r="H204" s="71">
        <v>14.5</v>
      </c>
      <c r="I204" s="71">
        <v>26</v>
      </c>
      <c r="J204" s="71">
        <v>19.7</v>
      </c>
      <c r="K204" s="6">
        <f t="shared" si="9"/>
        <v>14.4</v>
      </c>
      <c r="L204" s="6">
        <f t="shared" si="10"/>
        <v>18.72</v>
      </c>
      <c r="M204" s="10">
        <v>349</v>
      </c>
      <c r="N204" s="3" t="str">
        <f t="shared" si="11"/>
        <v>NNW</v>
      </c>
      <c r="O204" s="11">
        <v>0</v>
      </c>
      <c r="P204" s="12">
        <v>0</v>
      </c>
      <c r="Q204" s="3">
        <v>1.4</v>
      </c>
      <c r="R204" s="13">
        <v>31740</v>
      </c>
      <c r="S204" s="14">
        <v>250.74600000000004</v>
      </c>
      <c r="T204" s="15">
        <v>4</v>
      </c>
      <c r="U204" s="15">
        <v>5.2</v>
      </c>
    </row>
    <row r="205" spans="1:21" x14ac:dyDescent="0.25">
      <c r="A205" s="1">
        <v>45394</v>
      </c>
      <c r="B205" s="2">
        <v>0.70486111111111116</v>
      </c>
      <c r="C205" s="7">
        <v>1020</v>
      </c>
      <c r="D205" s="7">
        <v>1025</v>
      </c>
      <c r="E205" s="71">
        <v>19.899999999999999</v>
      </c>
      <c r="F205" s="9">
        <v>72</v>
      </c>
      <c r="G205" s="71">
        <v>19.899999999999999</v>
      </c>
      <c r="H205" s="71">
        <v>14.7</v>
      </c>
      <c r="I205" s="71">
        <v>26</v>
      </c>
      <c r="J205" s="71">
        <v>19.899999999999999</v>
      </c>
      <c r="K205" s="6">
        <f t="shared" si="9"/>
        <v>10.44</v>
      </c>
      <c r="L205" s="6">
        <f t="shared" si="10"/>
        <v>10.44</v>
      </c>
      <c r="M205" s="10">
        <v>30</v>
      </c>
      <c r="N205" s="3" t="str">
        <f t="shared" si="11"/>
        <v>NNE</v>
      </c>
      <c r="O205" s="11">
        <v>0</v>
      </c>
      <c r="P205" s="12">
        <v>0</v>
      </c>
      <c r="Q205" s="3">
        <v>1.3</v>
      </c>
      <c r="R205" s="13">
        <v>30002</v>
      </c>
      <c r="S205" s="14">
        <v>237.01580000000001</v>
      </c>
      <c r="T205" s="15">
        <v>2.9</v>
      </c>
      <c r="U205" s="15">
        <v>2.9</v>
      </c>
    </row>
    <row r="206" spans="1:21" x14ac:dyDescent="0.25">
      <c r="A206" s="1">
        <v>45394</v>
      </c>
      <c r="B206" s="2">
        <v>0.70833333333333337</v>
      </c>
      <c r="C206" s="7">
        <v>1020</v>
      </c>
      <c r="D206" s="7">
        <v>1025</v>
      </c>
      <c r="E206" s="71">
        <v>19.8</v>
      </c>
      <c r="F206" s="9">
        <v>72</v>
      </c>
      <c r="G206" s="71">
        <v>19.8</v>
      </c>
      <c r="H206" s="71">
        <v>14.6</v>
      </c>
      <c r="I206" s="71">
        <v>26</v>
      </c>
      <c r="J206" s="71">
        <v>19.8</v>
      </c>
      <c r="K206" s="6">
        <f t="shared" si="9"/>
        <v>8.64</v>
      </c>
      <c r="L206" s="6">
        <f t="shared" si="10"/>
        <v>9.7200000000000006</v>
      </c>
      <c r="M206" s="10">
        <v>144</v>
      </c>
      <c r="N206" s="3" t="str">
        <f t="shared" si="11"/>
        <v>SE</v>
      </c>
      <c r="O206" s="11">
        <v>0</v>
      </c>
      <c r="P206" s="12">
        <v>0</v>
      </c>
      <c r="Q206" s="3">
        <v>1.1000000000000001</v>
      </c>
      <c r="R206" s="13">
        <v>28408</v>
      </c>
      <c r="S206" s="14">
        <v>224.42320000000001</v>
      </c>
      <c r="T206" s="15">
        <v>2.4</v>
      </c>
      <c r="U206" s="15">
        <v>2.7</v>
      </c>
    </row>
    <row r="207" spans="1:21" x14ac:dyDescent="0.25">
      <c r="A207" s="1">
        <v>45394</v>
      </c>
      <c r="B207" s="2">
        <v>0.71180555555555558</v>
      </c>
      <c r="C207" s="7">
        <v>1020</v>
      </c>
      <c r="D207" s="7">
        <v>1025</v>
      </c>
      <c r="E207" s="71">
        <v>19.7</v>
      </c>
      <c r="F207" s="9">
        <v>72</v>
      </c>
      <c r="G207" s="71">
        <v>19.7</v>
      </c>
      <c r="H207" s="71">
        <v>14.5</v>
      </c>
      <c r="I207" s="71">
        <v>26</v>
      </c>
      <c r="J207" s="71">
        <v>19.7</v>
      </c>
      <c r="K207" s="6">
        <f t="shared" si="9"/>
        <v>7.2</v>
      </c>
      <c r="L207" s="6">
        <f t="shared" si="10"/>
        <v>8.2799999999999994</v>
      </c>
      <c r="M207" s="10">
        <v>28</v>
      </c>
      <c r="N207" s="3" t="str">
        <f t="shared" si="11"/>
        <v>NNE</v>
      </c>
      <c r="O207" s="11">
        <v>0</v>
      </c>
      <c r="P207" s="12">
        <v>0</v>
      </c>
      <c r="Q207" s="3">
        <v>1.1000000000000001</v>
      </c>
      <c r="R207" s="13">
        <v>26926</v>
      </c>
      <c r="S207" s="14">
        <v>212.71540000000002</v>
      </c>
      <c r="T207" s="15">
        <v>2</v>
      </c>
      <c r="U207" s="15">
        <v>2.2999999999999998</v>
      </c>
    </row>
    <row r="208" spans="1:21" x14ac:dyDescent="0.25">
      <c r="A208" s="1">
        <v>45394</v>
      </c>
      <c r="B208" s="2">
        <v>0.71527777777777779</v>
      </c>
      <c r="C208" s="7">
        <v>1020</v>
      </c>
      <c r="D208" s="7">
        <v>1025</v>
      </c>
      <c r="E208" s="71">
        <v>19.7</v>
      </c>
      <c r="F208" s="9">
        <v>72</v>
      </c>
      <c r="G208" s="71">
        <v>19.7</v>
      </c>
      <c r="H208" s="71">
        <v>14.5</v>
      </c>
      <c r="I208" s="71">
        <v>26</v>
      </c>
      <c r="J208" s="71">
        <v>19.7</v>
      </c>
      <c r="K208" s="6">
        <f t="shared" si="9"/>
        <v>16.2</v>
      </c>
      <c r="L208" s="6">
        <f t="shared" si="10"/>
        <v>18</v>
      </c>
      <c r="M208" s="10">
        <v>258</v>
      </c>
      <c r="N208" s="3" t="str">
        <f t="shared" si="11"/>
        <v>WSW</v>
      </c>
      <c r="O208" s="11">
        <v>0</v>
      </c>
      <c r="P208" s="12">
        <v>0</v>
      </c>
      <c r="Q208" s="3">
        <v>1.3</v>
      </c>
      <c r="R208" s="13">
        <v>25439</v>
      </c>
      <c r="S208" s="14">
        <v>200.96810000000002</v>
      </c>
      <c r="T208" s="15">
        <v>4.5</v>
      </c>
      <c r="U208" s="15">
        <v>5</v>
      </c>
    </row>
    <row r="209" spans="1:21" x14ac:dyDescent="0.25">
      <c r="A209" s="1">
        <v>45394</v>
      </c>
      <c r="B209" s="2">
        <v>0.71875</v>
      </c>
      <c r="C209" s="7">
        <v>1020</v>
      </c>
      <c r="D209" s="7">
        <v>1025</v>
      </c>
      <c r="E209" s="71">
        <v>19.2</v>
      </c>
      <c r="F209" s="9">
        <v>73</v>
      </c>
      <c r="G209" s="71">
        <v>19.2</v>
      </c>
      <c r="H209" s="71">
        <v>14.2</v>
      </c>
      <c r="I209" s="71">
        <v>26</v>
      </c>
      <c r="J209" s="71">
        <v>19.2</v>
      </c>
      <c r="K209" s="6">
        <f t="shared" si="9"/>
        <v>12.6</v>
      </c>
      <c r="L209" s="6">
        <f t="shared" si="10"/>
        <v>13.32</v>
      </c>
      <c r="M209" s="10">
        <v>234</v>
      </c>
      <c r="N209" s="3" t="str">
        <f t="shared" si="11"/>
        <v>SW</v>
      </c>
      <c r="O209" s="11">
        <v>0</v>
      </c>
      <c r="P209" s="12">
        <v>0</v>
      </c>
      <c r="Q209" s="3">
        <v>1</v>
      </c>
      <c r="R209" s="13">
        <v>23779</v>
      </c>
      <c r="S209" s="14">
        <v>187.85410000000002</v>
      </c>
      <c r="T209" s="15">
        <v>3.5</v>
      </c>
      <c r="U209" s="15">
        <v>3.7</v>
      </c>
    </row>
    <row r="210" spans="1:21" x14ac:dyDescent="0.25">
      <c r="A210" s="1">
        <v>45394</v>
      </c>
      <c r="B210" s="2">
        <v>0.72222222222222221</v>
      </c>
      <c r="C210" s="7">
        <v>1020</v>
      </c>
      <c r="D210" s="7">
        <v>1025</v>
      </c>
      <c r="E210" s="71">
        <v>19.3</v>
      </c>
      <c r="F210" s="9">
        <v>73</v>
      </c>
      <c r="G210" s="71">
        <v>19.3</v>
      </c>
      <c r="H210" s="71">
        <v>14.3</v>
      </c>
      <c r="I210" s="71">
        <v>26</v>
      </c>
      <c r="J210" s="71">
        <v>19.3</v>
      </c>
      <c r="K210" s="6">
        <f t="shared" si="9"/>
        <v>15.120000000000001</v>
      </c>
      <c r="L210" s="6">
        <f t="shared" si="10"/>
        <v>19.440000000000001</v>
      </c>
      <c r="M210" s="10">
        <v>133</v>
      </c>
      <c r="N210" s="3" t="str">
        <f t="shared" si="11"/>
        <v>SE</v>
      </c>
      <c r="O210" s="11">
        <v>0</v>
      </c>
      <c r="P210" s="12">
        <v>0</v>
      </c>
      <c r="Q210" s="3">
        <v>1.1000000000000001</v>
      </c>
      <c r="R210" s="13">
        <v>22528</v>
      </c>
      <c r="S210" s="14">
        <v>177.97120000000001</v>
      </c>
      <c r="T210" s="15">
        <v>4.2</v>
      </c>
      <c r="U210" s="15">
        <v>5.4</v>
      </c>
    </row>
    <row r="211" spans="1:21" x14ac:dyDescent="0.25">
      <c r="A211" s="1">
        <v>45394</v>
      </c>
      <c r="B211" s="2">
        <v>0.72569444444444442</v>
      </c>
      <c r="C211" s="7">
        <v>1020</v>
      </c>
      <c r="D211" s="7">
        <v>1025</v>
      </c>
      <c r="E211" s="71">
        <v>19.2</v>
      </c>
      <c r="F211" s="9">
        <v>74</v>
      </c>
      <c r="G211" s="71">
        <v>19.2</v>
      </c>
      <c r="H211" s="71">
        <v>14.4</v>
      </c>
      <c r="I211" s="71">
        <v>26</v>
      </c>
      <c r="J211" s="71">
        <v>19.2</v>
      </c>
      <c r="K211" s="6">
        <f t="shared" si="9"/>
        <v>8.64</v>
      </c>
      <c r="L211" s="6">
        <f t="shared" si="10"/>
        <v>9.36</v>
      </c>
      <c r="M211" s="10">
        <v>80</v>
      </c>
      <c r="N211" s="3" t="str">
        <f t="shared" si="11"/>
        <v>E</v>
      </c>
      <c r="O211" s="11">
        <v>0</v>
      </c>
      <c r="P211" s="12">
        <v>0</v>
      </c>
      <c r="Q211" s="3">
        <v>1</v>
      </c>
      <c r="R211" s="13">
        <v>21074</v>
      </c>
      <c r="S211" s="14">
        <v>166.48460000000003</v>
      </c>
      <c r="T211" s="15">
        <v>2.4</v>
      </c>
      <c r="U211" s="15">
        <v>2.6</v>
      </c>
    </row>
    <row r="212" spans="1:21" x14ac:dyDescent="0.25">
      <c r="A212" s="1">
        <v>45394</v>
      </c>
      <c r="B212" s="2">
        <v>0.72916666666666663</v>
      </c>
      <c r="C212" s="7">
        <v>1020</v>
      </c>
      <c r="D212" s="7">
        <v>1025</v>
      </c>
      <c r="E212" s="71">
        <v>19.2</v>
      </c>
      <c r="F212" s="9">
        <v>73</v>
      </c>
      <c r="G212" s="71">
        <v>19.2</v>
      </c>
      <c r="H212" s="71">
        <v>14.2</v>
      </c>
      <c r="I212" s="71">
        <v>26</v>
      </c>
      <c r="J212" s="71">
        <v>19.2</v>
      </c>
      <c r="K212" s="6">
        <f t="shared" si="9"/>
        <v>11.88</v>
      </c>
      <c r="L212" s="6">
        <f t="shared" si="10"/>
        <v>12.6</v>
      </c>
      <c r="M212" s="10">
        <v>114</v>
      </c>
      <c r="N212" s="3" t="str">
        <f t="shared" si="11"/>
        <v>ESE</v>
      </c>
      <c r="O212" s="11">
        <v>0</v>
      </c>
      <c r="P212" s="12">
        <v>0</v>
      </c>
      <c r="Q212" s="3">
        <v>1</v>
      </c>
      <c r="R212" s="13">
        <v>19616</v>
      </c>
      <c r="S212" s="14">
        <v>154.96640000000002</v>
      </c>
      <c r="T212" s="15">
        <v>3.3</v>
      </c>
      <c r="U212" s="15">
        <v>3.5</v>
      </c>
    </row>
    <row r="213" spans="1:21" x14ac:dyDescent="0.25">
      <c r="A213" s="1">
        <v>45394</v>
      </c>
      <c r="B213" s="2">
        <v>0.73263888888888884</v>
      </c>
      <c r="C213" s="7">
        <v>1020</v>
      </c>
      <c r="D213" s="7">
        <v>1025</v>
      </c>
      <c r="E213" s="71">
        <v>19.2</v>
      </c>
      <c r="F213" s="9">
        <v>73</v>
      </c>
      <c r="G213" s="71">
        <v>19.2</v>
      </c>
      <c r="H213" s="71">
        <v>14.2</v>
      </c>
      <c r="I213" s="71">
        <v>26</v>
      </c>
      <c r="J213" s="71">
        <v>19.2</v>
      </c>
      <c r="K213" s="6">
        <f t="shared" si="9"/>
        <v>9.36</v>
      </c>
      <c r="L213" s="6">
        <f t="shared" si="10"/>
        <v>10.08</v>
      </c>
      <c r="M213" s="10">
        <v>40</v>
      </c>
      <c r="N213" s="3" t="str">
        <f t="shared" si="11"/>
        <v>NE</v>
      </c>
      <c r="O213" s="11">
        <v>0</v>
      </c>
      <c r="P213" s="12">
        <v>0</v>
      </c>
      <c r="Q213" s="3">
        <v>1</v>
      </c>
      <c r="R213" s="13">
        <v>18133</v>
      </c>
      <c r="S213" s="14">
        <v>143.25070000000002</v>
      </c>
      <c r="T213" s="15">
        <v>2.6</v>
      </c>
      <c r="U213" s="15">
        <v>2.8</v>
      </c>
    </row>
    <row r="214" spans="1:21" x14ac:dyDescent="0.25">
      <c r="A214" s="1">
        <v>45394</v>
      </c>
      <c r="B214" s="2">
        <v>0.73611111111111116</v>
      </c>
      <c r="C214" s="7">
        <v>1020</v>
      </c>
      <c r="D214" s="7">
        <v>1025</v>
      </c>
      <c r="E214" s="71">
        <v>19.2</v>
      </c>
      <c r="F214" s="9">
        <v>72</v>
      </c>
      <c r="G214" s="71">
        <v>19.2</v>
      </c>
      <c r="H214" s="71">
        <v>14</v>
      </c>
      <c r="I214" s="71">
        <v>26</v>
      </c>
      <c r="J214" s="71">
        <v>19.2</v>
      </c>
      <c r="K214" s="6">
        <f t="shared" si="9"/>
        <v>19.440000000000001</v>
      </c>
      <c r="L214" s="6">
        <f t="shared" si="10"/>
        <v>23.400000000000002</v>
      </c>
      <c r="M214" s="10">
        <v>72</v>
      </c>
      <c r="N214" s="3" t="str">
        <f t="shared" si="11"/>
        <v>ENE</v>
      </c>
      <c r="O214" s="11">
        <v>0</v>
      </c>
      <c r="P214" s="12">
        <v>0</v>
      </c>
      <c r="Q214" s="3">
        <v>1</v>
      </c>
      <c r="R214" s="13">
        <v>16757</v>
      </c>
      <c r="S214" s="14">
        <v>132.38030000000001</v>
      </c>
      <c r="T214" s="15">
        <v>5.4</v>
      </c>
      <c r="U214" s="15">
        <v>6.5</v>
      </c>
    </row>
    <row r="215" spans="1:21" x14ac:dyDescent="0.25">
      <c r="A215" s="1">
        <v>45394</v>
      </c>
      <c r="B215" s="2">
        <v>0.73958333333333337</v>
      </c>
      <c r="C215" s="7">
        <v>1020</v>
      </c>
      <c r="D215" s="7">
        <v>1025</v>
      </c>
      <c r="E215" s="71">
        <v>19.100000000000001</v>
      </c>
      <c r="F215" s="9">
        <v>74</v>
      </c>
      <c r="G215" s="71">
        <v>19.100000000000001</v>
      </c>
      <c r="H215" s="71">
        <v>14.3</v>
      </c>
      <c r="I215" s="71">
        <v>26</v>
      </c>
      <c r="J215" s="71">
        <v>19.100000000000001</v>
      </c>
      <c r="K215" s="6">
        <f t="shared" si="9"/>
        <v>8.2799999999999994</v>
      </c>
      <c r="L215" s="6">
        <f t="shared" si="10"/>
        <v>9.7200000000000006</v>
      </c>
      <c r="M215" s="10">
        <v>317</v>
      </c>
      <c r="N215" s="3" t="str">
        <f t="shared" si="11"/>
        <v>NW</v>
      </c>
      <c r="O215" s="11">
        <v>0</v>
      </c>
      <c r="P215" s="12">
        <v>0</v>
      </c>
      <c r="Q215" s="3">
        <v>0.9</v>
      </c>
      <c r="R215" s="13">
        <v>15280</v>
      </c>
      <c r="S215" s="14">
        <v>120.71200000000002</v>
      </c>
      <c r="T215" s="15">
        <v>2.2999999999999998</v>
      </c>
      <c r="U215" s="15">
        <v>2.7</v>
      </c>
    </row>
    <row r="216" spans="1:21" x14ac:dyDescent="0.25">
      <c r="A216" s="1">
        <v>45394</v>
      </c>
      <c r="B216" s="2">
        <v>0.74305555555555558</v>
      </c>
      <c r="C216" s="7">
        <v>1020</v>
      </c>
      <c r="D216" s="7">
        <v>1025</v>
      </c>
      <c r="E216" s="71">
        <v>19.100000000000001</v>
      </c>
      <c r="F216" s="9">
        <v>73</v>
      </c>
      <c r="G216" s="71">
        <v>19.100000000000001</v>
      </c>
      <c r="H216" s="71">
        <v>14.1</v>
      </c>
      <c r="I216" s="71">
        <v>26</v>
      </c>
      <c r="J216" s="71">
        <v>19.100000000000001</v>
      </c>
      <c r="K216" s="6">
        <f t="shared" si="9"/>
        <v>4.68</v>
      </c>
      <c r="L216" s="6">
        <f t="shared" si="10"/>
        <v>4.68</v>
      </c>
      <c r="M216" s="10">
        <v>18</v>
      </c>
      <c r="N216" s="3" t="str">
        <f t="shared" si="11"/>
        <v>N</v>
      </c>
      <c r="O216" s="11">
        <v>0</v>
      </c>
      <c r="P216" s="12">
        <v>0</v>
      </c>
      <c r="Q216" s="3">
        <v>0.8</v>
      </c>
      <c r="R216" s="13">
        <v>13776</v>
      </c>
      <c r="S216" s="14">
        <v>108.83040000000001</v>
      </c>
      <c r="T216" s="15">
        <v>1.3</v>
      </c>
      <c r="U216" s="15">
        <v>1.3</v>
      </c>
    </row>
    <row r="217" spans="1:21" x14ac:dyDescent="0.25">
      <c r="A217" s="1">
        <v>45394</v>
      </c>
      <c r="B217" s="2">
        <v>0.74652777777777779</v>
      </c>
      <c r="C217" s="7">
        <v>1020</v>
      </c>
      <c r="D217" s="7">
        <v>1025</v>
      </c>
      <c r="E217" s="71">
        <v>19</v>
      </c>
      <c r="F217" s="9">
        <v>73</v>
      </c>
      <c r="G217" s="71">
        <v>19</v>
      </c>
      <c r="H217" s="71">
        <v>14</v>
      </c>
      <c r="I217" s="71">
        <v>26</v>
      </c>
      <c r="J217" s="71">
        <v>19</v>
      </c>
      <c r="K217" s="6">
        <f t="shared" si="9"/>
        <v>3.6</v>
      </c>
      <c r="L217" s="6">
        <f t="shared" si="10"/>
        <v>3.6</v>
      </c>
      <c r="M217" s="10">
        <v>107</v>
      </c>
      <c r="N217" s="3" t="str">
        <f t="shared" si="11"/>
        <v>E</v>
      </c>
      <c r="O217" s="11">
        <v>0</v>
      </c>
      <c r="P217" s="12">
        <v>0</v>
      </c>
      <c r="Q217" s="3">
        <v>0.7</v>
      </c>
      <c r="R217" s="13">
        <v>12324</v>
      </c>
      <c r="S217" s="14">
        <v>97.359600000000015</v>
      </c>
      <c r="T217" s="15">
        <v>1</v>
      </c>
      <c r="U217" s="15">
        <v>1</v>
      </c>
    </row>
    <row r="218" spans="1:21" x14ac:dyDescent="0.25">
      <c r="A218" s="1">
        <v>45394</v>
      </c>
      <c r="B218" s="2">
        <v>0.75</v>
      </c>
      <c r="C218" s="7">
        <v>1020</v>
      </c>
      <c r="D218" s="7">
        <v>1025</v>
      </c>
      <c r="E218" s="71">
        <v>19</v>
      </c>
      <c r="F218" s="9">
        <v>74</v>
      </c>
      <c r="G218" s="71">
        <v>19</v>
      </c>
      <c r="H218" s="71">
        <v>14.2</v>
      </c>
      <c r="I218" s="71">
        <v>26</v>
      </c>
      <c r="J218" s="71">
        <v>19</v>
      </c>
      <c r="K218" s="6">
        <f t="shared" si="9"/>
        <v>5.76</v>
      </c>
      <c r="L218" s="6">
        <f t="shared" si="10"/>
        <v>5.76</v>
      </c>
      <c r="M218" s="10">
        <v>22</v>
      </c>
      <c r="N218" s="3" t="str">
        <f t="shared" si="11"/>
        <v>NNE</v>
      </c>
      <c r="O218" s="11">
        <v>0</v>
      </c>
      <c r="P218" s="12">
        <v>0</v>
      </c>
      <c r="Q218" s="3">
        <v>0.8</v>
      </c>
      <c r="R218" s="13">
        <v>11091</v>
      </c>
      <c r="S218" s="14">
        <v>87.618900000000011</v>
      </c>
      <c r="T218" s="15">
        <v>1.6</v>
      </c>
      <c r="U218" s="15">
        <v>1.6</v>
      </c>
    </row>
    <row r="219" spans="1:21" x14ac:dyDescent="0.25">
      <c r="A219" s="1">
        <v>45394</v>
      </c>
      <c r="B219" s="2">
        <v>0.75347222222222221</v>
      </c>
      <c r="C219" s="7">
        <v>1020</v>
      </c>
      <c r="D219" s="7">
        <v>1025</v>
      </c>
      <c r="E219" s="71">
        <v>19.100000000000001</v>
      </c>
      <c r="F219" s="9">
        <v>73</v>
      </c>
      <c r="G219" s="71">
        <v>19.100000000000001</v>
      </c>
      <c r="H219" s="71">
        <v>14.1</v>
      </c>
      <c r="I219" s="71">
        <v>26</v>
      </c>
      <c r="J219" s="71">
        <v>19.100000000000001</v>
      </c>
      <c r="K219" s="6">
        <f t="shared" si="9"/>
        <v>3.9600000000000004</v>
      </c>
      <c r="L219" s="6">
        <f t="shared" si="10"/>
        <v>3.9600000000000004</v>
      </c>
      <c r="M219" s="10">
        <v>237</v>
      </c>
      <c r="N219" s="3" t="str">
        <f t="shared" si="11"/>
        <v>SW</v>
      </c>
      <c r="O219" s="11">
        <v>0</v>
      </c>
      <c r="P219" s="12">
        <v>0</v>
      </c>
      <c r="Q219" s="3">
        <v>0.7</v>
      </c>
      <c r="R219" s="13">
        <v>10174</v>
      </c>
      <c r="S219" s="14">
        <v>80.374600000000001</v>
      </c>
      <c r="T219" s="15">
        <v>1.1000000000000001</v>
      </c>
      <c r="U219" s="15">
        <v>1.1000000000000001</v>
      </c>
    </row>
    <row r="220" spans="1:21" x14ac:dyDescent="0.25">
      <c r="A220" s="1">
        <v>45394</v>
      </c>
      <c r="B220" s="2">
        <v>0.75694444444444442</v>
      </c>
      <c r="C220" s="7">
        <v>1020</v>
      </c>
      <c r="D220" s="7">
        <v>1025</v>
      </c>
      <c r="E220" s="71">
        <v>19.100000000000001</v>
      </c>
      <c r="F220" s="9">
        <v>73</v>
      </c>
      <c r="G220" s="71">
        <v>19.100000000000001</v>
      </c>
      <c r="H220" s="71">
        <v>14.1</v>
      </c>
      <c r="I220" s="71">
        <v>26</v>
      </c>
      <c r="J220" s="71">
        <v>19.100000000000001</v>
      </c>
      <c r="K220" s="6">
        <f t="shared" si="9"/>
        <v>8.2799999999999994</v>
      </c>
      <c r="L220" s="6">
        <f t="shared" si="10"/>
        <v>9.36</v>
      </c>
      <c r="M220" s="10">
        <v>235</v>
      </c>
      <c r="N220" s="3" t="str">
        <f t="shared" si="11"/>
        <v>SW</v>
      </c>
      <c r="O220" s="11">
        <v>0</v>
      </c>
      <c r="P220" s="12">
        <v>0</v>
      </c>
      <c r="Q220" s="3">
        <v>0.8</v>
      </c>
      <c r="R220" s="13">
        <v>9361</v>
      </c>
      <c r="S220" s="14">
        <v>73.951900000000009</v>
      </c>
      <c r="T220" s="15">
        <v>2.2999999999999998</v>
      </c>
      <c r="U220" s="15">
        <v>2.6</v>
      </c>
    </row>
    <row r="221" spans="1:21" x14ac:dyDescent="0.25">
      <c r="A221" s="1">
        <v>45394</v>
      </c>
      <c r="B221" s="2">
        <v>0.76041666666666663</v>
      </c>
      <c r="C221" s="7">
        <v>1020</v>
      </c>
      <c r="D221" s="7">
        <v>1025</v>
      </c>
      <c r="E221" s="71">
        <v>18.899999999999999</v>
      </c>
      <c r="F221" s="9">
        <v>74</v>
      </c>
      <c r="G221" s="71">
        <v>18.899999999999999</v>
      </c>
      <c r="H221" s="71">
        <v>14.1</v>
      </c>
      <c r="I221" s="71">
        <v>26</v>
      </c>
      <c r="J221" s="71">
        <v>18.899999999999999</v>
      </c>
      <c r="K221" s="6">
        <f t="shared" si="9"/>
        <v>3.6</v>
      </c>
      <c r="L221" s="6">
        <f t="shared" si="10"/>
        <v>3.6</v>
      </c>
      <c r="M221" s="10">
        <v>2</v>
      </c>
      <c r="N221" s="3" t="str">
        <f t="shared" si="11"/>
        <v>N</v>
      </c>
      <c r="O221" s="11">
        <v>0</v>
      </c>
      <c r="P221" s="12">
        <v>0</v>
      </c>
      <c r="Q221" s="3">
        <v>0.8</v>
      </c>
      <c r="R221" s="13">
        <v>8684</v>
      </c>
      <c r="S221" s="14">
        <v>68.6036</v>
      </c>
      <c r="T221" s="15">
        <v>1</v>
      </c>
      <c r="U221" s="15">
        <v>1</v>
      </c>
    </row>
    <row r="222" spans="1:21" x14ac:dyDescent="0.25">
      <c r="A222" s="1">
        <v>45394</v>
      </c>
      <c r="B222" s="2">
        <v>0.76388888888888884</v>
      </c>
      <c r="C222" s="7">
        <v>1020</v>
      </c>
      <c r="D222" s="7">
        <v>1025</v>
      </c>
      <c r="E222" s="71">
        <v>18.899999999999999</v>
      </c>
      <c r="F222" s="9">
        <v>74</v>
      </c>
      <c r="G222" s="71">
        <v>18.899999999999999</v>
      </c>
      <c r="H222" s="71">
        <v>14.1</v>
      </c>
      <c r="I222" s="71">
        <v>26</v>
      </c>
      <c r="J222" s="71">
        <v>18.899999999999999</v>
      </c>
      <c r="K222" s="6">
        <f t="shared" si="9"/>
        <v>7.9200000000000008</v>
      </c>
      <c r="L222" s="6">
        <f t="shared" si="10"/>
        <v>8.64</v>
      </c>
      <c r="M222" s="10">
        <v>126</v>
      </c>
      <c r="N222" s="3" t="str">
        <f t="shared" si="11"/>
        <v>ESE</v>
      </c>
      <c r="O222" s="11">
        <v>0</v>
      </c>
      <c r="P222" s="12">
        <v>0</v>
      </c>
      <c r="Q222" s="3">
        <v>0</v>
      </c>
      <c r="R222" s="13">
        <v>7922</v>
      </c>
      <c r="S222" s="14">
        <v>62.583800000000004</v>
      </c>
      <c r="T222" s="15">
        <v>2.2000000000000002</v>
      </c>
      <c r="U222" s="15">
        <v>2.4</v>
      </c>
    </row>
    <row r="223" spans="1:21" x14ac:dyDescent="0.25">
      <c r="A223" s="1">
        <v>45394</v>
      </c>
      <c r="B223" s="2">
        <v>0.76736111111111116</v>
      </c>
      <c r="C223" s="7">
        <v>1020</v>
      </c>
      <c r="D223" s="7">
        <v>1025</v>
      </c>
      <c r="E223" s="71">
        <v>18.8</v>
      </c>
      <c r="F223" s="9">
        <v>74</v>
      </c>
      <c r="G223" s="71">
        <v>18.8</v>
      </c>
      <c r="H223" s="71">
        <v>14</v>
      </c>
      <c r="I223" s="71">
        <v>26</v>
      </c>
      <c r="J223" s="71">
        <v>18.8</v>
      </c>
      <c r="K223" s="6">
        <f t="shared" si="9"/>
        <v>7.2</v>
      </c>
      <c r="L223" s="6">
        <f t="shared" si="10"/>
        <v>7.9200000000000008</v>
      </c>
      <c r="M223" s="10">
        <v>28</v>
      </c>
      <c r="N223" s="3" t="str">
        <f t="shared" si="11"/>
        <v>NNE</v>
      </c>
      <c r="O223" s="11">
        <v>0</v>
      </c>
      <c r="P223" s="12">
        <v>0</v>
      </c>
      <c r="Q223" s="3">
        <v>0</v>
      </c>
      <c r="R223" s="13">
        <v>7139</v>
      </c>
      <c r="S223" s="14">
        <v>56.398100000000007</v>
      </c>
      <c r="T223" s="15">
        <v>2</v>
      </c>
      <c r="U223" s="15">
        <v>2.2000000000000002</v>
      </c>
    </row>
    <row r="224" spans="1:21" x14ac:dyDescent="0.25">
      <c r="A224" s="1">
        <v>45394</v>
      </c>
      <c r="B224" s="2">
        <v>0.77083333333333337</v>
      </c>
      <c r="C224" s="7">
        <v>1020</v>
      </c>
      <c r="D224" s="7">
        <v>1025</v>
      </c>
      <c r="E224" s="71">
        <v>18.7</v>
      </c>
      <c r="F224" s="9">
        <v>73</v>
      </c>
      <c r="G224" s="71">
        <v>18.7</v>
      </c>
      <c r="H224" s="71">
        <v>13.7</v>
      </c>
      <c r="I224" s="71">
        <v>26</v>
      </c>
      <c r="J224" s="71">
        <v>18.7</v>
      </c>
      <c r="K224" s="6">
        <f t="shared" si="9"/>
        <v>3.24</v>
      </c>
      <c r="L224" s="6">
        <f t="shared" si="10"/>
        <v>3.24</v>
      </c>
      <c r="M224" s="10">
        <v>74</v>
      </c>
      <c r="N224" s="3" t="str">
        <f t="shared" si="11"/>
        <v>ENE</v>
      </c>
      <c r="O224" s="11">
        <v>0</v>
      </c>
      <c r="P224" s="12">
        <v>0</v>
      </c>
      <c r="Q224" s="3">
        <v>0</v>
      </c>
      <c r="R224" s="13">
        <v>6436</v>
      </c>
      <c r="S224" s="14">
        <v>50.844400000000007</v>
      </c>
      <c r="T224" s="15">
        <v>0.9</v>
      </c>
      <c r="U224" s="15">
        <v>0.9</v>
      </c>
    </row>
    <row r="225" spans="1:21" x14ac:dyDescent="0.25">
      <c r="A225" s="1">
        <v>45394</v>
      </c>
      <c r="B225" s="2">
        <v>0.77430555555555558</v>
      </c>
      <c r="C225" s="7">
        <v>1020</v>
      </c>
      <c r="D225" s="7">
        <v>1025</v>
      </c>
      <c r="E225" s="71">
        <v>18.7</v>
      </c>
      <c r="F225" s="9">
        <v>75</v>
      </c>
      <c r="G225" s="71">
        <v>18.7</v>
      </c>
      <c r="H225" s="71">
        <v>14.1</v>
      </c>
      <c r="I225" s="71">
        <v>26</v>
      </c>
      <c r="J225" s="71">
        <v>18.7</v>
      </c>
      <c r="K225" s="6">
        <f t="shared" si="9"/>
        <v>7.9200000000000008</v>
      </c>
      <c r="L225" s="6">
        <f t="shared" si="10"/>
        <v>8.2799999999999994</v>
      </c>
      <c r="M225" s="10">
        <v>359</v>
      </c>
      <c r="N225" s="3" t="str">
        <f t="shared" si="11"/>
        <v>N</v>
      </c>
      <c r="O225" s="11">
        <v>0</v>
      </c>
      <c r="P225" s="12">
        <v>0</v>
      </c>
      <c r="Q225" s="3">
        <v>0</v>
      </c>
      <c r="R225" s="13">
        <v>5796</v>
      </c>
      <c r="S225" s="14">
        <v>45.788400000000003</v>
      </c>
      <c r="T225" s="15">
        <v>2.2000000000000002</v>
      </c>
      <c r="U225" s="15">
        <v>2.2999999999999998</v>
      </c>
    </row>
    <row r="226" spans="1:21" x14ac:dyDescent="0.25">
      <c r="A226" s="1">
        <v>45394</v>
      </c>
      <c r="B226" s="2">
        <v>0.77777777777777779</v>
      </c>
      <c r="C226" s="7">
        <v>1020</v>
      </c>
      <c r="D226" s="7">
        <v>1025</v>
      </c>
      <c r="E226" s="71">
        <v>18.7</v>
      </c>
      <c r="F226" s="9">
        <v>76</v>
      </c>
      <c r="G226" s="71">
        <v>18.7</v>
      </c>
      <c r="H226" s="71">
        <v>14.4</v>
      </c>
      <c r="I226" s="71">
        <v>26</v>
      </c>
      <c r="J226" s="71">
        <v>18.7</v>
      </c>
      <c r="K226" s="6">
        <f t="shared" si="9"/>
        <v>5.76</v>
      </c>
      <c r="L226" s="6">
        <f t="shared" si="10"/>
        <v>5.76</v>
      </c>
      <c r="M226" s="10">
        <v>233</v>
      </c>
      <c r="N226" s="3" t="str">
        <f t="shared" si="11"/>
        <v>SW</v>
      </c>
      <c r="O226" s="11">
        <v>0</v>
      </c>
      <c r="P226" s="12">
        <v>0</v>
      </c>
      <c r="Q226" s="3">
        <v>0</v>
      </c>
      <c r="R226" s="13">
        <v>5120</v>
      </c>
      <c r="S226" s="14">
        <v>40.448000000000008</v>
      </c>
      <c r="T226" s="15">
        <v>1.6</v>
      </c>
      <c r="U226" s="15">
        <v>1.6</v>
      </c>
    </row>
    <row r="227" spans="1:21" x14ac:dyDescent="0.25">
      <c r="A227" s="1">
        <v>45394</v>
      </c>
      <c r="B227" s="2">
        <v>0.78125</v>
      </c>
      <c r="C227" s="7">
        <v>1020</v>
      </c>
      <c r="D227" s="7">
        <v>1025</v>
      </c>
      <c r="E227" s="71">
        <v>18.5</v>
      </c>
      <c r="F227" s="9">
        <v>76</v>
      </c>
      <c r="G227" s="71">
        <v>18.5</v>
      </c>
      <c r="H227" s="71">
        <v>14.2</v>
      </c>
      <c r="I227" s="71">
        <v>26</v>
      </c>
      <c r="J227" s="71">
        <v>18.5</v>
      </c>
      <c r="K227" s="6">
        <f t="shared" si="9"/>
        <v>2.52</v>
      </c>
      <c r="L227" s="6">
        <f t="shared" si="10"/>
        <v>2.52</v>
      </c>
      <c r="M227" s="10">
        <v>213</v>
      </c>
      <c r="N227" s="3" t="str">
        <f t="shared" si="11"/>
        <v>SSW</v>
      </c>
      <c r="O227" s="11">
        <v>0</v>
      </c>
      <c r="P227" s="12">
        <v>0</v>
      </c>
      <c r="Q227" s="3">
        <v>0</v>
      </c>
      <c r="R227" s="13">
        <v>4458</v>
      </c>
      <c r="S227" s="14">
        <v>35.218200000000003</v>
      </c>
      <c r="T227" s="15">
        <v>0.7</v>
      </c>
      <c r="U227" s="15">
        <v>0.7</v>
      </c>
    </row>
    <row r="228" spans="1:21" x14ac:dyDescent="0.25">
      <c r="A228" s="1">
        <v>45394</v>
      </c>
      <c r="B228" s="2">
        <v>0.78472222222222221</v>
      </c>
      <c r="C228" s="7">
        <v>1020</v>
      </c>
      <c r="D228" s="7">
        <v>1025</v>
      </c>
      <c r="E228" s="71">
        <v>18.3</v>
      </c>
      <c r="F228" s="9">
        <v>78</v>
      </c>
      <c r="G228" s="71">
        <v>18.3</v>
      </c>
      <c r="H228" s="71">
        <v>14.4</v>
      </c>
      <c r="I228" s="71">
        <v>26</v>
      </c>
      <c r="J228" s="71">
        <v>18.3</v>
      </c>
      <c r="K228" s="6">
        <f t="shared" si="9"/>
        <v>2.52</v>
      </c>
      <c r="L228" s="6">
        <f t="shared" si="10"/>
        <v>2.52</v>
      </c>
      <c r="M228" s="10">
        <v>61</v>
      </c>
      <c r="N228" s="3" t="str">
        <f t="shared" si="11"/>
        <v>ENE</v>
      </c>
      <c r="O228" s="11">
        <v>0</v>
      </c>
      <c r="P228" s="12">
        <v>0</v>
      </c>
      <c r="Q228" s="3">
        <v>0</v>
      </c>
      <c r="R228" s="13">
        <v>3757</v>
      </c>
      <c r="S228" s="14">
        <v>29.680300000000003</v>
      </c>
      <c r="T228" s="15">
        <v>0.7</v>
      </c>
      <c r="U228" s="15">
        <v>0.7</v>
      </c>
    </row>
    <row r="229" spans="1:21" x14ac:dyDescent="0.25">
      <c r="A229" s="1">
        <v>45394</v>
      </c>
      <c r="B229" s="2">
        <v>0.78819444444444442</v>
      </c>
      <c r="C229" s="7">
        <v>1020</v>
      </c>
      <c r="D229" s="7">
        <v>1025</v>
      </c>
      <c r="E229" s="71">
        <v>18.100000000000001</v>
      </c>
      <c r="F229" s="9">
        <v>78</v>
      </c>
      <c r="G229" s="71">
        <v>18.100000000000001</v>
      </c>
      <c r="H229" s="71">
        <v>14.2</v>
      </c>
      <c r="I229" s="71">
        <v>26</v>
      </c>
      <c r="J229" s="71">
        <v>18.100000000000001</v>
      </c>
      <c r="K229" s="6">
        <f t="shared" si="9"/>
        <v>5.76</v>
      </c>
      <c r="L229" s="6">
        <f t="shared" si="10"/>
        <v>5.76</v>
      </c>
      <c r="M229" s="10">
        <v>210</v>
      </c>
      <c r="N229" s="3" t="str">
        <f t="shared" si="11"/>
        <v>SSW</v>
      </c>
      <c r="O229" s="11">
        <v>0</v>
      </c>
      <c r="P229" s="12">
        <v>0</v>
      </c>
      <c r="Q229" s="3">
        <v>0</v>
      </c>
      <c r="R229" s="13">
        <v>3138</v>
      </c>
      <c r="S229" s="14">
        <v>24.790200000000002</v>
      </c>
      <c r="T229" s="15">
        <v>1.6</v>
      </c>
      <c r="U229" s="15">
        <v>1.6</v>
      </c>
    </row>
    <row r="230" spans="1:21" x14ac:dyDescent="0.25">
      <c r="A230" s="1">
        <v>45394</v>
      </c>
      <c r="B230" s="2">
        <v>0.79166666666666663</v>
      </c>
      <c r="C230" s="7">
        <v>1020</v>
      </c>
      <c r="D230" s="7">
        <v>1025</v>
      </c>
      <c r="E230" s="71">
        <v>17.8</v>
      </c>
      <c r="F230" s="9">
        <v>80</v>
      </c>
      <c r="G230" s="71">
        <v>17.7</v>
      </c>
      <c r="H230" s="71">
        <v>14.3</v>
      </c>
      <c r="I230" s="71">
        <v>26</v>
      </c>
      <c r="J230" s="71">
        <v>17.7</v>
      </c>
      <c r="K230" s="6">
        <f t="shared" si="9"/>
        <v>10.44</v>
      </c>
      <c r="L230" s="6">
        <f t="shared" si="10"/>
        <v>11.52</v>
      </c>
      <c r="M230" s="10">
        <v>229</v>
      </c>
      <c r="N230" s="3" t="str">
        <f t="shared" si="11"/>
        <v>SW</v>
      </c>
      <c r="O230" s="11">
        <v>0</v>
      </c>
      <c r="P230" s="12">
        <v>0</v>
      </c>
      <c r="Q230" s="3">
        <v>0</v>
      </c>
      <c r="R230" s="13">
        <v>2278</v>
      </c>
      <c r="S230" s="14">
        <v>17.996200000000002</v>
      </c>
      <c r="T230" s="15">
        <v>2.9</v>
      </c>
      <c r="U230" s="15">
        <v>3.2</v>
      </c>
    </row>
    <row r="231" spans="1:21" x14ac:dyDescent="0.25">
      <c r="A231" s="1">
        <v>45394</v>
      </c>
      <c r="B231" s="2">
        <v>0.79513888888888884</v>
      </c>
      <c r="C231" s="7">
        <v>1020</v>
      </c>
      <c r="D231" s="7">
        <v>1025</v>
      </c>
      <c r="E231" s="71">
        <v>17.7</v>
      </c>
      <c r="F231" s="9">
        <v>80</v>
      </c>
      <c r="G231" s="71">
        <v>18.2</v>
      </c>
      <c r="H231" s="71">
        <v>14.2</v>
      </c>
      <c r="I231" s="71">
        <v>26</v>
      </c>
      <c r="J231" s="71">
        <v>18.2</v>
      </c>
      <c r="K231" s="6">
        <f t="shared" si="9"/>
        <v>6.48</v>
      </c>
      <c r="L231" s="6">
        <f t="shared" si="10"/>
        <v>7.2</v>
      </c>
      <c r="M231" s="10">
        <v>7</v>
      </c>
      <c r="N231" s="3" t="str">
        <f t="shared" si="11"/>
        <v>N</v>
      </c>
      <c r="O231" s="11">
        <v>0</v>
      </c>
      <c r="P231" s="12">
        <v>0</v>
      </c>
      <c r="Q231" s="3">
        <v>0</v>
      </c>
      <c r="R231" s="13">
        <v>1758</v>
      </c>
      <c r="S231" s="14">
        <v>13.888200000000001</v>
      </c>
      <c r="T231" s="15">
        <v>1.8</v>
      </c>
      <c r="U231" s="15">
        <v>2</v>
      </c>
    </row>
    <row r="232" spans="1:21" x14ac:dyDescent="0.25">
      <c r="A232" s="1">
        <v>45394</v>
      </c>
      <c r="B232" s="2">
        <v>0.79861111111111116</v>
      </c>
      <c r="C232" s="7">
        <v>1020</v>
      </c>
      <c r="D232" s="7">
        <v>1025</v>
      </c>
      <c r="E232" s="71">
        <v>17.600000000000001</v>
      </c>
      <c r="F232" s="9">
        <v>81</v>
      </c>
      <c r="G232" s="71">
        <v>17.600000000000001</v>
      </c>
      <c r="H232" s="71">
        <v>14.3</v>
      </c>
      <c r="I232" s="71">
        <v>26</v>
      </c>
      <c r="J232" s="71">
        <v>17.600000000000001</v>
      </c>
      <c r="K232" s="6">
        <f t="shared" si="9"/>
        <v>3.24</v>
      </c>
      <c r="L232" s="6">
        <f t="shared" si="10"/>
        <v>3.24</v>
      </c>
      <c r="M232" s="10">
        <v>222</v>
      </c>
      <c r="N232" s="3" t="str">
        <f t="shared" si="11"/>
        <v>SW</v>
      </c>
      <c r="O232" s="11">
        <v>0</v>
      </c>
      <c r="P232" s="12">
        <v>0</v>
      </c>
      <c r="Q232" s="3">
        <v>0</v>
      </c>
      <c r="R232" s="13">
        <v>1262</v>
      </c>
      <c r="S232" s="14">
        <v>9.9698000000000011</v>
      </c>
      <c r="T232" s="15">
        <v>0.9</v>
      </c>
      <c r="U232" s="15">
        <v>0.9</v>
      </c>
    </row>
    <row r="233" spans="1:21" x14ac:dyDescent="0.25">
      <c r="A233" s="1">
        <v>45394</v>
      </c>
      <c r="B233" s="2">
        <v>0.80208333333333337</v>
      </c>
      <c r="C233" s="7">
        <v>1020</v>
      </c>
      <c r="D233" s="7">
        <v>1025</v>
      </c>
      <c r="E233" s="71">
        <v>17.5</v>
      </c>
      <c r="F233" s="9">
        <v>81</v>
      </c>
      <c r="G233" s="71">
        <v>17.5</v>
      </c>
      <c r="H233" s="71">
        <v>14.2</v>
      </c>
      <c r="I233" s="71">
        <v>26</v>
      </c>
      <c r="J233" s="71">
        <v>17.5</v>
      </c>
      <c r="K233" s="6">
        <f t="shared" si="9"/>
        <v>9.7200000000000006</v>
      </c>
      <c r="L233" s="6">
        <f t="shared" si="10"/>
        <v>10.08</v>
      </c>
      <c r="M233" s="10">
        <v>164</v>
      </c>
      <c r="N233" s="3" t="str">
        <f t="shared" si="11"/>
        <v>SSE</v>
      </c>
      <c r="O233" s="11">
        <v>0</v>
      </c>
      <c r="P233" s="12">
        <v>0</v>
      </c>
      <c r="Q233" s="3">
        <v>0</v>
      </c>
      <c r="R233" s="13">
        <v>0.82499999999999996</v>
      </c>
      <c r="S233" s="14">
        <v>6.5174999999999999E-3</v>
      </c>
      <c r="T233" s="15">
        <v>2.7</v>
      </c>
      <c r="U233" s="15">
        <v>2.8</v>
      </c>
    </row>
    <row r="234" spans="1:21" x14ac:dyDescent="0.25">
      <c r="A234" s="1">
        <v>45394</v>
      </c>
      <c r="B234" s="2">
        <v>0.80555555555555558</v>
      </c>
      <c r="C234" s="7">
        <v>1020</v>
      </c>
      <c r="D234" s="7">
        <v>1025</v>
      </c>
      <c r="E234" s="71">
        <v>17.399999999999999</v>
      </c>
      <c r="F234" s="9">
        <v>81</v>
      </c>
      <c r="G234" s="71">
        <v>17.399999999999999</v>
      </c>
      <c r="H234" s="71">
        <v>14.1</v>
      </c>
      <c r="I234" s="71">
        <v>26</v>
      </c>
      <c r="J234" s="71">
        <v>17.399999999999999</v>
      </c>
      <c r="K234" s="6">
        <f t="shared" si="9"/>
        <v>3.9600000000000004</v>
      </c>
      <c r="L234" s="6">
        <f t="shared" si="10"/>
        <v>3.9600000000000004</v>
      </c>
      <c r="M234" s="10">
        <v>54</v>
      </c>
      <c r="N234" s="3" t="str">
        <f t="shared" si="11"/>
        <v>NE</v>
      </c>
      <c r="O234" s="11">
        <v>0</v>
      </c>
      <c r="P234" s="12">
        <v>0</v>
      </c>
      <c r="Q234" s="3">
        <v>0</v>
      </c>
      <c r="R234" s="13">
        <v>0.55600000000000005</v>
      </c>
      <c r="S234" s="14">
        <v>4.3924000000000012E-3</v>
      </c>
      <c r="T234" s="15">
        <v>1.1000000000000001</v>
      </c>
      <c r="U234" s="15">
        <v>1.1000000000000001</v>
      </c>
    </row>
    <row r="235" spans="1:21" x14ac:dyDescent="0.25">
      <c r="A235" s="1">
        <v>45394</v>
      </c>
      <c r="B235" s="2">
        <v>0.80902777777777779</v>
      </c>
      <c r="C235" s="7">
        <v>1020</v>
      </c>
      <c r="D235" s="7">
        <v>1025</v>
      </c>
      <c r="E235" s="71">
        <v>17.3</v>
      </c>
      <c r="F235" s="9">
        <v>81</v>
      </c>
      <c r="G235" s="71">
        <v>17.3</v>
      </c>
      <c r="H235" s="71">
        <v>14</v>
      </c>
      <c r="I235" s="71">
        <v>26</v>
      </c>
      <c r="J235" s="71">
        <v>17.3</v>
      </c>
      <c r="K235" s="6">
        <f t="shared" si="9"/>
        <v>4.68</v>
      </c>
      <c r="L235" s="6">
        <f t="shared" si="10"/>
        <v>4.68</v>
      </c>
      <c r="M235" s="10">
        <v>347</v>
      </c>
      <c r="N235" s="3" t="str">
        <f t="shared" si="11"/>
        <v>NNW</v>
      </c>
      <c r="O235" s="11">
        <v>0</v>
      </c>
      <c r="P235" s="12">
        <v>0</v>
      </c>
      <c r="Q235" s="3">
        <v>0</v>
      </c>
      <c r="R235" s="13">
        <v>0.34799999999999998</v>
      </c>
      <c r="S235" s="14">
        <v>2.7492000000000003E-3</v>
      </c>
      <c r="T235" s="15">
        <v>1.3</v>
      </c>
      <c r="U235" s="15">
        <v>1.3</v>
      </c>
    </row>
    <row r="236" spans="1:21" x14ac:dyDescent="0.25">
      <c r="A236" s="1">
        <v>45394</v>
      </c>
      <c r="B236" s="2">
        <v>0.8125</v>
      </c>
      <c r="C236" s="7">
        <v>1020</v>
      </c>
      <c r="D236" s="7">
        <v>1025</v>
      </c>
      <c r="E236" s="71">
        <v>17.2</v>
      </c>
      <c r="F236" s="9">
        <v>81</v>
      </c>
      <c r="G236" s="71">
        <v>16.899999999999999</v>
      </c>
      <c r="H236" s="71">
        <v>13.9</v>
      </c>
      <c r="I236" s="71">
        <v>26</v>
      </c>
      <c r="J236" s="71">
        <v>16.899999999999999</v>
      </c>
      <c r="K236" s="6">
        <f t="shared" si="9"/>
        <v>11.16</v>
      </c>
      <c r="L236" s="6">
        <f t="shared" si="10"/>
        <v>11.88</v>
      </c>
      <c r="M236" s="10">
        <v>286</v>
      </c>
      <c r="N236" s="3" t="str">
        <f t="shared" si="11"/>
        <v>W</v>
      </c>
      <c r="O236" s="11">
        <v>0</v>
      </c>
      <c r="P236" s="12">
        <v>0</v>
      </c>
      <c r="Q236" s="3">
        <v>0</v>
      </c>
      <c r="R236" s="13">
        <v>0.214</v>
      </c>
      <c r="S236" s="14">
        <v>1.6906000000000002E-3</v>
      </c>
      <c r="T236" s="15">
        <v>3.1</v>
      </c>
      <c r="U236" s="15">
        <v>3.3</v>
      </c>
    </row>
    <row r="237" spans="1:21" x14ac:dyDescent="0.25">
      <c r="A237" s="1">
        <v>45394</v>
      </c>
      <c r="B237" s="2">
        <v>0.81597222222222221</v>
      </c>
      <c r="C237" s="7">
        <v>1020</v>
      </c>
      <c r="D237" s="7">
        <v>1025</v>
      </c>
      <c r="E237" s="71">
        <v>17.100000000000001</v>
      </c>
      <c r="F237" s="9">
        <v>82</v>
      </c>
      <c r="G237" s="71">
        <v>17.100000000000001</v>
      </c>
      <c r="H237" s="71">
        <v>14</v>
      </c>
      <c r="I237" s="71">
        <v>26</v>
      </c>
      <c r="J237" s="71">
        <v>17.100000000000001</v>
      </c>
      <c r="K237" s="6">
        <f t="shared" si="9"/>
        <v>0</v>
      </c>
      <c r="L237" s="6">
        <f t="shared" si="10"/>
        <v>0</v>
      </c>
      <c r="M237" s="10">
        <v>40</v>
      </c>
      <c r="N237" s="3" t="str">
        <f t="shared" si="11"/>
        <v>NE</v>
      </c>
      <c r="O237" s="11">
        <v>0</v>
      </c>
      <c r="P237" s="12">
        <v>0</v>
      </c>
      <c r="Q237" s="3">
        <v>0</v>
      </c>
      <c r="R237" s="13">
        <v>0.111</v>
      </c>
      <c r="S237" s="14">
        <v>8.7690000000000012E-4</v>
      </c>
      <c r="T237" s="15">
        <v>0</v>
      </c>
      <c r="U237" s="15">
        <v>0</v>
      </c>
    </row>
    <row r="238" spans="1:21" x14ac:dyDescent="0.25">
      <c r="A238" s="1">
        <v>45394</v>
      </c>
      <c r="B238" s="2">
        <v>0.81944444444444442</v>
      </c>
      <c r="C238" s="7">
        <v>1020</v>
      </c>
      <c r="D238" s="7">
        <v>1025</v>
      </c>
      <c r="E238" s="71">
        <v>17.100000000000001</v>
      </c>
      <c r="F238" s="9">
        <v>82</v>
      </c>
      <c r="G238" s="71">
        <v>17.5</v>
      </c>
      <c r="H238" s="71">
        <v>14</v>
      </c>
      <c r="I238" s="71">
        <v>26</v>
      </c>
      <c r="J238" s="71">
        <v>17.5</v>
      </c>
      <c r="K238" s="6">
        <f t="shared" si="9"/>
        <v>6.84</v>
      </c>
      <c r="L238" s="6">
        <f t="shared" si="10"/>
        <v>7.2</v>
      </c>
      <c r="M238" s="10">
        <v>264</v>
      </c>
      <c r="N238" s="3" t="str">
        <f t="shared" si="11"/>
        <v>W</v>
      </c>
      <c r="O238" s="11">
        <v>0</v>
      </c>
      <c r="P238" s="12">
        <v>0</v>
      </c>
      <c r="Q238" s="3">
        <v>0</v>
      </c>
      <c r="R238" s="13">
        <v>3.7999999999999999E-2</v>
      </c>
      <c r="S238" s="14">
        <v>3.0020000000000003E-4</v>
      </c>
      <c r="T238" s="15">
        <v>1.9</v>
      </c>
      <c r="U238" s="15">
        <v>2</v>
      </c>
    </row>
    <row r="239" spans="1:21" x14ac:dyDescent="0.25">
      <c r="A239" s="1">
        <v>45394</v>
      </c>
      <c r="B239" s="2">
        <v>0.82291666666666663</v>
      </c>
      <c r="C239" s="7">
        <v>1020</v>
      </c>
      <c r="D239" s="7">
        <v>1025</v>
      </c>
      <c r="E239" s="71">
        <v>17</v>
      </c>
      <c r="F239" s="9">
        <v>82</v>
      </c>
      <c r="G239" s="71">
        <v>17</v>
      </c>
      <c r="H239" s="71">
        <v>13.9</v>
      </c>
      <c r="I239" s="71">
        <v>26</v>
      </c>
      <c r="J239" s="71">
        <v>17</v>
      </c>
      <c r="K239" s="6">
        <f t="shared" si="9"/>
        <v>3.24</v>
      </c>
      <c r="L239" s="6">
        <f t="shared" si="10"/>
        <v>3.24</v>
      </c>
      <c r="M239" s="10">
        <v>248</v>
      </c>
      <c r="N239" s="3" t="str">
        <f t="shared" si="11"/>
        <v>WSW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0.9</v>
      </c>
      <c r="U239" s="15">
        <v>0.9</v>
      </c>
    </row>
    <row r="240" spans="1:21" x14ac:dyDescent="0.25">
      <c r="A240" s="1">
        <v>45394</v>
      </c>
      <c r="B240" s="2">
        <v>0.82638888888888884</v>
      </c>
      <c r="C240" s="7">
        <v>1020</v>
      </c>
      <c r="D240" s="7">
        <v>1025</v>
      </c>
      <c r="E240" s="71">
        <v>17</v>
      </c>
      <c r="F240" s="9">
        <v>82</v>
      </c>
      <c r="G240" s="71">
        <v>17</v>
      </c>
      <c r="H240" s="71">
        <v>13.9</v>
      </c>
      <c r="I240" s="71">
        <v>26</v>
      </c>
      <c r="J240" s="71">
        <v>17</v>
      </c>
      <c r="K240" s="6">
        <f t="shared" si="9"/>
        <v>0</v>
      </c>
      <c r="L240" s="6">
        <f t="shared" si="10"/>
        <v>0</v>
      </c>
      <c r="M240" s="10">
        <v>80</v>
      </c>
      <c r="N240" s="3" t="str">
        <f t="shared" si="11"/>
        <v>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45394</v>
      </c>
      <c r="B241" s="2">
        <v>0.82986111111111116</v>
      </c>
      <c r="C241" s="7">
        <v>1020</v>
      </c>
      <c r="D241" s="7">
        <v>1025</v>
      </c>
      <c r="E241" s="71">
        <v>17</v>
      </c>
      <c r="F241" s="9">
        <v>82</v>
      </c>
      <c r="G241" s="71">
        <v>17.600000000000001</v>
      </c>
      <c r="H241" s="71">
        <v>13.9</v>
      </c>
      <c r="I241" s="71">
        <v>26</v>
      </c>
      <c r="J241" s="71">
        <v>17.600000000000001</v>
      </c>
      <c r="K241" s="6">
        <f t="shared" si="9"/>
        <v>5.76</v>
      </c>
      <c r="L241" s="6">
        <f t="shared" si="10"/>
        <v>5.76</v>
      </c>
      <c r="M241" s="10">
        <v>114</v>
      </c>
      <c r="N241" s="3" t="str">
        <f t="shared" si="11"/>
        <v>ESE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1.6</v>
      </c>
      <c r="U241" s="15">
        <v>1.6</v>
      </c>
    </row>
    <row r="242" spans="1:21" x14ac:dyDescent="0.25">
      <c r="A242" s="1">
        <v>45394</v>
      </c>
      <c r="B242" s="2">
        <v>0.83333333333333337</v>
      </c>
      <c r="C242" s="7">
        <v>1020</v>
      </c>
      <c r="D242" s="7">
        <v>1025</v>
      </c>
      <c r="E242" s="71">
        <v>17</v>
      </c>
      <c r="F242" s="9">
        <v>81</v>
      </c>
      <c r="G242" s="71">
        <v>17</v>
      </c>
      <c r="H242" s="71">
        <v>13.7</v>
      </c>
      <c r="I242" s="71">
        <v>26</v>
      </c>
      <c r="J242" s="71">
        <v>17</v>
      </c>
      <c r="K242" s="6">
        <f t="shared" si="9"/>
        <v>2.52</v>
      </c>
      <c r="L242" s="6">
        <f t="shared" si="10"/>
        <v>2.52</v>
      </c>
      <c r="M242" s="10">
        <v>198</v>
      </c>
      <c r="N242" s="3" t="str">
        <f t="shared" si="11"/>
        <v>S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0.7</v>
      </c>
      <c r="U242" s="15">
        <v>0.7</v>
      </c>
    </row>
    <row r="243" spans="1:21" x14ac:dyDescent="0.25">
      <c r="A243" s="1">
        <v>45394</v>
      </c>
      <c r="B243" s="2">
        <v>0.83680555555555558</v>
      </c>
      <c r="C243" s="7">
        <v>1020</v>
      </c>
      <c r="D243" s="7">
        <v>1025</v>
      </c>
      <c r="E243" s="71">
        <v>17</v>
      </c>
      <c r="F243" s="9">
        <v>82</v>
      </c>
      <c r="G243" s="71">
        <v>17</v>
      </c>
      <c r="H243" s="71">
        <v>13.9</v>
      </c>
      <c r="I243" s="71">
        <v>26</v>
      </c>
      <c r="J243" s="71">
        <v>17</v>
      </c>
      <c r="K243" s="6">
        <f t="shared" si="9"/>
        <v>3.24</v>
      </c>
      <c r="L243" s="6">
        <f t="shared" si="10"/>
        <v>3.24</v>
      </c>
      <c r="M243" s="10">
        <v>252</v>
      </c>
      <c r="N243" s="3" t="str">
        <f t="shared" si="11"/>
        <v>WSW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0.9</v>
      </c>
      <c r="U243" s="15">
        <v>0.9</v>
      </c>
    </row>
    <row r="244" spans="1:21" x14ac:dyDescent="0.25">
      <c r="A244" s="1">
        <v>45394</v>
      </c>
      <c r="B244" s="2">
        <v>0.84027777777777779</v>
      </c>
      <c r="C244" s="7">
        <v>1020</v>
      </c>
      <c r="D244" s="7">
        <v>1025</v>
      </c>
      <c r="E244" s="71">
        <v>16.8</v>
      </c>
      <c r="F244" s="9">
        <v>82</v>
      </c>
      <c r="G244" s="71">
        <v>16.8</v>
      </c>
      <c r="H244" s="71">
        <v>13.7</v>
      </c>
      <c r="I244" s="71">
        <v>26</v>
      </c>
      <c r="J244" s="71">
        <v>16.8</v>
      </c>
      <c r="K244" s="6">
        <f t="shared" si="9"/>
        <v>0</v>
      </c>
      <c r="L244" s="6">
        <f t="shared" si="10"/>
        <v>0</v>
      </c>
      <c r="M244" s="10">
        <v>48</v>
      </c>
      <c r="N244" s="3" t="str">
        <f t="shared" si="11"/>
        <v>NE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45394</v>
      </c>
      <c r="B245" s="2">
        <v>0.84375</v>
      </c>
      <c r="C245" s="7">
        <v>1020</v>
      </c>
      <c r="D245" s="7">
        <v>1025</v>
      </c>
      <c r="E245" s="71">
        <v>16.8</v>
      </c>
      <c r="F245" s="9">
        <v>83</v>
      </c>
      <c r="G245" s="71">
        <v>16.8</v>
      </c>
      <c r="H245" s="71">
        <v>13.9</v>
      </c>
      <c r="I245" s="71">
        <v>26</v>
      </c>
      <c r="J245" s="71">
        <v>16.8</v>
      </c>
      <c r="K245" s="6">
        <f t="shared" si="9"/>
        <v>3.9600000000000004</v>
      </c>
      <c r="L245" s="6">
        <f t="shared" si="10"/>
        <v>3.9600000000000004</v>
      </c>
      <c r="M245" s="10">
        <v>204</v>
      </c>
      <c r="N245" s="3" t="str">
        <f t="shared" si="11"/>
        <v>SSW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1.1000000000000001</v>
      </c>
      <c r="U245" s="15">
        <v>1.1000000000000001</v>
      </c>
    </row>
    <row r="246" spans="1:21" x14ac:dyDescent="0.25">
      <c r="A246" s="1">
        <v>45394</v>
      </c>
      <c r="B246" s="2">
        <v>0.84722222222222221</v>
      </c>
      <c r="C246" s="7">
        <v>1020</v>
      </c>
      <c r="D246" s="7">
        <v>1025</v>
      </c>
      <c r="E246" s="71">
        <v>16.7</v>
      </c>
      <c r="F246" s="9">
        <v>83</v>
      </c>
      <c r="G246" s="71">
        <v>16.7</v>
      </c>
      <c r="H246" s="71">
        <v>13.8</v>
      </c>
      <c r="I246" s="71">
        <v>26</v>
      </c>
      <c r="J246" s="71">
        <v>16.7</v>
      </c>
      <c r="K246" s="6">
        <f t="shared" si="9"/>
        <v>3.24</v>
      </c>
      <c r="L246" s="6">
        <f t="shared" si="10"/>
        <v>3.24</v>
      </c>
      <c r="M246" s="10">
        <v>67</v>
      </c>
      <c r="N246" s="3" t="str">
        <f t="shared" si="11"/>
        <v>ENE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0.9</v>
      </c>
      <c r="U246" s="15">
        <v>0.9</v>
      </c>
    </row>
    <row r="247" spans="1:21" x14ac:dyDescent="0.25">
      <c r="A247" s="1">
        <v>45394</v>
      </c>
      <c r="B247" s="2">
        <v>0.85069444444444442</v>
      </c>
      <c r="C247" s="7">
        <v>1020</v>
      </c>
      <c r="D247" s="7">
        <v>1025</v>
      </c>
      <c r="E247" s="71">
        <v>16.8</v>
      </c>
      <c r="F247" s="9">
        <v>83</v>
      </c>
      <c r="G247" s="71">
        <v>17.100000000000001</v>
      </c>
      <c r="H247" s="71">
        <v>13.9</v>
      </c>
      <c r="I247" s="71">
        <v>26</v>
      </c>
      <c r="J247" s="71">
        <v>17.100000000000001</v>
      </c>
      <c r="K247" s="6">
        <f t="shared" si="9"/>
        <v>6.84</v>
      </c>
      <c r="L247" s="6">
        <f t="shared" si="10"/>
        <v>7.2</v>
      </c>
      <c r="M247" s="10">
        <v>90</v>
      </c>
      <c r="N247" s="3" t="str">
        <f t="shared" si="11"/>
        <v>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1.9</v>
      </c>
      <c r="U247" s="15">
        <v>2</v>
      </c>
    </row>
    <row r="248" spans="1:21" x14ac:dyDescent="0.25">
      <c r="A248" s="1">
        <v>45394</v>
      </c>
      <c r="B248" s="2">
        <v>0.85416666666666663</v>
      </c>
      <c r="C248" s="7">
        <v>1020</v>
      </c>
      <c r="D248" s="7">
        <v>1025</v>
      </c>
      <c r="E248" s="71">
        <v>16.8</v>
      </c>
      <c r="F248" s="9">
        <v>82</v>
      </c>
      <c r="G248" s="71">
        <v>16.8</v>
      </c>
      <c r="H248" s="71">
        <v>13.7</v>
      </c>
      <c r="I248" s="71">
        <v>26</v>
      </c>
      <c r="J248" s="71">
        <v>16.8</v>
      </c>
      <c r="K248" s="6">
        <f t="shared" si="9"/>
        <v>0</v>
      </c>
      <c r="L248" s="6">
        <f t="shared" si="10"/>
        <v>0</v>
      </c>
      <c r="M248" s="10">
        <v>177</v>
      </c>
      <c r="N248" s="3" t="str">
        <f t="shared" si="11"/>
        <v>S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45394</v>
      </c>
      <c r="B249" s="2">
        <v>0.85763888888888884</v>
      </c>
      <c r="C249" s="7">
        <v>1020</v>
      </c>
      <c r="D249" s="7">
        <v>1025</v>
      </c>
      <c r="E249" s="71">
        <v>16.8</v>
      </c>
      <c r="F249" s="9">
        <v>83</v>
      </c>
      <c r="G249" s="71">
        <v>16.8</v>
      </c>
      <c r="H249" s="71">
        <v>13.9</v>
      </c>
      <c r="I249" s="71">
        <v>26</v>
      </c>
      <c r="J249" s="71">
        <v>16.8</v>
      </c>
      <c r="K249" s="6">
        <f t="shared" si="9"/>
        <v>0</v>
      </c>
      <c r="L249" s="6">
        <f t="shared" si="10"/>
        <v>0</v>
      </c>
      <c r="M249" s="10">
        <v>114</v>
      </c>
      <c r="N249" s="3" t="str">
        <f t="shared" si="11"/>
        <v>ESE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45394</v>
      </c>
      <c r="B250" s="2">
        <v>0.86111111111111116</v>
      </c>
      <c r="C250" s="7">
        <v>1020</v>
      </c>
      <c r="D250" s="7">
        <v>1025</v>
      </c>
      <c r="E250" s="71">
        <v>16.8</v>
      </c>
      <c r="F250" s="9">
        <v>83</v>
      </c>
      <c r="G250" s="71">
        <v>17.3</v>
      </c>
      <c r="H250" s="71">
        <v>13.9</v>
      </c>
      <c r="I250" s="71">
        <v>26</v>
      </c>
      <c r="J250" s="71">
        <v>17.3</v>
      </c>
      <c r="K250" s="6">
        <f t="shared" si="9"/>
        <v>5.4</v>
      </c>
      <c r="L250" s="6">
        <f t="shared" si="10"/>
        <v>5.4</v>
      </c>
      <c r="M250" s="10">
        <v>251</v>
      </c>
      <c r="N250" s="3" t="str">
        <f t="shared" si="11"/>
        <v>WSW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1.5</v>
      </c>
      <c r="U250" s="15">
        <v>1.5</v>
      </c>
    </row>
    <row r="251" spans="1:21" x14ac:dyDescent="0.25">
      <c r="A251" s="1">
        <v>45394</v>
      </c>
      <c r="B251" s="2">
        <v>0.86458333333333337</v>
      </c>
      <c r="C251" s="7">
        <v>1020</v>
      </c>
      <c r="D251" s="7">
        <v>1025</v>
      </c>
      <c r="E251" s="71">
        <v>16.7</v>
      </c>
      <c r="F251" s="9">
        <v>84</v>
      </c>
      <c r="G251" s="71">
        <v>16.7</v>
      </c>
      <c r="H251" s="71">
        <v>14</v>
      </c>
      <c r="I251" s="71">
        <v>26</v>
      </c>
      <c r="J251" s="71">
        <v>16.7</v>
      </c>
      <c r="K251" s="6">
        <f t="shared" si="9"/>
        <v>2.52</v>
      </c>
      <c r="L251" s="6">
        <f t="shared" si="10"/>
        <v>2.52</v>
      </c>
      <c r="M251" s="10">
        <v>102</v>
      </c>
      <c r="N251" s="3" t="str">
        <f t="shared" si="11"/>
        <v>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0.7</v>
      </c>
      <c r="U251" s="15">
        <v>0.7</v>
      </c>
    </row>
    <row r="252" spans="1:21" x14ac:dyDescent="0.25">
      <c r="A252" s="1">
        <v>45394</v>
      </c>
      <c r="B252" s="2">
        <v>0.86805555555555558</v>
      </c>
      <c r="C252" s="7">
        <v>1020</v>
      </c>
      <c r="D252" s="7">
        <v>1025</v>
      </c>
      <c r="E252" s="71">
        <v>16.7</v>
      </c>
      <c r="F252" s="9">
        <v>84</v>
      </c>
      <c r="G252" s="71">
        <v>17.2</v>
      </c>
      <c r="H252" s="71">
        <v>14</v>
      </c>
      <c r="I252" s="71">
        <v>26</v>
      </c>
      <c r="J252" s="71">
        <v>17.2</v>
      </c>
      <c r="K252" s="6">
        <f t="shared" si="9"/>
        <v>5.4</v>
      </c>
      <c r="L252" s="6">
        <f t="shared" si="10"/>
        <v>5.4</v>
      </c>
      <c r="M252" s="10">
        <v>264</v>
      </c>
      <c r="N252" s="3" t="str">
        <f t="shared" si="11"/>
        <v>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1.5</v>
      </c>
      <c r="U252" s="15">
        <v>1.5</v>
      </c>
    </row>
    <row r="253" spans="1:21" x14ac:dyDescent="0.25">
      <c r="A253" s="1">
        <v>45394</v>
      </c>
      <c r="B253" s="2">
        <v>0.87152777777777779</v>
      </c>
      <c r="C253" s="7">
        <v>1020</v>
      </c>
      <c r="D253" s="7">
        <v>1025</v>
      </c>
      <c r="E253" s="71">
        <v>16.8</v>
      </c>
      <c r="F253" s="9">
        <v>84</v>
      </c>
      <c r="G253" s="71">
        <v>16.5</v>
      </c>
      <c r="H253" s="71">
        <v>14.1</v>
      </c>
      <c r="I253" s="71">
        <v>26</v>
      </c>
      <c r="J253" s="71">
        <v>16.5</v>
      </c>
      <c r="K253" s="6">
        <f t="shared" si="9"/>
        <v>10.44</v>
      </c>
      <c r="L253" s="6">
        <f t="shared" si="10"/>
        <v>12.6</v>
      </c>
      <c r="M253" s="10">
        <v>168</v>
      </c>
      <c r="N253" s="3" t="str">
        <f t="shared" si="11"/>
        <v>SSE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2.9</v>
      </c>
      <c r="U253" s="15">
        <v>3.5</v>
      </c>
    </row>
    <row r="254" spans="1:21" x14ac:dyDescent="0.25">
      <c r="A254" s="1">
        <v>45394</v>
      </c>
      <c r="B254" s="2">
        <v>0.875</v>
      </c>
      <c r="C254" s="7">
        <v>1020</v>
      </c>
      <c r="D254" s="7">
        <v>1025</v>
      </c>
      <c r="E254" s="71">
        <v>16.7</v>
      </c>
      <c r="F254" s="9">
        <v>84</v>
      </c>
      <c r="G254" s="71">
        <v>16.7</v>
      </c>
      <c r="H254" s="71">
        <v>14</v>
      </c>
      <c r="I254" s="71">
        <v>26</v>
      </c>
      <c r="J254" s="71">
        <v>16.7</v>
      </c>
      <c r="K254" s="6">
        <f t="shared" si="9"/>
        <v>0</v>
      </c>
      <c r="L254" s="6">
        <f t="shared" si="10"/>
        <v>0</v>
      </c>
      <c r="M254" s="10">
        <v>55</v>
      </c>
      <c r="N254" s="3" t="str">
        <f t="shared" si="11"/>
        <v>NE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</v>
      </c>
      <c r="U254" s="15">
        <v>0</v>
      </c>
    </row>
    <row r="255" spans="1:21" x14ac:dyDescent="0.25">
      <c r="A255" s="1">
        <v>45394</v>
      </c>
      <c r="B255" s="2">
        <v>0.87847222222222221</v>
      </c>
      <c r="C255" s="7">
        <v>1020</v>
      </c>
      <c r="D255" s="7">
        <v>1025</v>
      </c>
      <c r="E255" s="71">
        <v>16.7</v>
      </c>
      <c r="F255" s="9">
        <v>84</v>
      </c>
      <c r="G255" s="71">
        <v>16.7</v>
      </c>
      <c r="H255" s="71">
        <v>14</v>
      </c>
      <c r="I255" s="71">
        <v>26</v>
      </c>
      <c r="J255" s="71">
        <v>16.7</v>
      </c>
      <c r="K255" s="6">
        <f t="shared" si="9"/>
        <v>3.6</v>
      </c>
      <c r="L255" s="6">
        <f t="shared" si="10"/>
        <v>3.6</v>
      </c>
      <c r="M255" s="10">
        <v>30</v>
      </c>
      <c r="N255" s="3" t="str">
        <f t="shared" si="11"/>
        <v>NNE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</v>
      </c>
      <c r="U255" s="15">
        <v>1</v>
      </c>
    </row>
    <row r="256" spans="1:21" x14ac:dyDescent="0.25">
      <c r="A256" s="1">
        <v>45394</v>
      </c>
      <c r="B256" s="2">
        <v>0.88194444444444442</v>
      </c>
      <c r="C256" s="7">
        <v>1020</v>
      </c>
      <c r="D256" s="7">
        <v>1025</v>
      </c>
      <c r="E256" s="71">
        <v>16.7</v>
      </c>
      <c r="F256" s="9">
        <v>84</v>
      </c>
      <c r="G256" s="71">
        <v>16.7</v>
      </c>
      <c r="H256" s="71">
        <v>14</v>
      </c>
      <c r="I256" s="71">
        <v>26</v>
      </c>
      <c r="J256" s="71">
        <v>16.7</v>
      </c>
      <c r="K256" s="6">
        <f t="shared" si="9"/>
        <v>0</v>
      </c>
      <c r="L256" s="6">
        <f t="shared" si="10"/>
        <v>0</v>
      </c>
      <c r="M256" s="10">
        <v>57</v>
      </c>
      <c r="N256" s="3" t="str">
        <f t="shared" si="11"/>
        <v>NE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45394</v>
      </c>
      <c r="B257" s="2">
        <v>0.88541666666666663</v>
      </c>
      <c r="C257" s="7">
        <v>1020</v>
      </c>
      <c r="D257" s="7">
        <v>1025</v>
      </c>
      <c r="E257" s="71">
        <v>16.7</v>
      </c>
      <c r="F257" s="9">
        <v>84</v>
      </c>
      <c r="G257" s="71">
        <v>16.8</v>
      </c>
      <c r="H257" s="71">
        <v>14</v>
      </c>
      <c r="I257" s="71">
        <v>26</v>
      </c>
      <c r="J257" s="71">
        <v>16.8</v>
      </c>
      <c r="K257" s="6">
        <f t="shared" si="9"/>
        <v>7.2</v>
      </c>
      <c r="L257" s="6">
        <f t="shared" si="10"/>
        <v>7.2</v>
      </c>
      <c r="M257" s="10">
        <v>96</v>
      </c>
      <c r="N257" s="3" t="str">
        <f t="shared" si="11"/>
        <v>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2</v>
      </c>
      <c r="U257" s="15">
        <v>2</v>
      </c>
    </row>
    <row r="258" spans="1:21" x14ac:dyDescent="0.25">
      <c r="A258" s="1">
        <v>45394</v>
      </c>
      <c r="B258" s="2">
        <v>0.88888888888888884</v>
      </c>
      <c r="C258" s="7">
        <v>1020</v>
      </c>
      <c r="D258" s="7">
        <v>1025</v>
      </c>
      <c r="E258" s="71">
        <v>16.7</v>
      </c>
      <c r="F258" s="9">
        <v>84</v>
      </c>
      <c r="G258" s="71">
        <v>17</v>
      </c>
      <c r="H258" s="71">
        <v>14</v>
      </c>
      <c r="I258" s="71">
        <v>26</v>
      </c>
      <c r="J258" s="71">
        <v>17</v>
      </c>
      <c r="K258" s="6">
        <f t="shared" si="9"/>
        <v>6.48</v>
      </c>
      <c r="L258" s="6">
        <f t="shared" si="10"/>
        <v>6.84</v>
      </c>
      <c r="M258" s="10">
        <v>102</v>
      </c>
      <c r="N258" s="3" t="str">
        <f t="shared" si="11"/>
        <v>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1.8</v>
      </c>
      <c r="U258" s="15">
        <v>1.9</v>
      </c>
    </row>
    <row r="259" spans="1:21" x14ac:dyDescent="0.25">
      <c r="A259" s="1">
        <v>45394</v>
      </c>
      <c r="B259" s="2">
        <v>0.89236111111111116</v>
      </c>
      <c r="C259" s="7">
        <v>1020</v>
      </c>
      <c r="D259" s="7">
        <v>1025</v>
      </c>
      <c r="E259" s="71">
        <v>16.8</v>
      </c>
      <c r="F259" s="9">
        <v>83</v>
      </c>
      <c r="G259" s="71">
        <v>17.3</v>
      </c>
      <c r="H259" s="71">
        <v>13.9</v>
      </c>
      <c r="I259" s="71">
        <v>26</v>
      </c>
      <c r="J259" s="71">
        <v>17.3</v>
      </c>
      <c r="K259" s="6">
        <f t="shared" ref="K259:K289" si="12">CONVERT(T259,"m/s","km/h")</f>
        <v>5.76</v>
      </c>
      <c r="L259" s="6">
        <f t="shared" ref="L259:L289" si="13">CONVERT(U259,"m/s","km/h")</f>
        <v>5.76</v>
      </c>
      <c r="M259" s="10">
        <v>48</v>
      </c>
      <c r="N259" s="3" t="str">
        <f t="shared" ref="N259:N289" si="14">LOOKUP(M259,$V$4:$V$40,$W$4:$W$40)</f>
        <v>NE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1.6</v>
      </c>
      <c r="U259" s="15">
        <v>1.6</v>
      </c>
    </row>
    <row r="260" spans="1:21" x14ac:dyDescent="0.25">
      <c r="A260" s="1">
        <v>45394</v>
      </c>
      <c r="B260" s="2">
        <v>0.89583333333333337</v>
      </c>
      <c r="C260" s="7">
        <v>1020</v>
      </c>
      <c r="D260" s="7">
        <v>1025</v>
      </c>
      <c r="E260" s="71">
        <v>16.7</v>
      </c>
      <c r="F260" s="9">
        <v>83</v>
      </c>
      <c r="G260" s="71">
        <v>17.2</v>
      </c>
      <c r="H260" s="71">
        <v>13.8</v>
      </c>
      <c r="I260" s="71">
        <v>26</v>
      </c>
      <c r="J260" s="71">
        <v>17.2</v>
      </c>
      <c r="K260" s="6">
        <f t="shared" si="12"/>
        <v>5.04</v>
      </c>
      <c r="L260" s="6">
        <f t="shared" si="13"/>
        <v>5.04</v>
      </c>
      <c r="M260" s="10">
        <v>324</v>
      </c>
      <c r="N260" s="3" t="str">
        <f t="shared" si="14"/>
        <v>NW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1.4</v>
      </c>
      <c r="U260" s="15">
        <v>1.4</v>
      </c>
    </row>
    <row r="261" spans="1:21" x14ac:dyDescent="0.25">
      <c r="A261" s="1">
        <v>45394</v>
      </c>
      <c r="B261" s="2">
        <v>0.89930555555555558</v>
      </c>
      <c r="C261" s="7">
        <v>1020</v>
      </c>
      <c r="D261" s="7">
        <v>1025</v>
      </c>
      <c r="E261" s="71">
        <v>16.7</v>
      </c>
      <c r="F261" s="9">
        <v>83</v>
      </c>
      <c r="G261" s="71">
        <v>16.7</v>
      </c>
      <c r="H261" s="71">
        <v>13.8</v>
      </c>
      <c r="I261" s="71">
        <v>26</v>
      </c>
      <c r="J261" s="71">
        <v>16.7</v>
      </c>
      <c r="K261" s="6">
        <f t="shared" si="12"/>
        <v>4.68</v>
      </c>
      <c r="L261" s="6">
        <f t="shared" si="13"/>
        <v>4.68</v>
      </c>
      <c r="M261" s="10">
        <v>120</v>
      </c>
      <c r="N261" s="3" t="str">
        <f t="shared" si="14"/>
        <v>ESE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1.3</v>
      </c>
      <c r="U261" s="15">
        <v>1.3</v>
      </c>
    </row>
    <row r="262" spans="1:21" x14ac:dyDescent="0.25">
      <c r="A262" s="1">
        <v>45394</v>
      </c>
      <c r="B262" s="2">
        <v>0.90277777777777779</v>
      </c>
      <c r="C262" s="7">
        <v>1021</v>
      </c>
      <c r="D262" s="7">
        <v>1026</v>
      </c>
      <c r="E262" s="71">
        <v>16.7</v>
      </c>
      <c r="F262" s="9">
        <v>82</v>
      </c>
      <c r="G262" s="71">
        <v>16.8</v>
      </c>
      <c r="H262" s="71">
        <v>13.6</v>
      </c>
      <c r="I262" s="71">
        <v>26</v>
      </c>
      <c r="J262" s="71">
        <v>16.8</v>
      </c>
      <c r="K262" s="6">
        <f t="shared" si="12"/>
        <v>7.9200000000000008</v>
      </c>
      <c r="L262" s="6">
        <f t="shared" si="13"/>
        <v>8.2799999999999994</v>
      </c>
      <c r="M262" s="10">
        <v>266</v>
      </c>
      <c r="N262" s="3" t="str">
        <f t="shared" si="14"/>
        <v>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2.2000000000000002</v>
      </c>
      <c r="U262" s="15">
        <v>2.2999999999999998</v>
      </c>
    </row>
    <row r="263" spans="1:21" x14ac:dyDescent="0.25">
      <c r="A263" s="1">
        <v>45394</v>
      </c>
      <c r="B263" s="2">
        <v>0.90625</v>
      </c>
      <c r="C263" s="7">
        <v>1021</v>
      </c>
      <c r="D263" s="7">
        <v>1026</v>
      </c>
      <c r="E263" s="71">
        <v>16.7</v>
      </c>
      <c r="F263" s="9">
        <v>82</v>
      </c>
      <c r="G263" s="71">
        <v>16.7</v>
      </c>
      <c r="H263" s="71">
        <v>13.6</v>
      </c>
      <c r="I263" s="71">
        <v>26</v>
      </c>
      <c r="J263" s="71">
        <v>16.7</v>
      </c>
      <c r="K263" s="6">
        <f t="shared" si="12"/>
        <v>0</v>
      </c>
      <c r="L263" s="6">
        <f t="shared" si="13"/>
        <v>0</v>
      </c>
      <c r="M263" s="10">
        <v>294</v>
      </c>
      <c r="N263" s="3" t="str">
        <f t="shared" si="14"/>
        <v>WNW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</v>
      </c>
      <c r="U263" s="15">
        <v>0</v>
      </c>
    </row>
    <row r="264" spans="1:21" x14ac:dyDescent="0.25">
      <c r="A264" s="1">
        <v>45394</v>
      </c>
      <c r="B264" s="2">
        <v>0.90972222222222221</v>
      </c>
      <c r="C264" s="7">
        <v>1021</v>
      </c>
      <c r="D264" s="7">
        <v>1026</v>
      </c>
      <c r="E264" s="71">
        <v>16.7</v>
      </c>
      <c r="F264" s="9">
        <v>82</v>
      </c>
      <c r="G264" s="71">
        <v>16.7</v>
      </c>
      <c r="H264" s="71">
        <v>13.6</v>
      </c>
      <c r="I264" s="71">
        <v>26</v>
      </c>
      <c r="J264" s="71">
        <v>16.7</v>
      </c>
      <c r="K264" s="6">
        <f t="shared" si="12"/>
        <v>8.2799999999999994</v>
      </c>
      <c r="L264" s="6">
        <f t="shared" si="13"/>
        <v>9.36</v>
      </c>
      <c r="M264" s="10">
        <v>233</v>
      </c>
      <c r="N264" s="3" t="str">
        <f t="shared" si="14"/>
        <v>SW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2.2999999999999998</v>
      </c>
      <c r="U264" s="15">
        <v>2.6</v>
      </c>
    </row>
    <row r="265" spans="1:21" x14ac:dyDescent="0.25">
      <c r="A265" s="1">
        <v>45394</v>
      </c>
      <c r="B265" s="2">
        <v>0.91319444444444442</v>
      </c>
      <c r="C265" s="7">
        <v>1020</v>
      </c>
      <c r="D265" s="7">
        <v>1025</v>
      </c>
      <c r="E265" s="71">
        <v>16.7</v>
      </c>
      <c r="F265" s="9">
        <v>82</v>
      </c>
      <c r="G265" s="71">
        <v>17</v>
      </c>
      <c r="H265" s="71">
        <v>13.6</v>
      </c>
      <c r="I265" s="71">
        <v>26</v>
      </c>
      <c r="J265" s="71">
        <v>17</v>
      </c>
      <c r="K265" s="6">
        <f t="shared" si="12"/>
        <v>6.48</v>
      </c>
      <c r="L265" s="6">
        <f t="shared" si="13"/>
        <v>6.84</v>
      </c>
      <c r="M265" s="10">
        <v>277</v>
      </c>
      <c r="N265" s="3" t="str">
        <f t="shared" si="14"/>
        <v>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1.8</v>
      </c>
      <c r="U265" s="15">
        <v>1.9</v>
      </c>
    </row>
    <row r="266" spans="1:21" x14ac:dyDescent="0.25">
      <c r="A266" s="1">
        <v>45394</v>
      </c>
      <c r="B266" s="2">
        <v>0.91666666666666663</v>
      </c>
      <c r="C266" s="7">
        <v>1021</v>
      </c>
      <c r="D266" s="7">
        <v>1026</v>
      </c>
      <c r="E266" s="71">
        <v>16.7</v>
      </c>
      <c r="F266" s="9">
        <v>81</v>
      </c>
      <c r="G266" s="71">
        <v>16.7</v>
      </c>
      <c r="H266" s="71">
        <v>13.4</v>
      </c>
      <c r="I266" s="71">
        <v>26</v>
      </c>
      <c r="J266" s="71">
        <v>16.7</v>
      </c>
      <c r="K266" s="6">
        <f t="shared" si="12"/>
        <v>3.6</v>
      </c>
      <c r="L266" s="6">
        <f t="shared" si="13"/>
        <v>3.6</v>
      </c>
      <c r="M266" s="10">
        <v>125</v>
      </c>
      <c r="N266" s="3" t="str">
        <f t="shared" si="14"/>
        <v>ESE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</v>
      </c>
      <c r="U266" s="15">
        <v>1</v>
      </c>
    </row>
    <row r="267" spans="1:21" x14ac:dyDescent="0.25">
      <c r="A267" s="1">
        <v>45394</v>
      </c>
      <c r="B267" s="2">
        <v>0.92013888888888884</v>
      </c>
      <c r="C267" s="7">
        <v>1021</v>
      </c>
      <c r="D267" s="7">
        <v>1026</v>
      </c>
      <c r="E267" s="71">
        <v>16.7</v>
      </c>
      <c r="F267" s="9">
        <v>81</v>
      </c>
      <c r="G267" s="71">
        <v>16.7</v>
      </c>
      <c r="H267" s="71">
        <v>13.4</v>
      </c>
      <c r="I267" s="71">
        <v>26</v>
      </c>
      <c r="J267" s="71">
        <v>16.7</v>
      </c>
      <c r="K267" s="6">
        <f t="shared" si="12"/>
        <v>3.9600000000000004</v>
      </c>
      <c r="L267" s="6">
        <f t="shared" si="13"/>
        <v>3.9600000000000004</v>
      </c>
      <c r="M267" s="10">
        <v>108</v>
      </c>
      <c r="N267" s="3" t="str">
        <f t="shared" si="14"/>
        <v>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1.1000000000000001</v>
      </c>
      <c r="U267" s="15">
        <v>1.1000000000000001</v>
      </c>
    </row>
    <row r="268" spans="1:21" x14ac:dyDescent="0.25">
      <c r="A268" s="1">
        <v>45394</v>
      </c>
      <c r="B268" s="2">
        <v>0.92361111111111116</v>
      </c>
      <c r="C268" s="7">
        <v>1021</v>
      </c>
      <c r="D268" s="7">
        <v>1026</v>
      </c>
      <c r="E268" s="71">
        <v>16.7</v>
      </c>
      <c r="F268" s="9">
        <v>81</v>
      </c>
      <c r="G268" s="71">
        <v>17.2</v>
      </c>
      <c r="H268" s="71">
        <v>13.4</v>
      </c>
      <c r="I268" s="71">
        <v>26</v>
      </c>
      <c r="J268" s="71">
        <v>17.2</v>
      </c>
      <c r="K268" s="6">
        <f t="shared" si="12"/>
        <v>5.76</v>
      </c>
      <c r="L268" s="6">
        <f t="shared" si="13"/>
        <v>5.76</v>
      </c>
      <c r="M268" s="10">
        <v>102</v>
      </c>
      <c r="N268" s="3" t="str">
        <f t="shared" si="14"/>
        <v>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1.6</v>
      </c>
      <c r="U268" s="15">
        <v>1.6</v>
      </c>
    </row>
    <row r="269" spans="1:21" x14ac:dyDescent="0.25">
      <c r="A269" s="1">
        <v>45394</v>
      </c>
      <c r="B269" s="2">
        <v>0.92708333333333337</v>
      </c>
      <c r="C269" s="7">
        <v>1020</v>
      </c>
      <c r="D269" s="7">
        <v>1025</v>
      </c>
      <c r="E269" s="71">
        <v>16.7</v>
      </c>
      <c r="F269" s="9">
        <v>80</v>
      </c>
      <c r="G269" s="71">
        <v>16.7</v>
      </c>
      <c r="H269" s="71">
        <v>13.2</v>
      </c>
      <c r="I269" s="71">
        <v>26</v>
      </c>
      <c r="J269" s="71">
        <v>16.7</v>
      </c>
      <c r="K269" s="6">
        <f t="shared" si="12"/>
        <v>0</v>
      </c>
      <c r="L269" s="6">
        <f t="shared" si="13"/>
        <v>0</v>
      </c>
      <c r="M269" s="10">
        <v>215</v>
      </c>
      <c r="N269" s="3" t="str">
        <f t="shared" si="14"/>
        <v>SSW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45394</v>
      </c>
      <c r="B270" s="2">
        <v>0.93055555555555558</v>
      </c>
      <c r="C270" s="7">
        <v>1021</v>
      </c>
      <c r="D270" s="7">
        <v>1026</v>
      </c>
      <c r="E270" s="71">
        <v>16.7</v>
      </c>
      <c r="F270" s="9">
        <v>79</v>
      </c>
      <c r="G270" s="71">
        <v>16.7</v>
      </c>
      <c r="H270" s="71">
        <v>13</v>
      </c>
      <c r="I270" s="71">
        <v>26</v>
      </c>
      <c r="J270" s="71">
        <v>16.7</v>
      </c>
      <c r="K270" s="6">
        <f t="shared" si="12"/>
        <v>2.52</v>
      </c>
      <c r="L270" s="6">
        <f t="shared" si="13"/>
        <v>2.52</v>
      </c>
      <c r="M270" s="10">
        <v>150</v>
      </c>
      <c r="N270" s="3" t="str">
        <f t="shared" si="14"/>
        <v>SSE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0.7</v>
      </c>
      <c r="U270" s="15">
        <v>0.7</v>
      </c>
    </row>
    <row r="271" spans="1:21" x14ac:dyDescent="0.25">
      <c r="A271" s="1">
        <v>45394</v>
      </c>
      <c r="B271" s="2">
        <v>0.93402777777777779</v>
      </c>
      <c r="C271" s="7">
        <v>1021</v>
      </c>
      <c r="D271" s="7">
        <v>1026</v>
      </c>
      <c r="E271" s="71">
        <v>16.8</v>
      </c>
      <c r="F271" s="9">
        <v>78</v>
      </c>
      <c r="G271" s="71">
        <v>16.5</v>
      </c>
      <c r="H271" s="71">
        <v>12.9</v>
      </c>
      <c r="I271" s="71">
        <v>26</v>
      </c>
      <c r="J271" s="71">
        <v>16.5</v>
      </c>
      <c r="K271" s="6">
        <f t="shared" si="12"/>
        <v>10.44</v>
      </c>
      <c r="L271" s="6">
        <f t="shared" si="13"/>
        <v>11.52</v>
      </c>
      <c r="M271" s="10">
        <v>292</v>
      </c>
      <c r="N271" s="3" t="str">
        <f t="shared" si="14"/>
        <v>WNW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2.9</v>
      </c>
      <c r="U271" s="15">
        <v>3.2</v>
      </c>
    </row>
    <row r="272" spans="1:21" x14ac:dyDescent="0.25">
      <c r="A272" s="1">
        <v>45394</v>
      </c>
      <c r="B272" s="2">
        <v>0.9375</v>
      </c>
      <c r="C272" s="7">
        <v>1021</v>
      </c>
      <c r="D272" s="7">
        <v>1026</v>
      </c>
      <c r="E272" s="71">
        <v>16.8</v>
      </c>
      <c r="F272" s="9">
        <v>78</v>
      </c>
      <c r="G272" s="71">
        <v>16.8</v>
      </c>
      <c r="H272" s="71">
        <v>12.9</v>
      </c>
      <c r="I272" s="71">
        <v>26</v>
      </c>
      <c r="J272" s="71">
        <v>16.8</v>
      </c>
      <c r="K272" s="6">
        <f t="shared" si="12"/>
        <v>3.9600000000000004</v>
      </c>
      <c r="L272" s="6">
        <f t="shared" si="13"/>
        <v>3.9600000000000004</v>
      </c>
      <c r="M272" s="10">
        <v>196</v>
      </c>
      <c r="N272" s="3" t="str">
        <f t="shared" si="14"/>
        <v>S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1.1000000000000001</v>
      </c>
      <c r="U272" s="15">
        <v>1.1000000000000001</v>
      </c>
    </row>
    <row r="273" spans="1:21" x14ac:dyDescent="0.25">
      <c r="A273" s="1">
        <v>45394</v>
      </c>
      <c r="B273" s="2">
        <v>0.94097222222222221</v>
      </c>
      <c r="C273" s="7">
        <v>1021</v>
      </c>
      <c r="D273" s="7">
        <v>1026</v>
      </c>
      <c r="E273" s="71">
        <v>16.8</v>
      </c>
      <c r="F273" s="9">
        <v>78</v>
      </c>
      <c r="G273" s="71">
        <v>16.8</v>
      </c>
      <c r="H273" s="71">
        <v>12.9</v>
      </c>
      <c r="I273" s="71">
        <v>26</v>
      </c>
      <c r="J273" s="71">
        <v>16.8</v>
      </c>
      <c r="K273" s="6">
        <f t="shared" si="12"/>
        <v>3.9600000000000004</v>
      </c>
      <c r="L273" s="6">
        <f t="shared" si="13"/>
        <v>3.9600000000000004</v>
      </c>
      <c r="M273" s="10">
        <v>276</v>
      </c>
      <c r="N273" s="3" t="str">
        <f t="shared" si="14"/>
        <v>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1.1000000000000001</v>
      </c>
      <c r="U273" s="15">
        <v>1.1000000000000001</v>
      </c>
    </row>
    <row r="274" spans="1:21" x14ac:dyDescent="0.25">
      <c r="A274" s="1">
        <v>45394</v>
      </c>
      <c r="B274" s="2">
        <v>0.94444444444444442</v>
      </c>
      <c r="C274" s="7">
        <v>1021</v>
      </c>
      <c r="D274" s="7">
        <v>1026</v>
      </c>
      <c r="E274" s="71">
        <v>16.600000000000001</v>
      </c>
      <c r="F274" s="9">
        <v>78</v>
      </c>
      <c r="G274" s="71">
        <v>16.600000000000001</v>
      </c>
      <c r="H274" s="71">
        <v>12.7</v>
      </c>
      <c r="I274" s="71">
        <v>26</v>
      </c>
      <c r="J274" s="71">
        <v>16.600000000000001</v>
      </c>
      <c r="K274" s="6">
        <f t="shared" si="12"/>
        <v>3.24</v>
      </c>
      <c r="L274" s="6">
        <f t="shared" si="13"/>
        <v>3.24</v>
      </c>
      <c r="M274" s="10">
        <v>324</v>
      </c>
      <c r="N274" s="3" t="str">
        <f t="shared" si="14"/>
        <v>NW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0.9</v>
      </c>
      <c r="U274" s="15">
        <v>0.9</v>
      </c>
    </row>
    <row r="275" spans="1:21" x14ac:dyDescent="0.25">
      <c r="A275" s="1">
        <v>45394</v>
      </c>
      <c r="B275" s="2">
        <v>0.94791666666666663</v>
      </c>
      <c r="C275" s="7">
        <v>1021</v>
      </c>
      <c r="D275" s="7">
        <v>1026</v>
      </c>
      <c r="E275" s="71">
        <v>16.5</v>
      </c>
      <c r="F275" s="9">
        <v>77</v>
      </c>
      <c r="G275" s="71">
        <v>16.5</v>
      </c>
      <c r="H275" s="71">
        <v>12.4</v>
      </c>
      <c r="I275" s="71">
        <v>26</v>
      </c>
      <c r="J275" s="71">
        <v>16.5</v>
      </c>
      <c r="K275" s="6">
        <f t="shared" si="12"/>
        <v>3.6</v>
      </c>
      <c r="L275" s="6">
        <f t="shared" si="13"/>
        <v>3.6</v>
      </c>
      <c r="M275" s="10">
        <v>96</v>
      </c>
      <c r="N275" s="3" t="str">
        <f t="shared" si="14"/>
        <v>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</v>
      </c>
      <c r="U275" s="15">
        <v>1</v>
      </c>
    </row>
    <row r="276" spans="1:21" x14ac:dyDescent="0.25">
      <c r="A276" s="1">
        <v>45394</v>
      </c>
      <c r="B276" s="2">
        <v>0.95138888888888884</v>
      </c>
      <c r="C276" s="7">
        <v>1021</v>
      </c>
      <c r="D276" s="7">
        <v>1026</v>
      </c>
      <c r="E276" s="71">
        <v>16.5</v>
      </c>
      <c r="F276" s="9">
        <v>77</v>
      </c>
      <c r="G276" s="71">
        <v>16.5</v>
      </c>
      <c r="H276" s="71">
        <v>12.4</v>
      </c>
      <c r="I276" s="71">
        <v>26</v>
      </c>
      <c r="J276" s="71">
        <v>16.5</v>
      </c>
      <c r="K276" s="6">
        <f t="shared" si="12"/>
        <v>3.24</v>
      </c>
      <c r="L276" s="6">
        <f t="shared" si="13"/>
        <v>3.24</v>
      </c>
      <c r="M276" s="10">
        <v>12</v>
      </c>
      <c r="N276" s="3" t="str">
        <f t="shared" si="14"/>
        <v>N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0.9</v>
      </c>
      <c r="U276" s="15">
        <v>0.9</v>
      </c>
    </row>
    <row r="277" spans="1:21" x14ac:dyDescent="0.25">
      <c r="A277" s="1">
        <v>45394</v>
      </c>
      <c r="B277" s="2">
        <v>0.95486111111111116</v>
      </c>
      <c r="C277" s="7">
        <v>1021</v>
      </c>
      <c r="D277" s="7">
        <v>1026</v>
      </c>
      <c r="E277" s="71">
        <v>16.5</v>
      </c>
      <c r="F277" s="9">
        <v>76</v>
      </c>
      <c r="G277" s="71">
        <v>16.5</v>
      </c>
      <c r="H277" s="71">
        <v>12.2</v>
      </c>
      <c r="I277" s="71">
        <v>26</v>
      </c>
      <c r="J277" s="71">
        <v>16.5</v>
      </c>
      <c r="K277" s="6">
        <f t="shared" si="12"/>
        <v>3.6</v>
      </c>
      <c r="L277" s="6">
        <f t="shared" si="13"/>
        <v>3.6</v>
      </c>
      <c r="M277" s="10">
        <v>260</v>
      </c>
      <c r="N277" s="3" t="str">
        <f t="shared" si="14"/>
        <v>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</v>
      </c>
      <c r="U277" s="15">
        <v>1</v>
      </c>
    </row>
    <row r="278" spans="1:21" x14ac:dyDescent="0.25">
      <c r="A278" s="1">
        <v>45394</v>
      </c>
      <c r="B278" s="2">
        <v>0.95833333333333337</v>
      </c>
      <c r="C278" s="7">
        <v>1021</v>
      </c>
      <c r="D278" s="7">
        <v>1026</v>
      </c>
      <c r="E278" s="71">
        <v>16.5</v>
      </c>
      <c r="F278" s="9">
        <v>76</v>
      </c>
      <c r="G278" s="71">
        <v>16.5</v>
      </c>
      <c r="H278" s="71">
        <v>12.2</v>
      </c>
      <c r="I278" s="71">
        <v>26</v>
      </c>
      <c r="J278" s="71">
        <v>16.5</v>
      </c>
      <c r="K278" s="6">
        <f t="shared" si="12"/>
        <v>3.9600000000000004</v>
      </c>
      <c r="L278" s="6">
        <f t="shared" si="13"/>
        <v>3.9600000000000004</v>
      </c>
      <c r="M278" s="10">
        <v>343</v>
      </c>
      <c r="N278" s="3" t="str">
        <f t="shared" si="14"/>
        <v>NNW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1.1000000000000001</v>
      </c>
      <c r="U278" s="15">
        <v>1.1000000000000001</v>
      </c>
    </row>
    <row r="279" spans="1:21" x14ac:dyDescent="0.25">
      <c r="A279" s="1">
        <v>45394</v>
      </c>
      <c r="B279" s="2">
        <v>0.96180555555555558</v>
      </c>
      <c r="C279" s="7">
        <v>1021</v>
      </c>
      <c r="D279" s="7">
        <v>1026</v>
      </c>
      <c r="E279" s="71">
        <v>16.600000000000001</v>
      </c>
      <c r="F279" s="9">
        <v>76</v>
      </c>
      <c r="G279" s="71">
        <v>16.899999999999999</v>
      </c>
      <c r="H279" s="71">
        <v>12.3</v>
      </c>
      <c r="I279" s="71">
        <v>26</v>
      </c>
      <c r="J279" s="71">
        <v>16.899999999999999</v>
      </c>
      <c r="K279" s="6">
        <f t="shared" si="12"/>
        <v>6.84</v>
      </c>
      <c r="L279" s="6">
        <f t="shared" si="13"/>
        <v>7.2</v>
      </c>
      <c r="M279" s="10">
        <v>318</v>
      </c>
      <c r="N279" s="3" t="str">
        <f t="shared" si="14"/>
        <v>NW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1.9</v>
      </c>
      <c r="U279" s="15">
        <v>2</v>
      </c>
    </row>
    <row r="280" spans="1:21" x14ac:dyDescent="0.25">
      <c r="A280" s="1">
        <v>45394</v>
      </c>
      <c r="B280" s="2">
        <v>0.96527777777777779</v>
      </c>
      <c r="C280" s="7">
        <v>1021</v>
      </c>
      <c r="D280" s="7">
        <v>1026</v>
      </c>
      <c r="E280" s="71">
        <v>16.600000000000001</v>
      </c>
      <c r="F280" s="9">
        <v>75</v>
      </c>
      <c r="G280" s="71">
        <v>17.100000000000001</v>
      </c>
      <c r="H280" s="71">
        <v>12.1</v>
      </c>
      <c r="I280" s="71">
        <v>26</v>
      </c>
      <c r="J280" s="71">
        <v>17.100000000000001</v>
      </c>
      <c r="K280" s="6">
        <f t="shared" si="12"/>
        <v>5.04</v>
      </c>
      <c r="L280" s="6">
        <f t="shared" si="13"/>
        <v>5.04</v>
      </c>
      <c r="M280" s="10">
        <v>240</v>
      </c>
      <c r="N280" s="3" t="str">
        <f t="shared" si="14"/>
        <v>WSW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1.4</v>
      </c>
      <c r="U280" s="15">
        <v>1.4</v>
      </c>
    </row>
    <row r="281" spans="1:21" x14ac:dyDescent="0.25">
      <c r="A281" s="1">
        <v>45394</v>
      </c>
      <c r="B281" s="2">
        <v>0.96875</v>
      </c>
      <c r="C281" s="7">
        <v>1021</v>
      </c>
      <c r="D281" s="7">
        <v>1026</v>
      </c>
      <c r="E281" s="71">
        <v>16.600000000000001</v>
      </c>
      <c r="F281" s="9">
        <v>75</v>
      </c>
      <c r="G281" s="71">
        <v>17.100000000000001</v>
      </c>
      <c r="H281" s="71">
        <v>12.1</v>
      </c>
      <c r="I281" s="71">
        <v>26</v>
      </c>
      <c r="J281" s="71">
        <v>17.100000000000001</v>
      </c>
      <c r="K281" s="6">
        <f t="shared" si="12"/>
        <v>5.76</v>
      </c>
      <c r="L281" s="6">
        <f t="shared" si="13"/>
        <v>5.76</v>
      </c>
      <c r="M281" s="10">
        <v>324</v>
      </c>
      <c r="N281" s="3" t="str">
        <f t="shared" si="14"/>
        <v>NW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1.6</v>
      </c>
      <c r="U281" s="15">
        <v>1.6</v>
      </c>
    </row>
    <row r="282" spans="1:21" x14ac:dyDescent="0.25">
      <c r="A282" s="1">
        <v>45394</v>
      </c>
      <c r="B282" s="2">
        <v>0.97222222222222221</v>
      </c>
      <c r="C282" s="7">
        <v>1021</v>
      </c>
      <c r="D282" s="7">
        <v>1026</v>
      </c>
      <c r="E282" s="71">
        <v>16.7</v>
      </c>
      <c r="F282" s="9">
        <v>76</v>
      </c>
      <c r="G282" s="71">
        <v>16.7</v>
      </c>
      <c r="H282" s="71">
        <v>12.4</v>
      </c>
      <c r="I282" s="71">
        <v>26</v>
      </c>
      <c r="J282" s="71">
        <v>16.7</v>
      </c>
      <c r="K282" s="6">
        <f t="shared" si="12"/>
        <v>2.52</v>
      </c>
      <c r="L282" s="6">
        <f t="shared" si="13"/>
        <v>2.52</v>
      </c>
      <c r="M282" s="10">
        <v>312</v>
      </c>
      <c r="N282" s="3" t="str">
        <f t="shared" si="14"/>
        <v>NW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0.7</v>
      </c>
      <c r="U282" s="15">
        <v>0.7</v>
      </c>
    </row>
    <row r="283" spans="1:21" x14ac:dyDescent="0.25">
      <c r="A283" s="1">
        <v>45394</v>
      </c>
      <c r="B283" s="2">
        <v>0.97569444444444442</v>
      </c>
      <c r="C283" s="7">
        <v>1021</v>
      </c>
      <c r="D283" s="7">
        <v>1026</v>
      </c>
      <c r="E283" s="71">
        <v>16.600000000000001</v>
      </c>
      <c r="F283" s="9">
        <v>76</v>
      </c>
      <c r="G283" s="71">
        <v>16.600000000000001</v>
      </c>
      <c r="H283" s="71">
        <v>12.3</v>
      </c>
      <c r="I283" s="71">
        <v>26</v>
      </c>
      <c r="J283" s="71">
        <v>16.600000000000001</v>
      </c>
      <c r="K283" s="6">
        <f t="shared" si="12"/>
        <v>8.64</v>
      </c>
      <c r="L283" s="6">
        <f t="shared" si="13"/>
        <v>9.7200000000000006</v>
      </c>
      <c r="M283" s="10">
        <v>232</v>
      </c>
      <c r="N283" s="3" t="str">
        <f t="shared" si="14"/>
        <v>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2.4</v>
      </c>
      <c r="U283" s="15">
        <v>2.7</v>
      </c>
    </row>
    <row r="284" spans="1:21" x14ac:dyDescent="0.25">
      <c r="A284" s="1">
        <v>45394</v>
      </c>
      <c r="B284" s="2">
        <v>0.97916666666666663</v>
      </c>
      <c r="C284" s="7">
        <v>1021</v>
      </c>
      <c r="D284" s="7">
        <v>1026</v>
      </c>
      <c r="E284" s="71">
        <v>16.600000000000001</v>
      </c>
      <c r="F284" s="9">
        <v>76</v>
      </c>
      <c r="G284" s="71">
        <v>16.600000000000001</v>
      </c>
      <c r="H284" s="71">
        <v>12.3</v>
      </c>
      <c r="I284" s="71">
        <v>26</v>
      </c>
      <c r="J284" s="71">
        <v>16.600000000000001</v>
      </c>
      <c r="K284" s="6">
        <f t="shared" si="12"/>
        <v>8.2799999999999994</v>
      </c>
      <c r="L284" s="6">
        <f t="shared" si="13"/>
        <v>9.36</v>
      </c>
      <c r="M284" s="10">
        <v>266</v>
      </c>
      <c r="N284" s="3" t="str">
        <f t="shared" si="14"/>
        <v>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2.2999999999999998</v>
      </c>
      <c r="U284" s="15">
        <v>2.6</v>
      </c>
    </row>
    <row r="285" spans="1:21" x14ac:dyDescent="0.25">
      <c r="A285" s="1">
        <v>45394</v>
      </c>
      <c r="B285" s="2">
        <v>0.98263888888888884</v>
      </c>
      <c r="C285" s="7">
        <v>1021</v>
      </c>
      <c r="D285" s="7">
        <v>1026</v>
      </c>
      <c r="E285" s="71">
        <v>16.600000000000001</v>
      </c>
      <c r="F285" s="9">
        <v>76</v>
      </c>
      <c r="G285" s="71">
        <v>16.600000000000001</v>
      </c>
      <c r="H285" s="71">
        <v>12.3</v>
      </c>
      <c r="I285" s="71">
        <v>26</v>
      </c>
      <c r="J285" s="71">
        <v>16.600000000000001</v>
      </c>
      <c r="K285" s="6">
        <f t="shared" si="12"/>
        <v>0</v>
      </c>
      <c r="L285" s="6">
        <f t="shared" si="13"/>
        <v>0</v>
      </c>
      <c r="M285" s="10">
        <v>174</v>
      </c>
      <c r="N285" s="3" t="str">
        <f t="shared" si="14"/>
        <v>S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</v>
      </c>
      <c r="U285" s="15">
        <v>0</v>
      </c>
    </row>
    <row r="286" spans="1:21" x14ac:dyDescent="0.25">
      <c r="A286" s="1">
        <v>45394</v>
      </c>
      <c r="B286" s="2">
        <v>0.98611111111111116</v>
      </c>
      <c r="C286" s="7">
        <v>1021</v>
      </c>
      <c r="D286" s="7">
        <v>1026</v>
      </c>
      <c r="E286" s="71">
        <v>16.600000000000001</v>
      </c>
      <c r="F286" s="9">
        <v>76</v>
      </c>
      <c r="G286" s="71">
        <v>16.7</v>
      </c>
      <c r="H286" s="71">
        <v>12.3</v>
      </c>
      <c r="I286" s="71">
        <v>26</v>
      </c>
      <c r="J286" s="71">
        <v>16.7</v>
      </c>
      <c r="K286" s="6">
        <f t="shared" si="12"/>
        <v>7.2</v>
      </c>
      <c r="L286" s="6">
        <f t="shared" si="13"/>
        <v>8.2799999999999994</v>
      </c>
      <c r="M286" s="10">
        <v>66</v>
      </c>
      <c r="N286" s="3" t="str">
        <f t="shared" si="14"/>
        <v>ENE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2</v>
      </c>
      <c r="U286" s="15">
        <v>2.2999999999999998</v>
      </c>
    </row>
    <row r="287" spans="1:21" x14ac:dyDescent="0.25">
      <c r="A287" s="1">
        <v>45394</v>
      </c>
      <c r="B287" s="2">
        <v>0.98958333333333337</v>
      </c>
      <c r="C287" s="7">
        <v>1021</v>
      </c>
      <c r="D287" s="7">
        <v>1026</v>
      </c>
      <c r="E287" s="71">
        <v>16.600000000000001</v>
      </c>
      <c r="F287" s="9">
        <v>76</v>
      </c>
      <c r="G287" s="71">
        <v>16.600000000000001</v>
      </c>
      <c r="H287" s="71">
        <v>12.3</v>
      </c>
      <c r="I287" s="71">
        <v>26</v>
      </c>
      <c r="J287" s="71">
        <v>16.600000000000001</v>
      </c>
      <c r="K287" s="6">
        <f t="shared" si="12"/>
        <v>3.6</v>
      </c>
      <c r="L287" s="6">
        <f t="shared" si="13"/>
        <v>3.6</v>
      </c>
      <c r="M287" s="10">
        <v>66</v>
      </c>
      <c r="N287" s="3" t="str">
        <f t="shared" si="14"/>
        <v>ENE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</v>
      </c>
      <c r="U287" s="15">
        <v>1</v>
      </c>
    </row>
    <row r="288" spans="1:21" x14ac:dyDescent="0.25">
      <c r="A288" s="1">
        <v>45394</v>
      </c>
      <c r="B288" s="2">
        <v>0.99305555555555558</v>
      </c>
      <c r="C288" s="7">
        <v>1021</v>
      </c>
      <c r="D288" s="7">
        <v>1026</v>
      </c>
      <c r="E288" s="71">
        <v>16.600000000000001</v>
      </c>
      <c r="F288" s="9">
        <v>76</v>
      </c>
      <c r="G288" s="71">
        <v>16.7</v>
      </c>
      <c r="H288" s="71">
        <v>12.3</v>
      </c>
      <c r="I288" s="71">
        <v>26</v>
      </c>
      <c r="J288" s="71">
        <v>16.7</v>
      </c>
      <c r="K288" s="6">
        <f t="shared" si="12"/>
        <v>7.9200000000000008</v>
      </c>
      <c r="L288" s="6">
        <f t="shared" si="13"/>
        <v>8.2799999999999994</v>
      </c>
      <c r="M288" s="10">
        <v>253</v>
      </c>
      <c r="N288" s="3" t="str">
        <f t="shared" si="14"/>
        <v>WSW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2.2000000000000002</v>
      </c>
      <c r="U288" s="15">
        <v>2.2999999999999998</v>
      </c>
    </row>
    <row r="289" spans="1:21" x14ac:dyDescent="0.25">
      <c r="A289" s="1">
        <v>45394</v>
      </c>
      <c r="B289" s="75">
        <v>0.99652777777777779</v>
      </c>
      <c r="C289" s="7">
        <v>1021</v>
      </c>
      <c r="D289" s="7">
        <v>1026</v>
      </c>
      <c r="E289" s="71">
        <v>16.600000000000001</v>
      </c>
      <c r="F289" s="9">
        <v>77</v>
      </c>
      <c r="G289" s="71">
        <v>16</v>
      </c>
      <c r="H289" s="71">
        <v>12.5</v>
      </c>
      <c r="I289" s="71">
        <v>26</v>
      </c>
      <c r="J289" s="71">
        <v>16</v>
      </c>
      <c r="K289" s="6">
        <f t="shared" si="12"/>
        <v>13.32</v>
      </c>
      <c r="L289" s="6">
        <f t="shared" si="13"/>
        <v>14.759999999999998</v>
      </c>
      <c r="M289" s="10">
        <v>266</v>
      </c>
      <c r="N289" s="3" t="str">
        <f t="shared" si="14"/>
        <v>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3.7</v>
      </c>
      <c r="U289" s="15">
        <v>4.0999999999999996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1" spans="1:21" x14ac:dyDescent="0.25">
      <c r="C291" s="16"/>
      <c r="D291" s="16"/>
      <c r="E291" s="26"/>
      <c r="F291" s="17"/>
      <c r="G291" s="26"/>
      <c r="H291" s="26"/>
      <c r="I291" s="26"/>
      <c r="J291" s="26"/>
      <c r="K291" s="39"/>
      <c r="L291" s="39"/>
      <c r="M291" s="4"/>
      <c r="O291" s="18"/>
      <c r="P291" s="19"/>
      <c r="R291" s="20"/>
      <c r="S291" s="21"/>
      <c r="T291" s="22"/>
      <c r="U291" s="22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  <c r="J292" s="26"/>
      <c r="K292" s="39"/>
      <c r="L292" s="39"/>
      <c r="M292" s="4"/>
      <c r="O292" s="18"/>
      <c r="P292" s="19"/>
      <c r="R292" s="20"/>
      <c r="S292" s="21"/>
      <c r="T292" s="22"/>
      <c r="U292" s="22"/>
    </row>
    <row r="293" spans="1:21" x14ac:dyDescent="0.25">
      <c r="A293" s="31">
        <f>AVERAGE(E2:E289)</f>
        <v>17.678472222222229</v>
      </c>
      <c r="B293" s="27">
        <f>AVERAGE(F2:F289)</f>
        <v>75.71875</v>
      </c>
      <c r="C293" s="28">
        <f>AVERAGE(C2:C289)</f>
        <v>1020.6840277777778</v>
      </c>
      <c r="D293" s="29">
        <f>AVERAGE(S75:S254)</f>
        <v>314.67693867833339</v>
      </c>
      <c r="E293" s="30">
        <f>AVERAGE(K2:K288)</f>
        <v>7.0055749128919924</v>
      </c>
      <c r="F293" s="74">
        <f>AVERAGE(H2:H289)</f>
        <v>13.262847222222222</v>
      </c>
      <c r="G293" s="45" t="str" cm="1">
        <f t="array" ref="G293">INDEX(N2:N289,MIN(IF(MAX(COUNTIF(N2:N288,N2:N288))=COUNTIF(N2:N288,N2:N288),ROW(N2:N288),"")))</f>
        <v>SE</v>
      </c>
      <c r="H293" s="47"/>
      <c r="I293" s="71"/>
      <c r="J293" s="26"/>
      <c r="K293" s="39"/>
      <c r="L293" s="39"/>
      <c r="M293" s="4"/>
      <c r="O293" s="18"/>
      <c r="P293" s="19"/>
      <c r="R293" s="20"/>
      <c r="S293" s="21"/>
      <c r="T293" s="22"/>
      <c r="U293" s="22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  <c r="J294" s="26"/>
      <c r="K294" s="39"/>
      <c r="L294" s="39"/>
      <c r="M294" s="4"/>
      <c r="O294" s="18"/>
      <c r="P294" s="19"/>
      <c r="R294" s="20"/>
      <c r="S294" s="21"/>
      <c r="T294" s="22"/>
      <c r="U294" s="22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  <c r="J295" s="26"/>
      <c r="K295" s="39"/>
      <c r="L295" s="39"/>
      <c r="M295" s="4"/>
      <c r="O295" s="18"/>
      <c r="P295" s="19"/>
      <c r="R295" s="20"/>
      <c r="S295" s="21"/>
      <c r="T295" s="22"/>
      <c r="U295" s="22"/>
    </row>
    <row r="296" spans="1:21" x14ac:dyDescent="0.25">
      <c r="A296" s="38">
        <f>MIN(E2:E289)</f>
        <v>15.3</v>
      </c>
      <c r="B296" s="33">
        <f>MAX(E2:E289)</f>
        <v>21.2</v>
      </c>
      <c r="C296" s="34">
        <f>MIN(F2:F289)</f>
        <v>66</v>
      </c>
      <c r="D296" s="35">
        <f>MAX(F2:F289)</f>
        <v>84</v>
      </c>
      <c r="E296" s="36">
        <f>MAX(S2:S289)</f>
        <v>727.62160000000006</v>
      </c>
      <c r="F296" s="37">
        <f>MAX(L2:L288)</f>
        <v>28.44</v>
      </c>
      <c r="G296" s="38">
        <f>MIN(H2:H289)</f>
        <v>11.5</v>
      </c>
      <c r="H296" s="33">
        <f>MAX(H2:H289)</f>
        <v>15</v>
      </c>
      <c r="I296" s="40">
        <v>0</v>
      </c>
      <c r="J296" s="26"/>
      <c r="K296" s="39"/>
      <c r="L296" s="39"/>
      <c r="M296" s="4"/>
      <c r="O296" s="18"/>
      <c r="P296" s="19"/>
      <c r="R296" s="20"/>
      <c r="S296" s="21"/>
      <c r="T296" s="22"/>
      <c r="U296" s="22"/>
    </row>
    <row r="297" spans="1:21" x14ac:dyDescent="0.25">
      <c r="C297" s="16"/>
      <c r="D297" s="16"/>
      <c r="E297" s="26"/>
      <c r="F297" s="17"/>
      <c r="G297" s="26"/>
      <c r="H297" s="26"/>
      <c r="I297" s="26"/>
      <c r="J297" s="26"/>
      <c r="K297" s="39"/>
      <c r="L297" s="39"/>
      <c r="M297" s="4"/>
      <c r="O297" s="18"/>
      <c r="P297" s="19"/>
      <c r="R297" s="20"/>
      <c r="S297" s="21"/>
      <c r="T297" s="22"/>
      <c r="U297" s="22"/>
    </row>
    <row r="298" spans="1:21" x14ac:dyDescent="0.25">
      <c r="C298" s="16"/>
      <c r="D298" s="16"/>
      <c r="E298" s="26"/>
      <c r="F298" s="17"/>
      <c r="G298" s="26"/>
      <c r="H298" s="26"/>
      <c r="I298" s="26"/>
      <c r="J298" s="26"/>
      <c r="K298" s="39"/>
      <c r="L298" s="39"/>
      <c r="M298" s="4"/>
      <c r="O298" s="18"/>
      <c r="P298" s="19"/>
      <c r="R298" s="20"/>
      <c r="S298" s="21"/>
      <c r="T298" s="22"/>
      <c r="U298" s="22"/>
    </row>
    <row r="299" spans="1:21" x14ac:dyDescent="0.25">
      <c r="C299" s="16"/>
      <c r="D299" s="16"/>
      <c r="E299" s="26"/>
      <c r="F299" s="17"/>
      <c r="G299" s="26"/>
      <c r="H299" s="26"/>
      <c r="I299" s="26"/>
      <c r="J299" s="26"/>
      <c r="K299" s="39"/>
      <c r="L299" s="39"/>
      <c r="M299" s="4"/>
      <c r="O299" s="18"/>
      <c r="P299" s="19"/>
      <c r="R299" s="20"/>
      <c r="S299" s="21"/>
      <c r="T299" s="22"/>
      <c r="U299" s="22"/>
    </row>
    <row r="300" spans="1:21" x14ac:dyDescent="0.25">
      <c r="C300" s="16"/>
      <c r="D300" s="16"/>
      <c r="E300" s="26"/>
      <c r="F300" s="17"/>
      <c r="G300" s="26"/>
      <c r="H300" s="26"/>
      <c r="I300" s="26"/>
      <c r="J300" s="26"/>
      <c r="K300" s="39"/>
      <c r="L300" s="39"/>
      <c r="M300" s="4"/>
      <c r="O300" s="18"/>
      <c r="P300" s="19"/>
      <c r="R300" s="20"/>
      <c r="S300" s="21"/>
      <c r="T300" s="22"/>
      <c r="U300" s="22"/>
    </row>
    <row r="301" spans="1:21" x14ac:dyDescent="0.25">
      <c r="C301" s="16"/>
      <c r="D301" s="16"/>
      <c r="E301" s="26"/>
      <c r="F301" s="17"/>
      <c r="G301" s="26"/>
      <c r="H301" s="26"/>
      <c r="I301" s="26"/>
      <c r="J301" s="26"/>
      <c r="K301" s="39"/>
      <c r="L301" s="39"/>
      <c r="M301" s="4"/>
      <c r="O301" s="18"/>
      <c r="P301" s="19"/>
      <c r="R301" s="20"/>
      <c r="S301" s="21"/>
      <c r="T301" s="22"/>
      <c r="U301" s="22"/>
    </row>
    <row r="302" spans="1:21" x14ac:dyDescent="0.25">
      <c r="C302" s="16"/>
      <c r="D302" s="16"/>
      <c r="E302" s="26"/>
      <c r="F302" s="17"/>
      <c r="G302" s="26"/>
      <c r="H302" s="26"/>
      <c r="I302" s="26"/>
      <c r="J302" s="26"/>
      <c r="K302" s="39"/>
      <c r="L302" s="39"/>
      <c r="M302" s="4"/>
      <c r="O302" s="18"/>
      <c r="P302" s="19"/>
      <c r="R302" s="20"/>
      <c r="S302" s="21"/>
      <c r="T302" s="22"/>
      <c r="U302" s="22"/>
    </row>
    <row r="303" spans="1:21" x14ac:dyDescent="0.25">
      <c r="C303" s="16"/>
      <c r="D303" s="16"/>
      <c r="E303" s="26"/>
      <c r="F303" s="17"/>
      <c r="G303" s="26"/>
      <c r="H303" s="26"/>
      <c r="I303" s="26"/>
      <c r="J303" s="26"/>
      <c r="K303" s="39"/>
      <c r="L303" s="39"/>
      <c r="M303" s="4"/>
      <c r="O303" s="18"/>
      <c r="P303" s="19"/>
      <c r="R303" s="20"/>
      <c r="S303" s="21"/>
      <c r="T303" s="22"/>
      <c r="U303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52783-50B0-4297-868F-7A1BCABEFE74}">
  <dimension ref="A1:W296"/>
  <sheetViews>
    <sheetView workbookViewId="0">
      <selection activeCell="N2" sqref="N2:N289"/>
    </sheetView>
  </sheetViews>
  <sheetFormatPr defaultRowHeight="15" x14ac:dyDescent="0.25"/>
  <cols>
    <col min="1" max="1" width="17.7109375" customWidth="1"/>
    <col min="2" max="2" width="15.140625" customWidth="1"/>
    <col min="3" max="3" width="18.140625" style="16" customWidth="1"/>
    <col min="4" max="4" width="19.7109375" style="16" customWidth="1"/>
    <col min="5" max="5" width="19.140625" style="26" customWidth="1"/>
    <col min="6" max="6" width="17.7109375" style="17" customWidth="1"/>
    <col min="7" max="7" width="16.140625" style="26" customWidth="1"/>
    <col min="8" max="8" width="15.7109375" style="26" customWidth="1"/>
    <col min="9" max="9" width="20.5703125" style="26" customWidth="1"/>
    <col min="10" max="10" width="14.85546875" style="26" customWidth="1"/>
    <col min="11" max="11" width="20.140625" style="39" customWidth="1"/>
    <col min="12" max="12" width="17.5703125" style="39" customWidth="1"/>
    <col min="13" max="13" width="15" style="4" customWidth="1"/>
    <col min="14" max="14" width="14" customWidth="1"/>
    <col min="15" max="15" width="14" style="18" customWidth="1"/>
    <col min="16" max="16" width="15.42578125" style="19" customWidth="1"/>
    <col min="17" max="17" width="15" customWidth="1"/>
    <col min="18" max="18" width="16.140625" style="20" customWidth="1"/>
    <col min="19" max="19" width="18.85546875" style="21" customWidth="1"/>
    <col min="20" max="20" width="15.140625" style="22" customWidth="1"/>
    <col min="21" max="21" width="14.85546875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45395</v>
      </c>
      <c r="B2" s="2">
        <v>0</v>
      </c>
      <c r="C2" s="7">
        <v>1021</v>
      </c>
      <c r="D2" s="7">
        <v>1026</v>
      </c>
      <c r="E2" s="71">
        <v>16.600000000000001</v>
      </c>
      <c r="F2" s="9">
        <v>77</v>
      </c>
      <c r="G2" s="71">
        <v>17.100000000000001</v>
      </c>
      <c r="H2" s="71">
        <v>12.5</v>
      </c>
      <c r="I2" s="71">
        <v>26</v>
      </c>
      <c r="J2" s="71">
        <v>17.100000000000001</v>
      </c>
      <c r="K2" s="6">
        <f>CONVERT(T2,"m/s","km/h")</f>
        <v>5.04</v>
      </c>
      <c r="L2" s="6">
        <f>CONVERT(U2,"m/s","km/h")</f>
        <v>5.04</v>
      </c>
      <c r="M2" s="10">
        <v>249</v>
      </c>
      <c r="N2" s="3" t="str">
        <f>LOOKUP(M2,$V$4:$V$40,$W$4:$W$40)</f>
        <v>WSW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1.4</v>
      </c>
      <c r="U2" s="15">
        <v>1.4</v>
      </c>
    </row>
    <row r="3" spans="1:23" x14ac:dyDescent="0.25">
      <c r="A3" s="1">
        <v>45395</v>
      </c>
      <c r="B3" s="2">
        <v>3.472222222222222E-3</v>
      </c>
      <c r="C3" s="7">
        <v>1021</v>
      </c>
      <c r="D3" s="7">
        <v>1026</v>
      </c>
      <c r="E3" s="71">
        <v>16.600000000000001</v>
      </c>
      <c r="F3" s="9">
        <v>76</v>
      </c>
      <c r="G3" s="71">
        <v>16.2</v>
      </c>
      <c r="H3" s="71">
        <v>12.3</v>
      </c>
      <c r="I3" s="71">
        <v>26</v>
      </c>
      <c r="J3" s="71">
        <v>16.2</v>
      </c>
      <c r="K3" s="6">
        <f t="shared" ref="K3:K66" si="0">CONVERT(T3,"m/s","km/h")</f>
        <v>11.16</v>
      </c>
      <c r="L3" s="6">
        <f t="shared" ref="L3:L66" si="1">CONVERT(U3,"m/s","km/h")</f>
        <v>11.88</v>
      </c>
      <c r="M3" s="10">
        <v>254</v>
      </c>
      <c r="N3" s="3" t="str">
        <f t="shared" ref="N3:N66" si="2">LOOKUP(M3,$V$4:$V$40,$W$4:$W$40)</f>
        <v>WSW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3.1</v>
      </c>
      <c r="U3" s="15">
        <v>3.3</v>
      </c>
    </row>
    <row r="4" spans="1:23" x14ac:dyDescent="0.25">
      <c r="A4" s="1">
        <v>45395</v>
      </c>
      <c r="B4" s="2">
        <v>6.9444444444444441E-3</v>
      </c>
      <c r="C4" s="7">
        <v>1021</v>
      </c>
      <c r="D4" s="7">
        <v>1026</v>
      </c>
      <c r="E4" s="71">
        <v>16.600000000000001</v>
      </c>
      <c r="F4" s="9">
        <v>76</v>
      </c>
      <c r="G4" s="71">
        <v>16.399999999999999</v>
      </c>
      <c r="H4" s="71">
        <v>12.3</v>
      </c>
      <c r="I4" s="71">
        <v>26</v>
      </c>
      <c r="J4" s="71">
        <v>16.399999999999999</v>
      </c>
      <c r="K4" s="6">
        <f t="shared" si="0"/>
        <v>9.36</v>
      </c>
      <c r="L4" s="6">
        <f t="shared" si="1"/>
        <v>9.7200000000000006</v>
      </c>
      <c r="M4" s="10">
        <v>337</v>
      </c>
      <c r="N4" s="3" t="str">
        <f t="shared" si="2"/>
        <v>NNW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2.6</v>
      </c>
      <c r="U4" s="15">
        <v>2.7</v>
      </c>
      <c r="V4" s="43">
        <v>0</v>
      </c>
      <c r="W4" s="5" t="s">
        <v>0</v>
      </c>
    </row>
    <row r="5" spans="1:23" x14ac:dyDescent="0.25">
      <c r="A5" s="1">
        <v>45395</v>
      </c>
      <c r="B5" s="2">
        <v>1.0416666666666666E-2</v>
      </c>
      <c r="C5" s="7">
        <v>1021</v>
      </c>
      <c r="D5" s="7">
        <v>1026</v>
      </c>
      <c r="E5" s="71">
        <v>16.600000000000001</v>
      </c>
      <c r="F5" s="9">
        <v>76</v>
      </c>
      <c r="G5" s="71">
        <v>16.399999999999999</v>
      </c>
      <c r="H5" s="71">
        <v>12.3</v>
      </c>
      <c r="I5" s="71">
        <v>26</v>
      </c>
      <c r="J5" s="71">
        <v>16.399999999999999</v>
      </c>
      <c r="K5" s="6">
        <f t="shared" si="0"/>
        <v>9.36</v>
      </c>
      <c r="L5" s="6">
        <f t="shared" si="1"/>
        <v>9.7200000000000006</v>
      </c>
      <c r="M5" s="10">
        <v>272</v>
      </c>
      <c r="N5" s="3" t="str">
        <f t="shared" si="2"/>
        <v>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2.6</v>
      </c>
      <c r="U5" s="15">
        <v>2.7</v>
      </c>
      <c r="V5" s="43">
        <v>10</v>
      </c>
      <c r="W5" s="5" t="s">
        <v>0</v>
      </c>
    </row>
    <row r="6" spans="1:23" x14ac:dyDescent="0.25">
      <c r="A6" s="1">
        <v>45395</v>
      </c>
      <c r="B6" s="2">
        <v>1.3888888888888888E-2</v>
      </c>
      <c r="C6" s="7">
        <v>1021</v>
      </c>
      <c r="D6" s="7">
        <v>1026</v>
      </c>
      <c r="E6" s="71">
        <v>16.7</v>
      </c>
      <c r="F6" s="9">
        <v>76</v>
      </c>
      <c r="G6" s="71">
        <v>16.7</v>
      </c>
      <c r="H6" s="71">
        <v>12.4</v>
      </c>
      <c r="I6" s="71">
        <v>26</v>
      </c>
      <c r="J6" s="71">
        <v>16.7</v>
      </c>
      <c r="K6" s="6">
        <f t="shared" si="0"/>
        <v>3.24</v>
      </c>
      <c r="L6" s="6">
        <f t="shared" si="1"/>
        <v>3.24</v>
      </c>
      <c r="M6" s="10">
        <v>272</v>
      </c>
      <c r="N6" s="3" t="str">
        <f t="shared" si="2"/>
        <v>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0.9</v>
      </c>
      <c r="U6" s="15">
        <v>0.9</v>
      </c>
      <c r="V6" s="43">
        <v>20</v>
      </c>
      <c r="W6" s="5" t="s">
        <v>1</v>
      </c>
    </row>
    <row r="7" spans="1:23" x14ac:dyDescent="0.25">
      <c r="A7" s="1">
        <v>45395</v>
      </c>
      <c r="B7" s="2">
        <v>1.7361111111111112E-2</v>
      </c>
      <c r="C7" s="7">
        <v>1021</v>
      </c>
      <c r="D7" s="7">
        <v>1026</v>
      </c>
      <c r="E7" s="71">
        <v>16.600000000000001</v>
      </c>
      <c r="F7" s="9">
        <v>75</v>
      </c>
      <c r="G7" s="71">
        <v>17.100000000000001</v>
      </c>
      <c r="H7" s="71">
        <v>12.1</v>
      </c>
      <c r="I7" s="71">
        <v>26</v>
      </c>
      <c r="J7" s="71">
        <v>17.100000000000001</v>
      </c>
      <c r="K7" s="6">
        <f t="shared" si="0"/>
        <v>5.76</v>
      </c>
      <c r="L7" s="6">
        <f t="shared" si="1"/>
        <v>5.76</v>
      </c>
      <c r="M7" s="10">
        <v>228</v>
      </c>
      <c r="N7" s="3" t="str">
        <f t="shared" si="2"/>
        <v>SW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1.6</v>
      </c>
      <c r="U7" s="15">
        <v>1.6</v>
      </c>
      <c r="V7" s="43">
        <v>30</v>
      </c>
      <c r="W7" s="5" t="s">
        <v>1</v>
      </c>
    </row>
    <row r="8" spans="1:23" x14ac:dyDescent="0.25">
      <c r="A8" s="1">
        <v>45395</v>
      </c>
      <c r="B8" s="2">
        <v>2.0833333333333332E-2</v>
      </c>
      <c r="C8" s="7">
        <v>1021</v>
      </c>
      <c r="D8" s="7">
        <v>1026</v>
      </c>
      <c r="E8" s="71">
        <v>16.7</v>
      </c>
      <c r="F8" s="9">
        <v>74</v>
      </c>
      <c r="G8" s="71">
        <v>16.7</v>
      </c>
      <c r="H8" s="71">
        <v>12</v>
      </c>
      <c r="I8" s="71">
        <v>26</v>
      </c>
      <c r="J8" s="71">
        <v>16.7</v>
      </c>
      <c r="K8" s="6">
        <f t="shared" si="0"/>
        <v>4.68</v>
      </c>
      <c r="L8" s="6">
        <f t="shared" si="1"/>
        <v>4.68</v>
      </c>
      <c r="M8" s="10">
        <v>282</v>
      </c>
      <c r="N8" s="3" t="str">
        <f t="shared" si="2"/>
        <v>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1.3</v>
      </c>
      <c r="U8" s="15">
        <v>1.3</v>
      </c>
      <c r="V8" s="43">
        <v>40</v>
      </c>
      <c r="W8" s="5" t="s">
        <v>2</v>
      </c>
    </row>
    <row r="9" spans="1:23" x14ac:dyDescent="0.25">
      <c r="A9" s="1">
        <v>45395</v>
      </c>
      <c r="B9" s="2">
        <v>2.4305555555555556E-2</v>
      </c>
      <c r="C9" s="7">
        <v>1021</v>
      </c>
      <c r="D9" s="7">
        <v>1026</v>
      </c>
      <c r="E9" s="71">
        <v>16.8</v>
      </c>
      <c r="F9" s="9">
        <v>74</v>
      </c>
      <c r="G9" s="71">
        <v>16.399999999999999</v>
      </c>
      <c r="H9" s="71">
        <v>12.1</v>
      </c>
      <c r="I9" s="71">
        <v>26</v>
      </c>
      <c r="J9" s="71">
        <v>16.399999999999999</v>
      </c>
      <c r="K9" s="6">
        <f t="shared" si="0"/>
        <v>11.16</v>
      </c>
      <c r="L9" s="6">
        <f t="shared" si="1"/>
        <v>11.52</v>
      </c>
      <c r="M9" s="10">
        <v>42</v>
      </c>
      <c r="N9" s="3" t="str">
        <f t="shared" si="2"/>
        <v>NE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3.1</v>
      </c>
      <c r="U9" s="15">
        <v>3.2</v>
      </c>
      <c r="V9" s="43">
        <v>50</v>
      </c>
      <c r="W9" s="5" t="s">
        <v>2</v>
      </c>
    </row>
    <row r="10" spans="1:23" x14ac:dyDescent="0.25">
      <c r="A10" s="1">
        <v>45395</v>
      </c>
      <c r="B10" s="2">
        <v>2.7777777777777776E-2</v>
      </c>
      <c r="C10" s="7">
        <v>1021</v>
      </c>
      <c r="D10" s="7">
        <v>1026</v>
      </c>
      <c r="E10" s="71">
        <v>16.8</v>
      </c>
      <c r="F10" s="9">
        <v>74</v>
      </c>
      <c r="G10" s="71">
        <v>16.399999999999999</v>
      </c>
      <c r="H10" s="71">
        <v>12.1</v>
      </c>
      <c r="I10" s="71">
        <v>26</v>
      </c>
      <c r="J10" s="71">
        <v>16.399999999999999</v>
      </c>
      <c r="K10" s="6">
        <f t="shared" si="0"/>
        <v>11.16</v>
      </c>
      <c r="L10" s="6">
        <f t="shared" si="1"/>
        <v>11.52</v>
      </c>
      <c r="M10" s="10">
        <v>102</v>
      </c>
      <c r="N10" s="3" t="str">
        <f t="shared" si="2"/>
        <v>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3.1</v>
      </c>
      <c r="U10" s="15">
        <v>3.2</v>
      </c>
      <c r="V10" s="43">
        <v>60</v>
      </c>
      <c r="W10" s="5" t="s">
        <v>3</v>
      </c>
    </row>
    <row r="11" spans="1:23" x14ac:dyDescent="0.25">
      <c r="A11" s="1">
        <v>45395</v>
      </c>
      <c r="B11" s="2">
        <v>3.125E-2</v>
      </c>
      <c r="C11" s="7">
        <v>1021</v>
      </c>
      <c r="D11" s="7">
        <v>1026</v>
      </c>
      <c r="E11" s="71">
        <v>16.8</v>
      </c>
      <c r="F11" s="9">
        <v>73</v>
      </c>
      <c r="G11" s="71">
        <v>16.8</v>
      </c>
      <c r="H11" s="71">
        <v>11.9</v>
      </c>
      <c r="I11" s="71">
        <v>26</v>
      </c>
      <c r="J11" s="71">
        <v>16.8</v>
      </c>
      <c r="K11" s="6">
        <f t="shared" si="0"/>
        <v>3.24</v>
      </c>
      <c r="L11" s="6">
        <f t="shared" si="1"/>
        <v>3.24</v>
      </c>
      <c r="M11" s="10">
        <v>239</v>
      </c>
      <c r="N11" s="3" t="str">
        <f t="shared" si="2"/>
        <v>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0.9</v>
      </c>
      <c r="U11" s="15">
        <v>0.9</v>
      </c>
      <c r="V11" s="43">
        <v>70</v>
      </c>
      <c r="W11" s="5" t="s">
        <v>3</v>
      </c>
    </row>
    <row r="12" spans="1:23" x14ac:dyDescent="0.25">
      <c r="A12" s="1">
        <v>45395</v>
      </c>
      <c r="B12" s="2">
        <v>3.4722222222222224E-2</v>
      </c>
      <c r="C12" s="7">
        <v>1021</v>
      </c>
      <c r="D12" s="7">
        <v>1026</v>
      </c>
      <c r="E12" s="71">
        <v>16.899999999999999</v>
      </c>
      <c r="F12" s="9">
        <v>73</v>
      </c>
      <c r="G12" s="71">
        <v>16.899999999999999</v>
      </c>
      <c r="H12" s="71">
        <v>12</v>
      </c>
      <c r="I12" s="71">
        <v>26</v>
      </c>
      <c r="J12" s="71">
        <v>16.899999999999999</v>
      </c>
      <c r="K12" s="6">
        <f t="shared" si="0"/>
        <v>8.64</v>
      </c>
      <c r="L12" s="6">
        <f t="shared" si="1"/>
        <v>9.36</v>
      </c>
      <c r="M12" s="10">
        <v>261</v>
      </c>
      <c r="N12" s="3" t="str">
        <f t="shared" si="2"/>
        <v>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2.4</v>
      </c>
      <c r="U12" s="15">
        <v>2.6</v>
      </c>
      <c r="V12" s="43">
        <v>80</v>
      </c>
      <c r="W12" s="5" t="s">
        <v>4</v>
      </c>
    </row>
    <row r="13" spans="1:23" x14ac:dyDescent="0.25">
      <c r="A13" s="1">
        <v>45395</v>
      </c>
      <c r="B13" s="2">
        <v>3.8194444444444448E-2</v>
      </c>
      <c r="C13" s="7">
        <v>1021</v>
      </c>
      <c r="D13" s="7">
        <v>1026</v>
      </c>
      <c r="E13" s="71">
        <v>16.899999999999999</v>
      </c>
      <c r="F13" s="9">
        <v>72</v>
      </c>
      <c r="G13" s="71">
        <v>16.899999999999999</v>
      </c>
      <c r="H13" s="71">
        <v>11.8</v>
      </c>
      <c r="I13" s="71">
        <v>26</v>
      </c>
      <c r="J13" s="71">
        <v>16.899999999999999</v>
      </c>
      <c r="K13" s="6">
        <f t="shared" si="0"/>
        <v>4.68</v>
      </c>
      <c r="L13" s="6">
        <f t="shared" si="1"/>
        <v>4.68</v>
      </c>
      <c r="M13" s="10">
        <v>258</v>
      </c>
      <c r="N13" s="3" t="str">
        <f t="shared" si="2"/>
        <v>WSW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1.3</v>
      </c>
      <c r="U13" s="15">
        <v>1.3</v>
      </c>
      <c r="V13" s="43">
        <v>90</v>
      </c>
      <c r="W13" s="5" t="s">
        <v>4</v>
      </c>
    </row>
    <row r="14" spans="1:23" x14ac:dyDescent="0.25">
      <c r="A14" s="1">
        <v>45395</v>
      </c>
      <c r="B14" s="2">
        <v>4.1666666666666664E-2</v>
      </c>
      <c r="C14" s="7">
        <v>1021</v>
      </c>
      <c r="D14" s="7">
        <v>1026</v>
      </c>
      <c r="E14" s="71">
        <v>16.899999999999999</v>
      </c>
      <c r="F14" s="9">
        <v>73</v>
      </c>
      <c r="G14" s="71">
        <v>17.399999999999999</v>
      </c>
      <c r="H14" s="71">
        <v>12</v>
      </c>
      <c r="I14" s="71">
        <v>26</v>
      </c>
      <c r="J14" s="71">
        <v>17.399999999999999</v>
      </c>
      <c r="K14" s="6">
        <f t="shared" si="0"/>
        <v>5.04</v>
      </c>
      <c r="L14" s="6">
        <f t="shared" si="1"/>
        <v>5.04</v>
      </c>
      <c r="M14" s="10">
        <v>326</v>
      </c>
      <c r="N14" s="3" t="str">
        <f t="shared" si="2"/>
        <v>NW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1.4</v>
      </c>
      <c r="U14" s="15">
        <v>1.4</v>
      </c>
      <c r="V14" s="43">
        <v>100</v>
      </c>
      <c r="W14" s="5" t="s">
        <v>4</v>
      </c>
    </row>
    <row r="15" spans="1:23" x14ac:dyDescent="0.25">
      <c r="A15" s="1">
        <v>45395</v>
      </c>
      <c r="B15" s="2">
        <v>4.5138888888888888E-2</v>
      </c>
      <c r="C15" s="7">
        <v>1021</v>
      </c>
      <c r="D15" s="7">
        <v>1026</v>
      </c>
      <c r="E15" s="71">
        <v>16.899999999999999</v>
      </c>
      <c r="F15" s="9">
        <v>72</v>
      </c>
      <c r="G15" s="71">
        <v>17.399999999999999</v>
      </c>
      <c r="H15" s="71">
        <v>11.8</v>
      </c>
      <c r="I15" s="71">
        <v>26</v>
      </c>
      <c r="J15" s="71">
        <v>17.399999999999999</v>
      </c>
      <c r="K15" s="6">
        <f t="shared" si="0"/>
        <v>5.4</v>
      </c>
      <c r="L15" s="6">
        <f t="shared" si="1"/>
        <v>5.4</v>
      </c>
      <c r="M15" s="10">
        <v>221</v>
      </c>
      <c r="N15" s="3" t="str">
        <f t="shared" si="2"/>
        <v>SW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1.5</v>
      </c>
      <c r="U15" s="15">
        <v>1.5</v>
      </c>
      <c r="V15" s="43">
        <v>110</v>
      </c>
      <c r="W15" s="5" t="s">
        <v>5</v>
      </c>
    </row>
    <row r="16" spans="1:23" x14ac:dyDescent="0.25">
      <c r="A16" s="1">
        <v>45395</v>
      </c>
      <c r="B16" s="2">
        <v>4.8611111111111112E-2</v>
      </c>
      <c r="C16" s="7">
        <v>1021</v>
      </c>
      <c r="D16" s="7">
        <v>1026</v>
      </c>
      <c r="E16" s="71">
        <v>16.899999999999999</v>
      </c>
      <c r="F16" s="9">
        <v>72</v>
      </c>
      <c r="G16" s="71">
        <v>17.2</v>
      </c>
      <c r="H16" s="71">
        <v>11.8</v>
      </c>
      <c r="I16" s="71">
        <v>26</v>
      </c>
      <c r="J16" s="71">
        <v>17.2</v>
      </c>
      <c r="K16" s="6">
        <f t="shared" si="0"/>
        <v>6.48</v>
      </c>
      <c r="L16" s="6">
        <f t="shared" si="1"/>
        <v>6.84</v>
      </c>
      <c r="M16" s="10">
        <v>18</v>
      </c>
      <c r="N16" s="3" t="str">
        <f t="shared" si="2"/>
        <v>N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1.8</v>
      </c>
      <c r="U16" s="15">
        <v>1.9</v>
      </c>
      <c r="V16" s="43">
        <v>120</v>
      </c>
      <c r="W16" s="5" t="s">
        <v>5</v>
      </c>
    </row>
    <row r="17" spans="1:23" x14ac:dyDescent="0.25">
      <c r="A17" s="1">
        <v>45395</v>
      </c>
      <c r="B17" s="2">
        <v>5.2083333333333336E-2</v>
      </c>
      <c r="C17" s="7">
        <v>1021</v>
      </c>
      <c r="D17" s="7">
        <v>1026</v>
      </c>
      <c r="E17" s="71">
        <v>16.899999999999999</v>
      </c>
      <c r="F17" s="9">
        <v>71</v>
      </c>
      <c r="G17" s="71">
        <v>16.899999999999999</v>
      </c>
      <c r="H17" s="71">
        <v>11.6</v>
      </c>
      <c r="I17" s="71">
        <v>26</v>
      </c>
      <c r="J17" s="71">
        <v>16.899999999999999</v>
      </c>
      <c r="K17" s="6">
        <f t="shared" si="0"/>
        <v>0</v>
      </c>
      <c r="L17" s="6">
        <f t="shared" si="1"/>
        <v>0</v>
      </c>
      <c r="M17" s="10">
        <v>188</v>
      </c>
      <c r="N17" s="3" t="str">
        <f t="shared" si="2"/>
        <v>S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43">
        <v>130</v>
      </c>
      <c r="W17" s="5" t="s">
        <v>6</v>
      </c>
    </row>
    <row r="18" spans="1:23" x14ac:dyDescent="0.25">
      <c r="A18" s="1">
        <v>45395</v>
      </c>
      <c r="B18" s="2">
        <v>5.5555555555555552E-2</v>
      </c>
      <c r="C18" s="7">
        <v>1021</v>
      </c>
      <c r="D18" s="7">
        <v>1026</v>
      </c>
      <c r="E18" s="71">
        <v>16.899999999999999</v>
      </c>
      <c r="F18" s="9">
        <v>71</v>
      </c>
      <c r="G18" s="71">
        <v>17.100000000000001</v>
      </c>
      <c r="H18" s="71">
        <v>11.6</v>
      </c>
      <c r="I18" s="71">
        <v>26</v>
      </c>
      <c r="J18" s="71">
        <v>17.100000000000001</v>
      </c>
      <c r="K18" s="6">
        <f t="shared" si="0"/>
        <v>7.9200000000000008</v>
      </c>
      <c r="L18" s="6">
        <f t="shared" si="1"/>
        <v>7.9200000000000008</v>
      </c>
      <c r="M18" s="10">
        <v>84</v>
      </c>
      <c r="N18" s="3" t="str">
        <f t="shared" si="2"/>
        <v>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2.2000000000000002</v>
      </c>
      <c r="U18" s="15">
        <v>2.2000000000000002</v>
      </c>
      <c r="V18" s="43">
        <v>140</v>
      </c>
      <c r="W18" s="5" t="s">
        <v>6</v>
      </c>
    </row>
    <row r="19" spans="1:23" x14ac:dyDescent="0.25">
      <c r="A19" s="1">
        <v>45395</v>
      </c>
      <c r="B19" s="2">
        <v>5.9027777777777776E-2</v>
      </c>
      <c r="C19" s="7">
        <v>1021</v>
      </c>
      <c r="D19" s="7">
        <v>1026</v>
      </c>
      <c r="E19" s="71">
        <v>17</v>
      </c>
      <c r="F19" s="9">
        <v>70</v>
      </c>
      <c r="G19" s="71">
        <v>17.399999999999999</v>
      </c>
      <c r="H19" s="71">
        <v>11.4</v>
      </c>
      <c r="I19" s="71">
        <v>26</v>
      </c>
      <c r="J19" s="71">
        <v>17.399999999999999</v>
      </c>
      <c r="K19" s="6">
        <f t="shared" si="0"/>
        <v>6.84</v>
      </c>
      <c r="L19" s="6">
        <f t="shared" si="1"/>
        <v>6.84</v>
      </c>
      <c r="M19" s="10">
        <v>282</v>
      </c>
      <c r="N19" s="3" t="str">
        <f t="shared" si="2"/>
        <v>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1.9</v>
      </c>
      <c r="U19" s="15">
        <v>1.9</v>
      </c>
      <c r="V19" s="43">
        <v>150</v>
      </c>
      <c r="W19" s="5" t="s">
        <v>7</v>
      </c>
    </row>
    <row r="20" spans="1:23" x14ac:dyDescent="0.25">
      <c r="A20" s="1">
        <v>45395</v>
      </c>
      <c r="B20" s="2">
        <v>6.25E-2</v>
      </c>
      <c r="C20" s="7">
        <v>1021</v>
      </c>
      <c r="D20" s="7">
        <v>1026</v>
      </c>
      <c r="E20" s="71">
        <v>17.100000000000001</v>
      </c>
      <c r="F20" s="9">
        <v>70</v>
      </c>
      <c r="G20" s="71">
        <v>17.100000000000001</v>
      </c>
      <c r="H20" s="71">
        <v>11.5</v>
      </c>
      <c r="I20" s="71">
        <v>26</v>
      </c>
      <c r="J20" s="71">
        <v>17.100000000000001</v>
      </c>
      <c r="K20" s="6">
        <f t="shared" si="0"/>
        <v>3.24</v>
      </c>
      <c r="L20" s="6">
        <f t="shared" si="1"/>
        <v>3.24</v>
      </c>
      <c r="M20" s="10">
        <v>192</v>
      </c>
      <c r="N20" s="3" t="str">
        <f t="shared" si="2"/>
        <v>S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0.9</v>
      </c>
      <c r="U20" s="15">
        <v>0.9</v>
      </c>
      <c r="V20" s="43">
        <v>160</v>
      </c>
      <c r="W20" s="5" t="s">
        <v>7</v>
      </c>
    </row>
    <row r="21" spans="1:23" x14ac:dyDescent="0.25">
      <c r="A21" s="1">
        <v>45395</v>
      </c>
      <c r="B21" s="2">
        <v>6.5972222222222224E-2</v>
      </c>
      <c r="C21" s="7">
        <v>1021</v>
      </c>
      <c r="D21" s="7">
        <v>1026</v>
      </c>
      <c r="E21" s="71">
        <v>17</v>
      </c>
      <c r="F21" s="9">
        <v>70</v>
      </c>
      <c r="G21" s="71">
        <v>17.600000000000001</v>
      </c>
      <c r="H21" s="71">
        <v>11.4</v>
      </c>
      <c r="I21" s="71">
        <v>26</v>
      </c>
      <c r="J21" s="71">
        <v>17.600000000000001</v>
      </c>
      <c r="K21" s="6">
        <f t="shared" si="0"/>
        <v>5.4</v>
      </c>
      <c r="L21" s="6">
        <f t="shared" si="1"/>
        <v>5.4</v>
      </c>
      <c r="M21" s="10">
        <v>136</v>
      </c>
      <c r="N21" s="3" t="str">
        <f t="shared" si="2"/>
        <v>SE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1.5</v>
      </c>
      <c r="U21" s="15">
        <v>1.5</v>
      </c>
      <c r="V21" s="43">
        <v>170</v>
      </c>
      <c r="W21" s="5" t="s">
        <v>8</v>
      </c>
    </row>
    <row r="22" spans="1:23" x14ac:dyDescent="0.25">
      <c r="A22" s="1">
        <v>45395</v>
      </c>
      <c r="B22" s="2">
        <v>6.9444444444444448E-2</v>
      </c>
      <c r="C22" s="7">
        <v>1021</v>
      </c>
      <c r="D22" s="7">
        <v>1026</v>
      </c>
      <c r="E22" s="71">
        <v>17.100000000000001</v>
      </c>
      <c r="F22" s="9">
        <v>70</v>
      </c>
      <c r="G22" s="71">
        <v>17.7</v>
      </c>
      <c r="H22" s="71">
        <v>11.5</v>
      </c>
      <c r="I22" s="71">
        <v>26</v>
      </c>
      <c r="J22" s="71">
        <v>17.7</v>
      </c>
      <c r="K22" s="6">
        <f t="shared" si="0"/>
        <v>5.76</v>
      </c>
      <c r="L22" s="6">
        <f t="shared" si="1"/>
        <v>5.76</v>
      </c>
      <c r="M22" s="10">
        <v>96</v>
      </c>
      <c r="N22" s="3" t="str">
        <f t="shared" si="2"/>
        <v>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1.6</v>
      </c>
      <c r="U22" s="15">
        <v>1.6</v>
      </c>
      <c r="V22" s="43">
        <v>180</v>
      </c>
      <c r="W22" s="5" t="s">
        <v>8</v>
      </c>
    </row>
    <row r="23" spans="1:23" x14ac:dyDescent="0.25">
      <c r="A23" s="1">
        <v>45395</v>
      </c>
      <c r="B23" s="2">
        <v>7.2916666666666671E-2</v>
      </c>
      <c r="C23" s="7">
        <v>1021</v>
      </c>
      <c r="D23" s="7">
        <v>1026</v>
      </c>
      <c r="E23" s="71">
        <v>17.100000000000001</v>
      </c>
      <c r="F23" s="9">
        <v>70</v>
      </c>
      <c r="G23" s="71">
        <v>17.5</v>
      </c>
      <c r="H23" s="71">
        <v>11.5</v>
      </c>
      <c r="I23" s="71">
        <v>26</v>
      </c>
      <c r="J23" s="71">
        <v>17.5</v>
      </c>
      <c r="K23" s="6">
        <f t="shared" si="0"/>
        <v>6.84</v>
      </c>
      <c r="L23" s="6">
        <f t="shared" si="1"/>
        <v>7.2</v>
      </c>
      <c r="M23" s="10">
        <v>96</v>
      </c>
      <c r="N23" s="3" t="str">
        <f t="shared" si="2"/>
        <v>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1.9</v>
      </c>
      <c r="U23" s="15">
        <v>2</v>
      </c>
      <c r="V23" s="43">
        <v>190</v>
      </c>
      <c r="W23" s="5" t="s">
        <v>8</v>
      </c>
    </row>
    <row r="24" spans="1:23" x14ac:dyDescent="0.25">
      <c r="A24" s="1">
        <v>45395</v>
      </c>
      <c r="B24" s="2">
        <v>7.6388888888888895E-2</v>
      </c>
      <c r="C24" s="7">
        <v>1021</v>
      </c>
      <c r="D24" s="7">
        <v>1026</v>
      </c>
      <c r="E24" s="71">
        <v>17.100000000000001</v>
      </c>
      <c r="F24" s="9">
        <v>70</v>
      </c>
      <c r="G24" s="71">
        <v>17.7</v>
      </c>
      <c r="H24" s="71">
        <v>11.5</v>
      </c>
      <c r="I24" s="71">
        <v>26</v>
      </c>
      <c r="J24" s="71">
        <v>17.7</v>
      </c>
      <c r="K24" s="6">
        <f t="shared" si="0"/>
        <v>5.4</v>
      </c>
      <c r="L24" s="6">
        <f t="shared" si="1"/>
        <v>5.4</v>
      </c>
      <c r="M24" s="10">
        <v>130</v>
      </c>
      <c r="N24" s="3" t="str">
        <f t="shared" si="2"/>
        <v>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1.5</v>
      </c>
      <c r="U24" s="15">
        <v>1.5</v>
      </c>
      <c r="V24" s="43">
        <v>200</v>
      </c>
      <c r="W24" s="5" t="s">
        <v>9</v>
      </c>
    </row>
    <row r="25" spans="1:23" x14ac:dyDescent="0.25">
      <c r="A25" s="1">
        <v>45395</v>
      </c>
      <c r="B25" s="2">
        <v>7.9861111111111105E-2</v>
      </c>
      <c r="C25" s="7">
        <v>1021</v>
      </c>
      <c r="D25" s="7">
        <v>1026</v>
      </c>
      <c r="E25" s="71">
        <v>17.2</v>
      </c>
      <c r="F25" s="9">
        <v>70</v>
      </c>
      <c r="G25" s="71">
        <v>17.2</v>
      </c>
      <c r="H25" s="71">
        <v>11.6</v>
      </c>
      <c r="I25" s="71">
        <v>26</v>
      </c>
      <c r="J25" s="71">
        <v>17.2</v>
      </c>
      <c r="K25" s="6">
        <f t="shared" si="0"/>
        <v>3.9600000000000004</v>
      </c>
      <c r="L25" s="6">
        <f t="shared" si="1"/>
        <v>3.9600000000000004</v>
      </c>
      <c r="M25" s="10">
        <v>222</v>
      </c>
      <c r="N25" s="3" t="str">
        <f t="shared" si="2"/>
        <v>SW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1.1000000000000001</v>
      </c>
      <c r="U25" s="15">
        <v>1.1000000000000001</v>
      </c>
      <c r="V25" s="43">
        <v>210</v>
      </c>
      <c r="W25" s="5" t="s">
        <v>9</v>
      </c>
    </row>
    <row r="26" spans="1:23" x14ac:dyDescent="0.25">
      <c r="A26" s="1">
        <v>45395</v>
      </c>
      <c r="B26" s="2">
        <v>8.3333333333333329E-2</v>
      </c>
      <c r="C26" s="7">
        <v>1021</v>
      </c>
      <c r="D26" s="7">
        <v>1026</v>
      </c>
      <c r="E26" s="71">
        <v>17.2</v>
      </c>
      <c r="F26" s="9">
        <v>70</v>
      </c>
      <c r="G26" s="71">
        <v>17.8</v>
      </c>
      <c r="H26" s="71">
        <v>11.6</v>
      </c>
      <c r="I26" s="71">
        <v>26</v>
      </c>
      <c r="J26" s="71">
        <v>17.8</v>
      </c>
      <c r="K26" s="6">
        <f t="shared" si="0"/>
        <v>5.4</v>
      </c>
      <c r="L26" s="6">
        <f t="shared" si="1"/>
        <v>5.4</v>
      </c>
      <c r="M26" s="10">
        <v>106</v>
      </c>
      <c r="N26" s="3" t="str">
        <f t="shared" si="2"/>
        <v>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1.5</v>
      </c>
      <c r="U26" s="15">
        <v>1.5</v>
      </c>
      <c r="V26" s="43">
        <v>220</v>
      </c>
      <c r="W26" s="5" t="s">
        <v>10</v>
      </c>
    </row>
    <row r="27" spans="1:23" x14ac:dyDescent="0.25">
      <c r="A27" s="1">
        <v>45395</v>
      </c>
      <c r="B27" s="2">
        <v>8.6805555555555552E-2</v>
      </c>
      <c r="C27" s="7">
        <v>1021</v>
      </c>
      <c r="D27" s="7">
        <v>1026</v>
      </c>
      <c r="E27" s="71">
        <v>17.2</v>
      </c>
      <c r="F27" s="9">
        <v>69</v>
      </c>
      <c r="G27" s="71">
        <v>17.100000000000001</v>
      </c>
      <c r="H27" s="71">
        <v>11.4</v>
      </c>
      <c r="I27" s="71">
        <v>26</v>
      </c>
      <c r="J27" s="71">
        <v>17.100000000000001</v>
      </c>
      <c r="K27" s="6">
        <f t="shared" si="0"/>
        <v>9.36</v>
      </c>
      <c r="L27" s="6">
        <f t="shared" si="1"/>
        <v>9.7200000000000006</v>
      </c>
      <c r="M27" s="10">
        <v>239</v>
      </c>
      <c r="N27" s="3" t="str">
        <f t="shared" si="2"/>
        <v>SW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2.6</v>
      </c>
      <c r="U27" s="15">
        <v>2.7</v>
      </c>
      <c r="V27" s="43">
        <v>230</v>
      </c>
      <c r="W27" s="5" t="s">
        <v>10</v>
      </c>
    </row>
    <row r="28" spans="1:23" x14ac:dyDescent="0.25">
      <c r="A28" s="1">
        <v>45395</v>
      </c>
      <c r="B28" s="2">
        <v>9.0277777777777776E-2</v>
      </c>
      <c r="C28" s="7">
        <v>1021</v>
      </c>
      <c r="D28" s="7">
        <v>1026</v>
      </c>
      <c r="E28" s="71">
        <v>17.2</v>
      </c>
      <c r="F28" s="9">
        <v>69</v>
      </c>
      <c r="G28" s="71">
        <v>17.600000000000001</v>
      </c>
      <c r="H28" s="71">
        <v>11.4</v>
      </c>
      <c r="I28" s="71">
        <v>26</v>
      </c>
      <c r="J28" s="71">
        <v>17.600000000000001</v>
      </c>
      <c r="K28" s="6">
        <f t="shared" si="0"/>
        <v>6.48</v>
      </c>
      <c r="L28" s="6">
        <f t="shared" si="1"/>
        <v>6.84</v>
      </c>
      <c r="M28" s="10">
        <v>206</v>
      </c>
      <c r="N28" s="3" t="str">
        <f t="shared" si="2"/>
        <v>SSW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1.8</v>
      </c>
      <c r="U28" s="15">
        <v>1.9</v>
      </c>
      <c r="V28" s="43">
        <v>240</v>
      </c>
      <c r="W28" s="5" t="s">
        <v>11</v>
      </c>
    </row>
    <row r="29" spans="1:23" x14ac:dyDescent="0.25">
      <c r="A29" s="1">
        <v>45395</v>
      </c>
      <c r="B29" s="2">
        <v>9.375E-2</v>
      </c>
      <c r="C29" s="7">
        <v>1020</v>
      </c>
      <c r="D29" s="7">
        <v>1025</v>
      </c>
      <c r="E29" s="71">
        <v>17.3</v>
      </c>
      <c r="F29" s="9">
        <v>69</v>
      </c>
      <c r="G29" s="71">
        <v>17.3</v>
      </c>
      <c r="H29" s="71">
        <v>11.5</v>
      </c>
      <c r="I29" s="71">
        <v>26</v>
      </c>
      <c r="J29" s="71">
        <v>17.3</v>
      </c>
      <c r="K29" s="6">
        <f t="shared" si="0"/>
        <v>3.24</v>
      </c>
      <c r="L29" s="6">
        <f t="shared" si="1"/>
        <v>3.24</v>
      </c>
      <c r="M29" s="10">
        <v>282</v>
      </c>
      <c r="N29" s="3" t="str">
        <f t="shared" si="2"/>
        <v>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0.9</v>
      </c>
      <c r="U29" s="15">
        <v>0.9</v>
      </c>
      <c r="V29" s="43">
        <v>250</v>
      </c>
      <c r="W29" s="5" t="s">
        <v>11</v>
      </c>
    </row>
    <row r="30" spans="1:23" x14ac:dyDescent="0.25">
      <c r="A30" s="1">
        <v>45395</v>
      </c>
      <c r="B30" s="2">
        <v>9.7222222222222224E-2</v>
      </c>
      <c r="C30" s="7">
        <v>1021</v>
      </c>
      <c r="D30" s="7">
        <v>1026</v>
      </c>
      <c r="E30" s="71">
        <v>17.2</v>
      </c>
      <c r="F30" s="9">
        <v>68</v>
      </c>
      <c r="G30" s="71">
        <v>17.2</v>
      </c>
      <c r="H30" s="71">
        <v>11.2</v>
      </c>
      <c r="I30" s="71">
        <v>26</v>
      </c>
      <c r="J30" s="71">
        <v>17.2</v>
      </c>
      <c r="K30" s="6">
        <f t="shared" si="0"/>
        <v>3.24</v>
      </c>
      <c r="L30" s="6">
        <f t="shared" si="1"/>
        <v>3.24</v>
      </c>
      <c r="M30" s="10">
        <v>228</v>
      </c>
      <c r="N30" s="3" t="str">
        <f t="shared" si="2"/>
        <v>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0.9</v>
      </c>
      <c r="U30" s="15">
        <v>0.9</v>
      </c>
      <c r="V30" s="43">
        <v>260</v>
      </c>
      <c r="W30" s="5" t="s">
        <v>12</v>
      </c>
    </row>
    <row r="31" spans="1:23" x14ac:dyDescent="0.25">
      <c r="A31" s="1">
        <v>45395</v>
      </c>
      <c r="B31" s="2">
        <v>0.10069444444444445</v>
      </c>
      <c r="C31" s="7">
        <v>1021</v>
      </c>
      <c r="D31" s="7">
        <v>1026</v>
      </c>
      <c r="E31" s="71">
        <v>17.3</v>
      </c>
      <c r="F31" s="9">
        <v>68</v>
      </c>
      <c r="G31" s="71">
        <v>17.3</v>
      </c>
      <c r="H31" s="71">
        <v>11.3</v>
      </c>
      <c r="I31" s="71">
        <v>26</v>
      </c>
      <c r="J31" s="71">
        <v>17.3</v>
      </c>
      <c r="K31" s="6">
        <f t="shared" si="0"/>
        <v>3.6</v>
      </c>
      <c r="L31" s="6">
        <f t="shared" si="1"/>
        <v>3.6</v>
      </c>
      <c r="M31" s="10">
        <v>312</v>
      </c>
      <c r="N31" s="3" t="str">
        <f t="shared" si="2"/>
        <v>NW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</v>
      </c>
      <c r="U31" s="15">
        <v>1</v>
      </c>
      <c r="V31" s="43">
        <v>270</v>
      </c>
      <c r="W31" s="5" t="s">
        <v>12</v>
      </c>
    </row>
    <row r="32" spans="1:23" x14ac:dyDescent="0.25">
      <c r="A32" s="1">
        <v>45395</v>
      </c>
      <c r="B32" s="2">
        <v>0.10416666666666667</v>
      </c>
      <c r="C32" s="7">
        <v>1021</v>
      </c>
      <c r="D32" s="7">
        <v>1026</v>
      </c>
      <c r="E32" s="71">
        <v>17.3</v>
      </c>
      <c r="F32" s="9">
        <v>68</v>
      </c>
      <c r="G32" s="71">
        <v>17.3</v>
      </c>
      <c r="H32" s="71">
        <v>11.3</v>
      </c>
      <c r="I32" s="71">
        <v>26</v>
      </c>
      <c r="J32" s="71">
        <v>17.3</v>
      </c>
      <c r="K32" s="6">
        <f t="shared" si="0"/>
        <v>4.68</v>
      </c>
      <c r="L32" s="6">
        <f t="shared" si="1"/>
        <v>4.68</v>
      </c>
      <c r="M32" s="10">
        <v>329</v>
      </c>
      <c r="N32" s="3" t="str">
        <f t="shared" si="2"/>
        <v>NW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1.3</v>
      </c>
      <c r="U32" s="15">
        <v>1.3</v>
      </c>
      <c r="V32" s="43">
        <v>280</v>
      </c>
      <c r="W32" s="5" t="s">
        <v>12</v>
      </c>
    </row>
    <row r="33" spans="1:23" x14ac:dyDescent="0.25">
      <c r="A33" s="1">
        <v>45395</v>
      </c>
      <c r="B33" s="2">
        <v>0.1076388888888889</v>
      </c>
      <c r="C33" s="7">
        <v>1021</v>
      </c>
      <c r="D33" s="7">
        <v>1026</v>
      </c>
      <c r="E33" s="71">
        <v>17.399999999999999</v>
      </c>
      <c r="F33" s="9">
        <v>67</v>
      </c>
      <c r="G33" s="71">
        <v>17.399999999999999</v>
      </c>
      <c r="H33" s="71">
        <v>11.2</v>
      </c>
      <c r="I33" s="71">
        <v>26</v>
      </c>
      <c r="J33" s="71">
        <v>17.399999999999999</v>
      </c>
      <c r="K33" s="6">
        <f t="shared" si="0"/>
        <v>3.6</v>
      </c>
      <c r="L33" s="6">
        <f t="shared" si="1"/>
        <v>3.6</v>
      </c>
      <c r="M33" s="10">
        <v>248</v>
      </c>
      <c r="N33" s="3" t="str">
        <f t="shared" si="2"/>
        <v>WSW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</v>
      </c>
      <c r="U33" s="15">
        <v>1</v>
      </c>
      <c r="V33" s="43">
        <v>290</v>
      </c>
      <c r="W33" s="5" t="s">
        <v>13</v>
      </c>
    </row>
    <row r="34" spans="1:23" x14ac:dyDescent="0.25">
      <c r="A34" s="1">
        <v>45395</v>
      </c>
      <c r="B34" s="2">
        <v>0.1111111111111111</v>
      </c>
      <c r="C34" s="7">
        <v>1020</v>
      </c>
      <c r="D34" s="7">
        <v>1025</v>
      </c>
      <c r="E34" s="71">
        <v>17.399999999999999</v>
      </c>
      <c r="F34" s="9">
        <v>66</v>
      </c>
      <c r="G34" s="71">
        <v>17.399999999999999</v>
      </c>
      <c r="H34" s="71">
        <v>10.9</v>
      </c>
      <c r="I34" s="71">
        <v>26</v>
      </c>
      <c r="J34" s="71">
        <v>17.399999999999999</v>
      </c>
      <c r="K34" s="6">
        <f t="shared" si="0"/>
        <v>4.68</v>
      </c>
      <c r="L34" s="6">
        <f t="shared" si="1"/>
        <v>4.68</v>
      </c>
      <c r="M34" s="10">
        <v>259</v>
      </c>
      <c r="N34" s="3" t="str">
        <f t="shared" si="2"/>
        <v>WSW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1.3</v>
      </c>
      <c r="U34" s="15">
        <v>1.3</v>
      </c>
      <c r="V34" s="43">
        <v>300</v>
      </c>
      <c r="W34" s="5" t="s">
        <v>13</v>
      </c>
    </row>
    <row r="35" spans="1:23" x14ac:dyDescent="0.25">
      <c r="A35" s="1">
        <v>45395</v>
      </c>
      <c r="B35" s="2">
        <v>0.11458333333333333</v>
      </c>
      <c r="C35" s="7">
        <v>1021</v>
      </c>
      <c r="D35" s="7">
        <v>1026</v>
      </c>
      <c r="E35" s="71">
        <v>17.3</v>
      </c>
      <c r="F35" s="9">
        <v>66</v>
      </c>
      <c r="G35" s="71">
        <v>17</v>
      </c>
      <c r="H35" s="71">
        <v>10.8</v>
      </c>
      <c r="I35" s="71">
        <v>26</v>
      </c>
      <c r="J35" s="71">
        <v>17</v>
      </c>
      <c r="K35" s="6">
        <f t="shared" si="0"/>
        <v>11.88</v>
      </c>
      <c r="L35" s="6">
        <f t="shared" si="1"/>
        <v>12.6</v>
      </c>
      <c r="M35" s="10">
        <v>306</v>
      </c>
      <c r="N35" s="3" t="str">
        <f t="shared" si="2"/>
        <v>WNW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3.3</v>
      </c>
      <c r="U35" s="15">
        <v>3.5</v>
      </c>
      <c r="V35" s="43">
        <v>310</v>
      </c>
      <c r="W35" s="5" t="s">
        <v>14</v>
      </c>
    </row>
    <row r="36" spans="1:23" x14ac:dyDescent="0.25">
      <c r="A36" s="1">
        <v>45395</v>
      </c>
      <c r="B36" s="2">
        <v>0.11805555555555555</v>
      </c>
      <c r="C36" s="7">
        <v>1021</v>
      </c>
      <c r="D36" s="7">
        <v>1026</v>
      </c>
      <c r="E36" s="71">
        <v>17.5</v>
      </c>
      <c r="F36" s="9">
        <v>65</v>
      </c>
      <c r="G36" s="71">
        <v>17.5</v>
      </c>
      <c r="H36" s="71">
        <v>10.8</v>
      </c>
      <c r="I36" s="71">
        <v>26</v>
      </c>
      <c r="J36" s="71">
        <v>17.5</v>
      </c>
      <c r="K36" s="6">
        <f t="shared" si="0"/>
        <v>3.6</v>
      </c>
      <c r="L36" s="6">
        <f t="shared" si="1"/>
        <v>3.6</v>
      </c>
      <c r="M36" s="10">
        <v>108</v>
      </c>
      <c r="N36" s="3" t="str">
        <f t="shared" si="2"/>
        <v>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</v>
      </c>
      <c r="U36" s="15">
        <v>1</v>
      </c>
      <c r="V36" s="43">
        <v>320</v>
      </c>
      <c r="W36" s="5" t="s">
        <v>14</v>
      </c>
    </row>
    <row r="37" spans="1:23" x14ac:dyDescent="0.25">
      <c r="A37" s="1">
        <v>45395</v>
      </c>
      <c r="B37" s="2">
        <v>0.12152777777777778</v>
      </c>
      <c r="C37" s="7">
        <v>1020</v>
      </c>
      <c r="D37" s="7">
        <v>1025</v>
      </c>
      <c r="E37" s="71">
        <v>17.600000000000001</v>
      </c>
      <c r="F37" s="9">
        <v>65</v>
      </c>
      <c r="G37" s="71">
        <v>17.899999999999999</v>
      </c>
      <c r="H37" s="71">
        <v>10.9</v>
      </c>
      <c r="I37" s="71">
        <v>26</v>
      </c>
      <c r="J37" s="71">
        <v>17.899999999999999</v>
      </c>
      <c r="K37" s="6">
        <f t="shared" si="0"/>
        <v>7.9200000000000008</v>
      </c>
      <c r="L37" s="6">
        <f t="shared" si="1"/>
        <v>7.9200000000000008</v>
      </c>
      <c r="M37" s="10">
        <v>256</v>
      </c>
      <c r="N37" s="3" t="str">
        <f t="shared" si="2"/>
        <v>WSW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2.2000000000000002</v>
      </c>
      <c r="U37" s="15">
        <v>2.2000000000000002</v>
      </c>
      <c r="V37" s="43">
        <v>330</v>
      </c>
      <c r="W37" s="5" t="s">
        <v>15</v>
      </c>
    </row>
    <row r="38" spans="1:23" x14ac:dyDescent="0.25">
      <c r="A38" s="1">
        <v>45395</v>
      </c>
      <c r="B38" s="2">
        <v>0.125</v>
      </c>
      <c r="C38" s="7">
        <v>1021</v>
      </c>
      <c r="D38" s="7">
        <v>1026</v>
      </c>
      <c r="E38" s="71">
        <v>17.600000000000001</v>
      </c>
      <c r="F38" s="9">
        <v>65</v>
      </c>
      <c r="G38" s="71">
        <v>17.5</v>
      </c>
      <c r="H38" s="71">
        <v>10.9</v>
      </c>
      <c r="I38" s="71">
        <v>26</v>
      </c>
      <c r="J38" s="71">
        <v>17.5</v>
      </c>
      <c r="K38" s="6">
        <f t="shared" si="0"/>
        <v>10.44</v>
      </c>
      <c r="L38" s="6">
        <f t="shared" si="1"/>
        <v>10.44</v>
      </c>
      <c r="M38" s="10">
        <v>241</v>
      </c>
      <c r="N38" s="3" t="str">
        <f t="shared" si="2"/>
        <v>WSW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2.9</v>
      </c>
      <c r="U38" s="15">
        <v>2.9</v>
      </c>
      <c r="V38" s="43">
        <v>340</v>
      </c>
      <c r="W38" s="5" t="s">
        <v>15</v>
      </c>
    </row>
    <row r="39" spans="1:23" x14ac:dyDescent="0.25">
      <c r="A39" s="1">
        <v>45395</v>
      </c>
      <c r="B39" s="2">
        <v>0.12847222222222221</v>
      </c>
      <c r="C39" s="7">
        <v>1021</v>
      </c>
      <c r="D39" s="7">
        <v>1026</v>
      </c>
      <c r="E39" s="71">
        <v>17.600000000000001</v>
      </c>
      <c r="F39" s="9">
        <v>64</v>
      </c>
      <c r="G39" s="71">
        <v>17.600000000000001</v>
      </c>
      <c r="H39" s="71">
        <v>10.7</v>
      </c>
      <c r="I39" s="71">
        <v>26</v>
      </c>
      <c r="J39" s="71">
        <v>17.600000000000001</v>
      </c>
      <c r="K39" s="6">
        <f t="shared" si="0"/>
        <v>3.24</v>
      </c>
      <c r="L39" s="6">
        <f t="shared" si="1"/>
        <v>3.24</v>
      </c>
      <c r="M39" s="10">
        <v>199</v>
      </c>
      <c r="N39" s="3" t="str">
        <f t="shared" si="2"/>
        <v>S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0.9</v>
      </c>
      <c r="U39" s="15">
        <v>0.9</v>
      </c>
      <c r="V39" s="43">
        <v>350</v>
      </c>
      <c r="W39" s="5" t="s">
        <v>0</v>
      </c>
    </row>
    <row r="40" spans="1:23" x14ac:dyDescent="0.25">
      <c r="A40" s="1">
        <v>45395</v>
      </c>
      <c r="B40" s="2">
        <v>0.13194444444444445</v>
      </c>
      <c r="C40" s="7">
        <v>1020</v>
      </c>
      <c r="D40" s="7">
        <v>1025</v>
      </c>
      <c r="E40" s="71">
        <v>17.600000000000001</v>
      </c>
      <c r="F40" s="9">
        <v>64</v>
      </c>
      <c r="G40" s="71">
        <v>17.600000000000001</v>
      </c>
      <c r="H40" s="71">
        <v>10.7</v>
      </c>
      <c r="I40" s="71">
        <v>26</v>
      </c>
      <c r="J40" s="71">
        <v>17.600000000000001</v>
      </c>
      <c r="K40" s="6">
        <f t="shared" si="0"/>
        <v>3.6</v>
      </c>
      <c r="L40" s="6">
        <f t="shared" si="1"/>
        <v>3.6</v>
      </c>
      <c r="M40" s="10">
        <v>102</v>
      </c>
      <c r="N40" s="3" t="str">
        <f t="shared" si="2"/>
        <v>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</v>
      </c>
      <c r="U40" s="15">
        <v>1</v>
      </c>
      <c r="V40" s="43">
        <v>360</v>
      </c>
      <c r="W40" s="5" t="s">
        <v>0</v>
      </c>
    </row>
    <row r="41" spans="1:23" x14ac:dyDescent="0.25">
      <c r="A41" s="1">
        <v>45395</v>
      </c>
      <c r="B41" s="2">
        <v>0.13541666666666666</v>
      </c>
      <c r="C41" s="7">
        <v>1021</v>
      </c>
      <c r="D41" s="7">
        <v>1026</v>
      </c>
      <c r="E41" s="71">
        <v>17.600000000000001</v>
      </c>
      <c r="F41" s="9">
        <v>64</v>
      </c>
      <c r="G41" s="71">
        <v>18</v>
      </c>
      <c r="H41" s="71">
        <v>10.7</v>
      </c>
      <c r="I41" s="71">
        <v>26</v>
      </c>
      <c r="J41" s="71">
        <v>18</v>
      </c>
      <c r="K41" s="6">
        <f t="shared" si="0"/>
        <v>6.48</v>
      </c>
      <c r="L41" s="6">
        <f t="shared" si="1"/>
        <v>6.84</v>
      </c>
      <c r="M41" s="10">
        <v>234</v>
      </c>
      <c r="N41" s="3" t="str">
        <f t="shared" si="2"/>
        <v>SW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1.8</v>
      </c>
      <c r="U41" s="15">
        <v>1.9</v>
      </c>
      <c r="V41" s="43"/>
    </row>
    <row r="42" spans="1:23" x14ac:dyDescent="0.25">
      <c r="A42" s="1">
        <v>45395</v>
      </c>
      <c r="B42" s="2">
        <v>0.1388888888888889</v>
      </c>
      <c r="C42" s="7">
        <v>1021</v>
      </c>
      <c r="D42" s="7">
        <v>1026</v>
      </c>
      <c r="E42" s="71">
        <v>17.7</v>
      </c>
      <c r="F42" s="9">
        <v>64</v>
      </c>
      <c r="G42" s="71">
        <v>18</v>
      </c>
      <c r="H42" s="71">
        <v>10.8</v>
      </c>
      <c r="I42" s="71">
        <v>26</v>
      </c>
      <c r="J42" s="71">
        <v>18</v>
      </c>
      <c r="K42" s="6">
        <f t="shared" si="0"/>
        <v>7.2</v>
      </c>
      <c r="L42" s="6">
        <f t="shared" si="1"/>
        <v>7.9200000000000008</v>
      </c>
      <c r="M42" s="10">
        <v>216</v>
      </c>
      <c r="N42" s="3" t="str">
        <f t="shared" si="2"/>
        <v>SSW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2</v>
      </c>
      <c r="U42" s="15">
        <v>2.2000000000000002</v>
      </c>
      <c r="V42" s="43"/>
    </row>
    <row r="43" spans="1:23" x14ac:dyDescent="0.25">
      <c r="A43" s="1">
        <v>45395</v>
      </c>
      <c r="B43" s="2">
        <v>0.1423611111111111</v>
      </c>
      <c r="C43" s="7">
        <v>1020</v>
      </c>
      <c r="D43" s="7">
        <v>1025</v>
      </c>
      <c r="E43" s="71">
        <v>17.600000000000001</v>
      </c>
      <c r="F43" s="9">
        <v>63</v>
      </c>
      <c r="G43" s="71">
        <v>18.2</v>
      </c>
      <c r="H43" s="71">
        <v>10.4</v>
      </c>
      <c r="I43" s="71">
        <v>26</v>
      </c>
      <c r="J43" s="71">
        <v>18.2</v>
      </c>
      <c r="K43" s="6">
        <f t="shared" si="0"/>
        <v>5.76</v>
      </c>
      <c r="L43" s="6">
        <f t="shared" si="1"/>
        <v>5.76</v>
      </c>
      <c r="M43" s="10">
        <v>294</v>
      </c>
      <c r="N43" s="3" t="str">
        <f t="shared" si="2"/>
        <v>WNW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1.6</v>
      </c>
      <c r="U43" s="15">
        <v>1.6</v>
      </c>
      <c r="V43" s="43"/>
    </row>
    <row r="44" spans="1:23" x14ac:dyDescent="0.25">
      <c r="A44" s="1">
        <v>45395</v>
      </c>
      <c r="B44" s="2">
        <v>0.14583333333333334</v>
      </c>
      <c r="C44" s="7">
        <v>1020</v>
      </c>
      <c r="D44" s="7">
        <v>1025</v>
      </c>
      <c r="E44" s="71">
        <v>17.7</v>
      </c>
      <c r="F44" s="9">
        <v>64</v>
      </c>
      <c r="G44" s="71">
        <v>17.7</v>
      </c>
      <c r="H44" s="71">
        <v>10.8</v>
      </c>
      <c r="I44" s="71">
        <v>26</v>
      </c>
      <c r="J44" s="71">
        <v>17.7</v>
      </c>
      <c r="K44" s="6">
        <f t="shared" si="0"/>
        <v>3.9600000000000004</v>
      </c>
      <c r="L44" s="6">
        <f t="shared" si="1"/>
        <v>3.9600000000000004</v>
      </c>
      <c r="M44" s="10">
        <v>330</v>
      </c>
      <c r="N44" s="3" t="str">
        <f t="shared" si="2"/>
        <v>NNW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1.1000000000000001</v>
      </c>
      <c r="U44" s="15">
        <v>1.1000000000000001</v>
      </c>
      <c r="V44" s="43"/>
    </row>
    <row r="45" spans="1:23" x14ac:dyDescent="0.25">
      <c r="A45" s="1">
        <v>45395</v>
      </c>
      <c r="B45" s="2">
        <v>0.14930555555555555</v>
      </c>
      <c r="C45" s="7">
        <v>1020</v>
      </c>
      <c r="D45" s="7">
        <v>1025</v>
      </c>
      <c r="E45" s="71">
        <v>17.600000000000001</v>
      </c>
      <c r="F45" s="9">
        <v>64</v>
      </c>
      <c r="G45" s="71">
        <v>18.2</v>
      </c>
      <c r="H45" s="71">
        <v>10.7</v>
      </c>
      <c r="I45" s="71">
        <v>26</v>
      </c>
      <c r="J45" s="71">
        <v>18.2</v>
      </c>
      <c r="K45" s="6">
        <f t="shared" si="0"/>
        <v>5.4</v>
      </c>
      <c r="L45" s="6">
        <f t="shared" si="1"/>
        <v>5.4</v>
      </c>
      <c r="M45" s="10">
        <v>108</v>
      </c>
      <c r="N45" s="3" t="str">
        <f t="shared" si="2"/>
        <v>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1.5</v>
      </c>
      <c r="U45" s="15">
        <v>1.5</v>
      </c>
      <c r="V45" s="43"/>
    </row>
    <row r="46" spans="1:23" x14ac:dyDescent="0.25">
      <c r="A46" s="1">
        <v>45395</v>
      </c>
      <c r="B46" s="2">
        <v>0.15277777777777779</v>
      </c>
      <c r="C46" s="7">
        <v>1021</v>
      </c>
      <c r="D46" s="7">
        <v>1026</v>
      </c>
      <c r="E46" s="71">
        <v>17.5</v>
      </c>
      <c r="F46" s="9">
        <v>65</v>
      </c>
      <c r="G46" s="71">
        <v>17.5</v>
      </c>
      <c r="H46" s="71">
        <v>10.8</v>
      </c>
      <c r="I46" s="71">
        <v>26</v>
      </c>
      <c r="J46" s="71">
        <v>17.5</v>
      </c>
      <c r="K46" s="6">
        <f t="shared" si="0"/>
        <v>2.52</v>
      </c>
      <c r="L46" s="6">
        <f t="shared" si="1"/>
        <v>2.52</v>
      </c>
      <c r="M46" s="10">
        <v>232</v>
      </c>
      <c r="N46" s="3" t="str">
        <f t="shared" si="2"/>
        <v>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0.7</v>
      </c>
      <c r="U46" s="15">
        <v>0.7</v>
      </c>
      <c r="V46" s="43"/>
    </row>
    <row r="47" spans="1:23" x14ac:dyDescent="0.25">
      <c r="A47" s="1">
        <v>45395</v>
      </c>
      <c r="B47" s="2">
        <v>0.15625</v>
      </c>
      <c r="C47" s="7">
        <v>1020</v>
      </c>
      <c r="D47" s="7">
        <v>1025</v>
      </c>
      <c r="E47" s="71">
        <v>17.600000000000001</v>
      </c>
      <c r="F47" s="9">
        <v>65</v>
      </c>
      <c r="G47" s="71">
        <v>17.600000000000001</v>
      </c>
      <c r="H47" s="71">
        <v>10.9</v>
      </c>
      <c r="I47" s="71">
        <v>26</v>
      </c>
      <c r="J47" s="71">
        <v>17.600000000000001</v>
      </c>
      <c r="K47" s="6">
        <f t="shared" si="0"/>
        <v>2.52</v>
      </c>
      <c r="L47" s="6">
        <f t="shared" si="1"/>
        <v>2.52</v>
      </c>
      <c r="M47" s="10">
        <v>181</v>
      </c>
      <c r="N47" s="3" t="str">
        <f t="shared" si="2"/>
        <v>S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0.7</v>
      </c>
      <c r="U47" s="15">
        <v>0.7</v>
      </c>
      <c r="V47" s="43"/>
    </row>
    <row r="48" spans="1:23" x14ac:dyDescent="0.25">
      <c r="A48" s="1">
        <v>45395</v>
      </c>
      <c r="B48" s="2">
        <v>0.15972222222222221</v>
      </c>
      <c r="C48" s="7">
        <v>1020</v>
      </c>
      <c r="D48" s="7">
        <v>1025</v>
      </c>
      <c r="E48" s="71">
        <v>17.7</v>
      </c>
      <c r="F48" s="9">
        <v>65</v>
      </c>
      <c r="G48" s="71">
        <v>18.2</v>
      </c>
      <c r="H48" s="71">
        <v>11</v>
      </c>
      <c r="I48" s="71">
        <v>26</v>
      </c>
      <c r="J48" s="71">
        <v>18.2</v>
      </c>
      <c r="K48" s="6">
        <f t="shared" si="0"/>
        <v>6.84</v>
      </c>
      <c r="L48" s="6">
        <f t="shared" si="1"/>
        <v>6.84</v>
      </c>
      <c r="M48" s="10">
        <v>282</v>
      </c>
      <c r="N48" s="3" t="str">
        <f t="shared" si="2"/>
        <v>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1.9</v>
      </c>
      <c r="U48" s="15">
        <v>1.9</v>
      </c>
      <c r="V48" s="43"/>
    </row>
    <row r="49" spans="1:22" x14ac:dyDescent="0.25">
      <c r="A49" s="1">
        <v>45395</v>
      </c>
      <c r="B49" s="2">
        <v>0.16319444444444445</v>
      </c>
      <c r="C49" s="7">
        <v>1020</v>
      </c>
      <c r="D49" s="7">
        <v>1025</v>
      </c>
      <c r="E49" s="71">
        <v>17.600000000000001</v>
      </c>
      <c r="F49" s="9">
        <v>65</v>
      </c>
      <c r="G49" s="71">
        <v>17.600000000000001</v>
      </c>
      <c r="H49" s="71">
        <v>10.9</v>
      </c>
      <c r="I49" s="71">
        <v>26</v>
      </c>
      <c r="J49" s="71">
        <v>17.600000000000001</v>
      </c>
      <c r="K49" s="6">
        <f t="shared" si="0"/>
        <v>3.6</v>
      </c>
      <c r="L49" s="6">
        <f t="shared" si="1"/>
        <v>3.6</v>
      </c>
      <c r="M49" s="10">
        <v>282</v>
      </c>
      <c r="N49" s="3" t="str">
        <f t="shared" si="2"/>
        <v>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</v>
      </c>
      <c r="U49" s="15">
        <v>1</v>
      </c>
      <c r="V49" s="43"/>
    </row>
    <row r="50" spans="1:22" x14ac:dyDescent="0.25">
      <c r="A50" s="1">
        <v>45395</v>
      </c>
      <c r="B50" s="2">
        <v>0.16666666666666666</v>
      </c>
      <c r="C50" s="7">
        <v>1020</v>
      </c>
      <c r="D50" s="7">
        <v>1025</v>
      </c>
      <c r="E50" s="71">
        <v>17.5</v>
      </c>
      <c r="F50" s="9">
        <v>64</v>
      </c>
      <c r="G50" s="71">
        <v>17.5</v>
      </c>
      <c r="H50" s="71">
        <v>10.6</v>
      </c>
      <c r="I50" s="71">
        <v>26</v>
      </c>
      <c r="J50" s="71">
        <v>17.5</v>
      </c>
      <c r="K50" s="6">
        <f t="shared" si="0"/>
        <v>3.6</v>
      </c>
      <c r="L50" s="6">
        <f t="shared" si="1"/>
        <v>3.6</v>
      </c>
      <c r="M50" s="10">
        <v>270</v>
      </c>
      <c r="N50" s="3" t="str">
        <f t="shared" si="2"/>
        <v>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</v>
      </c>
      <c r="U50" s="15">
        <v>1</v>
      </c>
      <c r="V50" s="43"/>
    </row>
    <row r="51" spans="1:22" x14ac:dyDescent="0.25">
      <c r="A51" s="1">
        <v>45395</v>
      </c>
      <c r="B51" s="2">
        <v>0.1701388888888889</v>
      </c>
      <c r="C51" s="7">
        <v>1020</v>
      </c>
      <c r="D51" s="7">
        <v>1025</v>
      </c>
      <c r="E51" s="71">
        <v>17.5</v>
      </c>
      <c r="F51" s="9">
        <v>64</v>
      </c>
      <c r="G51" s="71">
        <v>17.5</v>
      </c>
      <c r="H51" s="71">
        <v>10.6</v>
      </c>
      <c r="I51" s="71">
        <v>26</v>
      </c>
      <c r="J51" s="71">
        <v>17.5</v>
      </c>
      <c r="K51" s="6">
        <f t="shared" si="0"/>
        <v>3.6</v>
      </c>
      <c r="L51" s="6">
        <f t="shared" si="1"/>
        <v>3.6</v>
      </c>
      <c r="M51" s="10">
        <v>186</v>
      </c>
      <c r="N51" s="3" t="str">
        <f t="shared" si="2"/>
        <v>S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</v>
      </c>
      <c r="U51" s="15">
        <v>1</v>
      </c>
      <c r="V51" s="43"/>
    </row>
    <row r="52" spans="1:22" x14ac:dyDescent="0.25">
      <c r="A52" s="1">
        <v>45395</v>
      </c>
      <c r="B52" s="2">
        <v>0.1736111111111111</v>
      </c>
      <c r="C52" s="7">
        <v>1020</v>
      </c>
      <c r="D52" s="7">
        <v>1025</v>
      </c>
      <c r="E52" s="71">
        <v>17.399999999999999</v>
      </c>
      <c r="F52" s="9">
        <v>64</v>
      </c>
      <c r="G52" s="71">
        <v>17.399999999999999</v>
      </c>
      <c r="H52" s="71">
        <v>10.5</v>
      </c>
      <c r="I52" s="71">
        <v>26</v>
      </c>
      <c r="J52" s="71">
        <v>17.399999999999999</v>
      </c>
      <c r="K52" s="6">
        <f t="shared" si="0"/>
        <v>0</v>
      </c>
      <c r="L52" s="6">
        <f t="shared" si="1"/>
        <v>0</v>
      </c>
      <c r="M52" s="10">
        <v>236</v>
      </c>
      <c r="N52" s="3" t="str">
        <f t="shared" si="2"/>
        <v>SW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  <c r="V52" s="43"/>
    </row>
    <row r="53" spans="1:22" x14ac:dyDescent="0.25">
      <c r="A53" s="1">
        <v>45395</v>
      </c>
      <c r="B53" s="2">
        <v>0.17708333333333334</v>
      </c>
      <c r="C53" s="7">
        <v>1020</v>
      </c>
      <c r="D53" s="7">
        <v>1025</v>
      </c>
      <c r="E53" s="71">
        <v>17.5</v>
      </c>
      <c r="F53" s="9">
        <v>64</v>
      </c>
      <c r="G53" s="71">
        <v>17.5</v>
      </c>
      <c r="H53" s="71">
        <v>10.6</v>
      </c>
      <c r="I53" s="71">
        <v>26</v>
      </c>
      <c r="J53" s="71">
        <v>17.5</v>
      </c>
      <c r="K53" s="6">
        <f t="shared" si="0"/>
        <v>2.52</v>
      </c>
      <c r="L53" s="6">
        <f t="shared" si="1"/>
        <v>2.52</v>
      </c>
      <c r="M53" s="10">
        <v>159</v>
      </c>
      <c r="N53" s="3" t="str">
        <f t="shared" si="2"/>
        <v>SSE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0.7</v>
      </c>
      <c r="U53" s="15">
        <v>0.7</v>
      </c>
      <c r="V53" s="43"/>
    </row>
    <row r="54" spans="1:22" x14ac:dyDescent="0.25">
      <c r="A54" s="1">
        <v>45395</v>
      </c>
      <c r="B54" s="2">
        <v>0.18055555555555555</v>
      </c>
      <c r="C54" s="7">
        <v>1020</v>
      </c>
      <c r="D54" s="7">
        <v>1025</v>
      </c>
      <c r="E54" s="71">
        <v>17.600000000000001</v>
      </c>
      <c r="F54" s="9">
        <v>64</v>
      </c>
      <c r="G54" s="71">
        <v>17.5</v>
      </c>
      <c r="H54" s="71">
        <v>10.7</v>
      </c>
      <c r="I54" s="71">
        <v>26</v>
      </c>
      <c r="J54" s="71">
        <v>17.5</v>
      </c>
      <c r="K54" s="6">
        <f t="shared" si="0"/>
        <v>10.08</v>
      </c>
      <c r="L54" s="6">
        <f t="shared" si="1"/>
        <v>11.52</v>
      </c>
      <c r="M54" s="10">
        <v>294</v>
      </c>
      <c r="N54" s="3" t="str">
        <f t="shared" si="2"/>
        <v>WNW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2.8</v>
      </c>
      <c r="U54" s="15">
        <v>3.2</v>
      </c>
      <c r="V54" s="43"/>
    </row>
    <row r="55" spans="1:22" x14ac:dyDescent="0.25">
      <c r="A55" s="1">
        <v>45395</v>
      </c>
      <c r="B55" s="2">
        <v>0.18402777777777779</v>
      </c>
      <c r="C55" s="7">
        <v>1020</v>
      </c>
      <c r="D55" s="7">
        <v>1025</v>
      </c>
      <c r="E55" s="71">
        <v>17.7</v>
      </c>
      <c r="F55" s="9">
        <v>63</v>
      </c>
      <c r="G55" s="71">
        <v>18.3</v>
      </c>
      <c r="H55" s="71">
        <v>10.5</v>
      </c>
      <c r="I55" s="71">
        <v>26</v>
      </c>
      <c r="J55" s="71">
        <v>18.3</v>
      </c>
      <c r="K55" s="6">
        <f t="shared" si="0"/>
        <v>5.4</v>
      </c>
      <c r="L55" s="6">
        <f t="shared" si="1"/>
        <v>5.4</v>
      </c>
      <c r="M55" s="10">
        <v>227</v>
      </c>
      <c r="N55" s="3" t="str">
        <f t="shared" si="2"/>
        <v>SW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1.5</v>
      </c>
      <c r="U55" s="15">
        <v>1.5</v>
      </c>
      <c r="V55" s="43"/>
    </row>
    <row r="56" spans="1:22" x14ac:dyDescent="0.25">
      <c r="A56" s="1">
        <v>45395</v>
      </c>
      <c r="B56" s="2">
        <v>0.1875</v>
      </c>
      <c r="C56" s="7">
        <v>1020</v>
      </c>
      <c r="D56" s="7">
        <v>1025</v>
      </c>
      <c r="E56" s="71">
        <v>17.600000000000001</v>
      </c>
      <c r="F56" s="9">
        <v>63</v>
      </c>
      <c r="G56" s="71">
        <v>17.600000000000001</v>
      </c>
      <c r="H56" s="71">
        <v>10.4</v>
      </c>
      <c r="I56" s="71">
        <v>26</v>
      </c>
      <c r="J56" s="71">
        <v>17.600000000000001</v>
      </c>
      <c r="K56" s="6">
        <f t="shared" si="0"/>
        <v>9.7200000000000006</v>
      </c>
      <c r="L56" s="6">
        <f t="shared" si="1"/>
        <v>10.08</v>
      </c>
      <c r="M56" s="10">
        <v>236</v>
      </c>
      <c r="N56" s="3" t="str">
        <f t="shared" si="2"/>
        <v>SW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2.7</v>
      </c>
      <c r="U56" s="15">
        <v>2.8</v>
      </c>
      <c r="V56" s="43"/>
    </row>
    <row r="57" spans="1:22" x14ac:dyDescent="0.25">
      <c r="A57" s="1">
        <v>45395</v>
      </c>
      <c r="B57" s="2">
        <v>0.19097222222222221</v>
      </c>
      <c r="C57" s="7">
        <v>1020</v>
      </c>
      <c r="D57" s="7">
        <v>1025</v>
      </c>
      <c r="E57" s="71">
        <v>17.600000000000001</v>
      </c>
      <c r="F57" s="9">
        <v>63</v>
      </c>
      <c r="G57" s="71">
        <v>18.2</v>
      </c>
      <c r="H57" s="71">
        <v>10.4</v>
      </c>
      <c r="I57" s="71">
        <v>26</v>
      </c>
      <c r="J57" s="71">
        <v>18.2</v>
      </c>
      <c r="K57" s="6">
        <f t="shared" si="0"/>
        <v>5.04</v>
      </c>
      <c r="L57" s="6">
        <f t="shared" si="1"/>
        <v>5.04</v>
      </c>
      <c r="M57" s="10">
        <v>78</v>
      </c>
      <c r="N57" s="3" t="str">
        <f t="shared" si="2"/>
        <v>ENE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1.4</v>
      </c>
      <c r="U57" s="15">
        <v>1.4</v>
      </c>
      <c r="V57" s="43"/>
    </row>
    <row r="58" spans="1:22" x14ac:dyDescent="0.25">
      <c r="A58" s="1">
        <v>45395</v>
      </c>
      <c r="B58" s="2">
        <v>0.19444444444444445</v>
      </c>
      <c r="C58" s="7">
        <v>1020</v>
      </c>
      <c r="D58" s="7">
        <v>1025</v>
      </c>
      <c r="E58" s="71">
        <v>17.600000000000001</v>
      </c>
      <c r="F58" s="9">
        <v>63</v>
      </c>
      <c r="G58" s="71">
        <v>17.600000000000001</v>
      </c>
      <c r="H58" s="71">
        <v>10.4</v>
      </c>
      <c r="I58" s="71">
        <v>26</v>
      </c>
      <c r="J58" s="71">
        <v>17.600000000000001</v>
      </c>
      <c r="K58" s="6">
        <f t="shared" si="0"/>
        <v>0</v>
      </c>
      <c r="L58" s="6">
        <f t="shared" si="1"/>
        <v>0</v>
      </c>
      <c r="M58" s="10">
        <v>260</v>
      </c>
      <c r="N58" s="3" t="str">
        <f t="shared" si="2"/>
        <v>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  <c r="V58" s="43"/>
    </row>
    <row r="59" spans="1:22" x14ac:dyDescent="0.25">
      <c r="A59" s="1">
        <v>45395</v>
      </c>
      <c r="B59" s="2">
        <v>0.19791666666666666</v>
      </c>
      <c r="C59" s="7">
        <v>1020</v>
      </c>
      <c r="D59" s="7">
        <v>1025</v>
      </c>
      <c r="E59" s="71">
        <v>17.5</v>
      </c>
      <c r="F59" s="9">
        <v>63</v>
      </c>
      <c r="G59" s="71">
        <v>18.100000000000001</v>
      </c>
      <c r="H59" s="71">
        <v>10.3</v>
      </c>
      <c r="I59" s="71">
        <v>26</v>
      </c>
      <c r="J59" s="71">
        <v>18.100000000000001</v>
      </c>
      <c r="K59" s="6">
        <f t="shared" si="0"/>
        <v>5.76</v>
      </c>
      <c r="L59" s="6">
        <f t="shared" si="1"/>
        <v>5.76</v>
      </c>
      <c r="M59" s="10">
        <v>124</v>
      </c>
      <c r="N59" s="3" t="str">
        <f t="shared" si="2"/>
        <v>ESE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1.6</v>
      </c>
      <c r="U59" s="15">
        <v>1.6</v>
      </c>
      <c r="V59" s="43"/>
    </row>
    <row r="60" spans="1:22" x14ac:dyDescent="0.25">
      <c r="A60" s="1">
        <v>45395</v>
      </c>
      <c r="B60" s="2">
        <v>0.2013888888888889</v>
      </c>
      <c r="C60" s="7">
        <v>1021</v>
      </c>
      <c r="D60" s="7">
        <v>1026</v>
      </c>
      <c r="E60" s="71">
        <v>17.5</v>
      </c>
      <c r="F60" s="9">
        <v>63</v>
      </c>
      <c r="G60" s="71">
        <v>17.5</v>
      </c>
      <c r="H60" s="71">
        <v>10.3</v>
      </c>
      <c r="I60" s="71">
        <v>26</v>
      </c>
      <c r="J60" s="71">
        <v>17.5</v>
      </c>
      <c r="K60" s="6">
        <f t="shared" si="0"/>
        <v>3.24</v>
      </c>
      <c r="L60" s="6">
        <f t="shared" si="1"/>
        <v>3.24</v>
      </c>
      <c r="M60" s="10">
        <v>184</v>
      </c>
      <c r="N60" s="3" t="str">
        <f t="shared" si="2"/>
        <v>S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0.9</v>
      </c>
      <c r="U60" s="15">
        <v>0.9</v>
      </c>
      <c r="V60" s="43"/>
    </row>
    <row r="61" spans="1:22" x14ac:dyDescent="0.25">
      <c r="A61" s="1">
        <v>45395</v>
      </c>
      <c r="B61" s="2">
        <v>0.2048611111111111</v>
      </c>
      <c r="C61" s="7">
        <v>1020</v>
      </c>
      <c r="D61" s="7">
        <v>1025</v>
      </c>
      <c r="E61" s="71">
        <v>17.600000000000001</v>
      </c>
      <c r="F61" s="9">
        <v>64</v>
      </c>
      <c r="G61" s="71">
        <v>17.7</v>
      </c>
      <c r="H61" s="71">
        <v>10.7</v>
      </c>
      <c r="I61" s="71">
        <v>26</v>
      </c>
      <c r="J61" s="71">
        <v>17.7</v>
      </c>
      <c r="K61" s="6">
        <f t="shared" si="0"/>
        <v>8.2799999999999994</v>
      </c>
      <c r="L61" s="6">
        <f t="shared" si="1"/>
        <v>8.2799999999999994</v>
      </c>
      <c r="M61" s="10">
        <v>135</v>
      </c>
      <c r="N61" s="3" t="str">
        <f t="shared" si="2"/>
        <v>SE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2.2999999999999998</v>
      </c>
      <c r="U61" s="15">
        <v>2.2999999999999998</v>
      </c>
      <c r="V61" s="43"/>
    </row>
    <row r="62" spans="1:22" x14ac:dyDescent="0.25">
      <c r="A62" s="1">
        <v>45395</v>
      </c>
      <c r="B62" s="2">
        <v>0.20833333333333334</v>
      </c>
      <c r="C62" s="7">
        <v>1020</v>
      </c>
      <c r="D62" s="7">
        <v>1025</v>
      </c>
      <c r="E62" s="71">
        <v>17.7</v>
      </c>
      <c r="F62" s="9">
        <v>64</v>
      </c>
      <c r="G62" s="71">
        <v>17.7</v>
      </c>
      <c r="H62" s="71">
        <v>10.8</v>
      </c>
      <c r="I62" s="71">
        <v>26</v>
      </c>
      <c r="J62" s="71">
        <v>17.7</v>
      </c>
      <c r="K62" s="6">
        <f t="shared" si="0"/>
        <v>3.6</v>
      </c>
      <c r="L62" s="6">
        <f t="shared" si="1"/>
        <v>3.6</v>
      </c>
      <c r="M62" s="10">
        <v>251</v>
      </c>
      <c r="N62" s="3" t="str">
        <f t="shared" si="2"/>
        <v>WSW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</v>
      </c>
      <c r="U62" s="15">
        <v>1</v>
      </c>
      <c r="V62" s="43"/>
    </row>
    <row r="63" spans="1:22" x14ac:dyDescent="0.25">
      <c r="A63" s="1">
        <v>45395</v>
      </c>
      <c r="B63" s="2">
        <v>0.21180555555555555</v>
      </c>
      <c r="C63" s="7">
        <v>1020</v>
      </c>
      <c r="D63" s="7">
        <v>1025</v>
      </c>
      <c r="E63" s="71">
        <v>17.600000000000001</v>
      </c>
      <c r="F63" s="9">
        <v>64</v>
      </c>
      <c r="G63" s="71">
        <v>18.2</v>
      </c>
      <c r="H63" s="71">
        <v>10.7</v>
      </c>
      <c r="I63" s="71">
        <v>26</v>
      </c>
      <c r="J63" s="71">
        <v>18.2</v>
      </c>
      <c r="K63" s="6">
        <f t="shared" si="0"/>
        <v>5.04</v>
      </c>
      <c r="L63" s="6">
        <f t="shared" si="1"/>
        <v>5.04</v>
      </c>
      <c r="M63" s="10">
        <v>247</v>
      </c>
      <c r="N63" s="3" t="str">
        <f t="shared" si="2"/>
        <v>WSW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1.4</v>
      </c>
      <c r="U63" s="15">
        <v>1.4</v>
      </c>
      <c r="V63" s="43"/>
    </row>
    <row r="64" spans="1:22" x14ac:dyDescent="0.25">
      <c r="A64" s="1">
        <v>45395</v>
      </c>
      <c r="B64" s="2">
        <v>0.21527777777777779</v>
      </c>
      <c r="C64" s="7">
        <v>1020</v>
      </c>
      <c r="D64" s="7">
        <v>1025</v>
      </c>
      <c r="E64" s="71">
        <v>17.7</v>
      </c>
      <c r="F64" s="9">
        <v>63</v>
      </c>
      <c r="G64" s="71">
        <v>18.3</v>
      </c>
      <c r="H64" s="71">
        <v>10.5</v>
      </c>
      <c r="I64" s="71">
        <v>26</v>
      </c>
      <c r="J64" s="71">
        <v>18.3</v>
      </c>
      <c r="K64" s="6">
        <f t="shared" si="0"/>
        <v>5.04</v>
      </c>
      <c r="L64" s="6">
        <f t="shared" si="1"/>
        <v>5.04</v>
      </c>
      <c r="M64" s="10">
        <v>336</v>
      </c>
      <c r="N64" s="3" t="str">
        <f t="shared" si="2"/>
        <v>NNW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1.4</v>
      </c>
      <c r="U64" s="15">
        <v>1.4</v>
      </c>
      <c r="V64" s="43"/>
    </row>
    <row r="65" spans="1:22" x14ac:dyDescent="0.25">
      <c r="A65" s="1">
        <v>45395</v>
      </c>
      <c r="B65" s="2">
        <v>0.21875</v>
      </c>
      <c r="C65" s="7">
        <v>1020</v>
      </c>
      <c r="D65" s="7">
        <v>1025</v>
      </c>
      <c r="E65" s="71">
        <v>17.7</v>
      </c>
      <c r="F65" s="9">
        <v>63</v>
      </c>
      <c r="G65" s="71">
        <v>17.7</v>
      </c>
      <c r="H65" s="71">
        <v>10.5</v>
      </c>
      <c r="I65" s="71">
        <v>26</v>
      </c>
      <c r="J65" s="71">
        <v>17.7</v>
      </c>
      <c r="K65" s="6">
        <f t="shared" si="0"/>
        <v>3.9600000000000004</v>
      </c>
      <c r="L65" s="6">
        <f t="shared" si="1"/>
        <v>3.9600000000000004</v>
      </c>
      <c r="M65" s="10">
        <v>36</v>
      </c>
      <c r="N65" s="3" t="str">
        <f t="shared" si="2"/>
        <v>NNE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1.1000000000000001</v>
      </c>
      <c r="U65" s="15">
        <v>1.1000000000000001</v>
      </c>
      <c r="V65" s="43"/>
    </row>
    <row r="66" spans="1:22" x14ac:dyDescent="0.25">
      <c r="A66" s="1">
        <v>45395</v>
      </c>
      <c r="B66" s="2">
        <v>0.22222222222222221</v>
      </c>
      <c r="C66" s="7">
        <v>1020</v>
      </c>
      <c r="D66" s="7">
        <v>1025</v>
      </c>
      <c r="E66" s="71">
        <v>17.8</v>
      </c>
      <c r="F66" s="9">
        <v>62</v>
      </c>
      <c r="G66" s="71">
        <v>18.5</v>
      </c>
      <c r="H66" s="71">
        <v>10.4</v>
      </c>
      <c r="I66" s="71">
        <v>26</v>
      </c>
      <c r="J66" s="71">
        <v>18.5</v>
      </c>
      <c r="K66" s="6">
        <f t="shared" si="0"/>
        <v>5.76</v>
      </c>
      <c r="L66" s="6">
        <f t="shared" si="1"/>
        <v>5.76</v>
      </c>
      <c r="M66" s="10">
        <v>253</v>
      </c>
      <c r="N66" s="3" t="str">
        <f t="shared" si="2"/>
        <v>WSW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1.6</v>
      </c>
      <c r="U66" s="15">
        <v>1.6</v>
      </c>
      <c r="V66" s="43"/>
    </row>
    <row r="67" spans="1:22" x14ac:dyDescent="0.25">
      <c r="A67" s="1">
        <v>45395</v>
      </c>
      <c r="B67" s="2">
        <v>0.22569444444444445</v>
      </c>
      <c r="C67" s="7">
        <v>1020</v>
      </c>
      <c r="D67" s="7">
        <v>1025</v>
      </c>
      <c r="E67" s="71">
        <v>17.899999999999999</v>
      </c>
      <c r="F67" s="9">
        <v>62</v>
      </c>
      <c r="G67" s="71">
        <v>18.600000000000001</v>
      </c>
      <c r="H67" s="71">
        <v>10.5</v>
      </c>
      <c r="I67" s="71">
        <v>26</v>
      </c>
      <c r="J67" s="71">
        <v>18.600000000000001</v>
      </c>
      <c r="K67" s="6">
        <f t="shared" ref="K67:K130" si="3">CONVERT(T67,"m/s","km/h")</f>
        <v>5.4</v>
      </c>
      <c r="L67" s="6">
        <f t="shared" ref="L67:L130" si="4">CONVERT(U67,"m/s","km/h")</f>
        <v>5.4</v>
      </c>
      <c r="M67" s="10">
        <v>126</v>
      </c>
      <c r="N67" s="3" t="str">
        <f t="shared" ref="N67:N130" si="5">LOOKUP(M67,$V$4:$V$40,$W$4:$W$40)</f>
        <v>ESE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1.5</v>
      </c>
      <c r="U67" s="15">
        <v>1.5</v>
      </c>
      <c r="V67" s="43"/>
    </row>
    <row r="68" spans="1:22" x14ac:dyDescent="0.25">
      <c r="A68" s="1">
        <v>45395</v>
      </c>
      <c r="B68" s="2">
        <v>0.22916666666666666</v>
      </c>
      <c r="C68" s="7">
        <v>1020</v>
      </c>
      <c r="D68" s="7">
        <v>1025</v>
      </c>
      <c r="E68" s="71">
        <v>17.8</v>
      </c>
      <c r="F68" s="9">
        <v>62</v>
      </c>
      <c r="G68" s="71">
        <v>18.100000000000001</v>
      </c>
      <c r="H68" s="71">
        <v>10.4</v>
      </c>
      <c r="I68" s="71">
        <v>26</v>
      </c>
      <c r="J68" s="71">
        <v>18.100000000000001</v>
      </c>
      <c r="K68" s="6">
        <f t="shared" si="3"/>
        <v>7.9200000000000008</v>
      </c>
      <c r="L68" s="6">
        <f t="shared" si="4"/>
        <v>8.64</v>
      </c>
      <c r="M68" s="10">
        <v>241</v>
      </c>
      <c r="N68" s="3" t="str">
        <f t="shared" si="5"/>
        <v>WSW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2.2000000000000002</v>
      </c>
      <c r="U68" s="15">
        <v>2.4</v>
      </c>
      <c r="V68" s="43"/>
    </row>
    <row r="69" spans="1:22" x14ac:dyDescent="0.25">
      <c r="A69" s="1">
        <v>45395</v>
      </c>
      <c r="B69" s="2">
        <v>0.2326388888888889</v>
      </c>
      <c r="C69" s="7">
        <v>1020</v>
      </c>
      <c r="D69" s="7">
        <v>1025</v>
      </c>
      <c r="E69" s="71">
        <v>17.8</v>
      </c>
      <c r="F69" s="9">
        <v>62</v>
      </c>
      <c r="G69" s="71">
        <v>17.8</v>
      </c>
      <c r="H69" s="71">
        <v>10.4</v>
      </c>
      <c r="I69" s="71">
        <v>26</v>
      </c>
      <c r="J69" s="71">
        <v>17.8</v>
      </c>
      <c r="K69" s="6">
        <f t="shared" si="3"/>
        <v>2.52</v>
      </c>
      <c r="L69" s="6">
        <f t="shared" si="4"/>
        <v>2.52</v>
      </c>
      <c r="M69" s="10">
        <v>61</v>
      </c>
      <c r="N69" s="3" t="str">
        <f t="shared" si="5"/>
        <v>ENE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0.7</v>
      </c>
      <c r="U69" s="15">
        <v>0.7</v>
      </c>
      <c r="V69" s="43"/>
    </row>
    <row r="70" spans="1:22" x14ac:dyDescent="0.25">
      <c r="A70" s="1">
        <v>45395</v>
      </c>
      <c r="B70" s="2">
        <v>0.2361111111111111</v>
      </c>
      <c r="C70" s="7">
        <v>1020</v>
      </c>
      <c r="D70" s="7">
        <v>1025</v>
      </c>
      <c r="E70" s="71">
        <v>17.7</v>
      </c>
      <c r="F70" s="9">
        <v>62</v>
      </c>
      <c r="G70" s="71">
        <v>18.2</v>
      </c>
      <c r="H70" s="71">
        <v>10.3</v>
      </c>
      <c r="I70" s="71">
        <v>26</v>
      </c>
      <c r="J70" s="71">
        <v>18.2</v>
      </c>
      <c r="K70" s="6">
        <f t="shared" si="3"/>
        <v>6.84</v>
      </c>
      <c r="L70" s="6">
        <f t="shared" si="4"/>
        <v>7.9200000000000008</v>
      </c>
      <c r="M70" s="10">
        <v>325</v>
      </c>
      <c r="N70" s="3" t="str">
        <f t="shared" si="5"/>
        <v>NW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1.9</v>
      </c>
      <c r="U70" s="15">
        <v>2.2000000000000002</v>
      </c>
      <c r="V70" s="43"/>
    </row>
    <row r="71" spans="1:22" x14ac:dyDescent="0.25">
      <c r="A71" s="1">
        <v>45395</v>
      </c>
      <c r="B71" s="2">
        <v>0.23958333333333334</v>
      </c>
      <c r="C71" s="7">
        <v>1020</v>
      </c>
      <c r="D71" s="7">
        <v>1025</v>
      </c>
      <c r="E71" s="71">
        <v>17.7</v>
      </c>
      <c r="F71" s="9">
        <v>61</v>
      </c>
      <c r="G71" s="71">
        <v>18.3</v>
      </c>
      <c r="H71" s="71">
        <v>10</v>
      </c>
      <c r="I71" s="71">
        <v>26</v>
      </c>
      <c r="J71" s="71">
        <v>18.3</v>
      </c>
      <c r="K71" s="6">
        <f t="shared" si="3"/>
        <v>5.04</v>
      </c>
      <c r="L71" s="6">
        <f t="shared" si="4"/>
        <v>5.04</v>
      </c>
      <c r="M71" s="10">
        <v>150</v>
      </c>
      <c r="N71" s="3" t="str">
        <f t="shared" si="5"/>
        <v>SSE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1.4</v>
      </c>
      <c r="U71" s="15">
        <v>1.4</v>
      </c>
      <c r="V71" s="43"/>
    </row>
    <row r="72" spans="1:22" x14ac:dyDescent="0.25">
      <c r="A72" s="1">
        <v>45395</v>
      </c>
      <c r="B72" s="2">
        <v>0.24305555555555555</v>
      </c>
      <c r="C72" s="7">
        <v>1020</v>
      </c>
      <c r="D72" s="7">
        <v>1025</v>
      </c>
      <c r="E72" s="71">
        <v>17.7</v>
      </c>
      <c r="F72" s="9">
        <v>61</v>
      </c>
      <c r="G72" s="71">
        <v>17.7</v>
      </c>
      <c r="H72" s="71">
        <v>10</v>
      </c>
      <c r="I72" s="71">
        <v>26</v>
      </c>
      <c r="J72" s="71">
        <v>17.7</v>
      </c>
      <c r="K72" s="6">
        <f t="shared" si="3"/>
        <v>0</v>
      </c>
      <c r="L72" s="6">
        <f t="shared" si="4"/>
        <v>0</v>
      </c>
      <c r="M72" s="10">
        <v>276</v>
      </c>
      <c r="N72" s="3" t="str">
        <f t="shared" si="5"/>
        <v>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</v>
      </c>
      <c r="U72" s="15">
        <v>0</v>
      </c>
      <c r="V72" s="43"/>
    </row>
    <row r="73" spans="1:22" x14ac:dyDescent="0.25">
      <c r="A73" s="1">
        <v>45395</v>
      </c>
      <c r="B73" s="2">
        <v>0.24652777777777779</v>
      </c>
      <c r="C73" s="7">
        <v>1020</v>
      </c>
      <c r="D73" s="7">
        <v>1025</v>
      </c>
      <c r="E73" s="71">
        <v>17.600000000000001</v>
      </c>
      <c r="F73" s="9">
        <v>61</v>
      </c>
      <c r="G73" s="71">
        <v>17.600000000000001</v>
      </c>
      <c r="H73" s="71">
        <v>9.9</v>
      </c>
      <c r="I73" s="71">
        <v>26</v>
      </c>
      <c r="J73" s="71">
        <v>17.600000000000001</v>
      </c>
      <c r="K73" s="6">
        <f t="shared" si="3"/>
        <v>3.24</v>
      </c>
      <c r="L73" s="6">
        <f t="shared" si="4"/>
        <v>3.24</v>
      </c>
      <c r="M73" s="10">
        <v>22</v>
      </c>
      <c r="N73" s="3" t="str">
        <f t="shared" si="5"/>
        <v>NNE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0.9</v>
      </c>
      <c r="U73" s="15">
        <v>0.9</v>
      </c>
      <c r="V73" s="43"/>
    </row>
    <row r="74" spans="1:22" x14ac:dyDescent="0.25">
      <c r="A74" s="1">
        <v>45395</v>
      </c>
      <c r="B74" s="2">
        <v>0.25</v>
      </c>
      <c r="C74" s="7">
        <v>1020</v>
      </c>
      <c r="D74" s="7">
        <v>1025</v>
      </c>
      <c r="E74" s="71">
        <v>17.600000000000001</v>
      </c>
      <c r="F74" s="9">
        <v>61</v>
      </c>
      <c r="G74" s="71">
        <v>17.899999999999999</v>
      </c>
      <c r="H74" s="71">
        <v>9.9</v>
      </c>
      <c r="I74" s="71">
        <v>26</v>
      </c>
      <c r="J74" s="71">
        <v>17.899999999999999</v>
      </c>
      <c r="K74" s="6">
        <f t="shared" si="3"/>
        <v>7.9200000000000008</v>
      </c>
      <c r="L74" s="6">
        <f t="shared" si="4"/>
        <v>7.9200000000000008</v>
      </c>
      <c r="M74" s="10">
        <v>117</v>
      </c>
      <c r="N74" s="3" t="str">
        <f t="shared" si="5"/>
        <v>ESE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2.2000000000000002</v>
      </c>
      <c r="U74" s="15">
        <v>2.2000000000000002</v>
      </c>
      <c r="V74" s="43"/>
    </row>
    <row r="75" spans="1:22" x14ac:dyDescent="0.25">
      <c r="A75" s="1">
        <v>45395</v>
      </c>
      <c r="B75" s="2">
        <v>0.25347222222222221</v>
      </c>
      <c r="C75" s="7">
        <v>1021</v>
      </c>
      <c r="D75" s="7">
        <v>1026</v>
      </c>
      <c r="E75" s="71">
        <v>17.600000000000001</v>
      </c>
      <c r="F75" s="9">
        <v>61</v>
      </c>
      <c r="G75" s="71">
        <v>17.600000000000001</v>
      </c>
      <c r="H75" s="71">
        <v>9.9</v>
      </c>
      <c r="I75" s="71">
        <v>26</v>
      </c>
      <c r="J75" s="71">
        <v>17.600000000000001</v>
      </c>
      <c r="K75" s="6">
        <f t="shared" si="3"/>
        <v>0</v>
      </c>
      <c r="L75" s="6">
        <f t="shared" si="4"/>
        <v>0</v>
      </c>
      <c r="M75" s="10">
        <v>192</v>
      </c>
      <c r="N75" s="3" t="str">
        <f t="shared" si="5"/>
        <v>S</v>
      </c>
      <c r="O75" s="11">
        <v>0</v>
      </c>
      <c r="P75" s="12">
        <v>0</v>
      </c>
      <c r="Q75" s="3">
        <v>0</v>
      </c>
      <c r="R75" s="13">
        <v>0.16600000000000001</v>
      </c>
      <c r="S75" s="14">
        <v>1.3114000000000001E-3</v>
      </c>
      <c r="T75" s="15">
        <v>0</v>
      </c>
      <c r="U75" s="15">
        <v>0</v>
      </c>
      <c r="V75" s="43"/>
    </row>
    <row r="76" spans="1:22" x14ac:dyDescent="0.25">
      <c r="A76" s="1">
        <v>45395</v>
      </c>
      <c r="B76" s="2">
        <v>0.25694444444444442</v>
      </c>
      <c r="C76" s="7">
        <v>1020</v>
      </c>
      <c r="D76" s="7">
        <v>1025</v>
      </c>
      <c r="E76" s="71">
        <v>17.5</v>
      </c>
      <c r="F76" s="9">
        <v>62</v>
      </c>
      <c r="G76" s="71">
        <v>17.5</v>
      </c>
      <c r="H76" s="71">
        <v>10.1</v>
      </c>
      <c r="I76" s="71">
        <v>26</v>
      </c>
      <c r="J76" s="71">
        <v>17.5</v>
      </c>
      <c r="K76" s="6">
        <f t="shared" si="3"/>
        <v>3.24</v>
      </c>
      <c r="L76" s="6">
        <f t="shared" si="4"/>
        <v>3.24</v>
      </c>
      <c r="M76" s="10">
        <v>102</v>
      </c>
      <c r="N76" s="3" t="str">
        <f t="shared" si="5"/>
        <v>E</v>
      </c>
      <c r="O76" s="11">
        <v>0</v>
      </c>
      <c r="P76" s="12">
        <v>0</v>
      </c>
      <c r="Q76" s="3">
        <v>0</v>
      </c>
      <c r="R76" s="13">
        <v>0.28699999999999998</v>
      </c>
      <c r="S76" s="14">
        <v>2.2672999999999999E-3</v>
      </c>
      <c r="T76" s="15">
        <v>0.9</v>
      </c>
      <c r="U76" s="15">
        <v>0.9</v>
      </c>
      <c r="V76" s="43"/>
    </row>
    <row r="77" spans="1:22" x14ac:dyDescent="0.25">
      <c r="A77" s="1">
        <v>45395</v>
      </c>
      <c r="B77" s="2">
        <v>0.26041666666666669</v>
      </c>
      <c r="C77" s="7">
        <v>1021</v>
      </c>
      <c r="D77" s="7">
        <v>1026</v>
      </c>
      <c r="E77" s="71">
        <v>17.600000000000001</v>
      </c>
      <c r="F77" s="9">
        <v>62</v>
      </c>
      <c r="G77" s="71">
        <v>17.600000000000001</v>
      </c>
      <c r="H77" s="71">
        <v>10.199999999999999</v>
      </c>
      <c r="I77" s="71">
        <v>26</v>
      </c>
      <c r="J77" s="71">
        <v>17.600000000000001</v>
      </c>
      <c r="K77" s="6">
        <f t="shared" si="3"/>
        <v>3.24</v>
      </c>
      <c r="L77" s="6">
        <f t="shared" si="4"/>
        <v>3.24</v>
      </c>
      <c r="M77" s="10">
        <v>213</v>
      </c>
      <c r="N77" s="3" t="str">
        <f t="shared" si="5"/>
        <v>SSW</v>
      </c>
      <c r="O77" s="11">
        <v>0</v>
      </c>
      <c r="P77" s="12">
        <v>0</v>
      </c>
      <c r="Q77" s="3">
        <v>0</v>
      </c>
      <c r="R77" s="13">
        <v>0.44900000000000001</v>
      </c>
      <c r="S77" s="14">
        <v>3.5471000000000005E-3</v>
      </c>
      <c r="T77" s="15">
        <v>0.9</v>
      </c>
      <c r="U77" s="15">
        <v>0.9</v>
      </c>
    </row>
    <row r="78" spans="1:22" x14ac:dyDescent="0.25">
      <c r="A78" s="1">
        <v>45395</v>
      </c>
      <c r="B78" s="2">
        <v>0.2638888888888889</v>
      </c>
      <c r="C78" s="7">
        <v>1020</v>
      </c>
      <c r="D78" s="7">
        <v>1025</v>
      </c>
      <c r="E78" s="71">
        <v>17.5</v>
      </c>
      <c r="F78" s="9">
        <v>62</v>
      </c>
      <c r="G78" s="71">
        <v>18.100000000000001</v>
      </c>
      <c r="H78" s="71">
        <v>10.1</v>
      </c>
      <c r="I78" s="71">
        <v>26</v>
      </c>
      <c r="J78" s="71">
        <v>18.100000000000001</v>
      </c>
      <c r="K78" s="6">
        <f t="shared" si="3"/>
        <v>5.04</v>
      </c>
      <c r="L78" s="6">
        <f t="shared" si="4"/>
        <v>5.04</v>
      </c>
      <c r="M78" s="10">
        <v>156</v>
      </c>
      <c r="N78" s="3" t="str">
        <f t="shared" si="5"/>
        <v>SSE</v>
      </c>
      <c r="O78" s="11">
        <v>0</v>
      </c>
      <c r="P78" s="12">
        <v>0</v>
      </c>
      <c r="Q78" s="3">
        <v>0</v>
      </c>
      <c r="R78" s="13">
        <v>0.66900000000000004</v>
      </c>
      <c r="S78" s="14">
        <v>5.2851000000000009E-3</v>
      </c>
      <c r="T78" s="15">
        <v>1.4</v>
      </c>
      <c r="U78" s="15">
        <v>1.4</v>
      </c>
    </row>
    <row r="79" spans="1:22" x14ac:dyDescent="0.25">
      <c r="A79" s="1">
        <v>45395</v>
      </c>
      <c r="B79" s="2">
        <v>0.2673611111111111</v>
      </c>
      <c r="C79" s="7">
        <v>1021</v>
      </c>
      <c r="D79" s="7">
        <v>1026</v>
      </c>
      <c r="E79" s="71">
        <v>17.5</v>
      </c>
      <c r="F79" s="9">
        <v>63</v>
      </c>
      <c r="G79" s="71">
        <v>17.5</v>
      </c>
      <c r="H79" s="71">
        <v>10.3</v>
      </c>
      <c r="I79" s="71">
        <v>26</v>
      </c>
      <c r="J79" s="71">
        <v>17.5</v>
      </c>
      <c r="K79" s="6">
        <f t="shared" si="3"/>
        <v>0</v>
      </c>
      <c r="L79" s="6">
        <f t="shared" si="4"/>
        <v>0</v>
      </c>
      <c r="M79" s="10">
        <v>175</v>
      </c>
      <c r="N79" s="3" t="str">
        <f t="shared" si="5"/>
        <v>S</v>
      </c>
      <c r="O79" s="11">
        <v>0</v>
      </c>
      <c r="P79" s="12">
        <v>0</v>
      </c>
      <c r="Q79" s="3">
        <v>0</v>
      </c>
      <c r="R79" s="13">
        <v>1010</v>
      </c>
      <c r="S79" s="14">
        <v>7.979000000000001</v>
      </c>
      <c r="T79" s="15">
        <v>0</v>
      </c>
      <c r="U79" s="15">
        <v>0</v>
      </c>
    </row>
    <row r="80" spans="1:22" x14ac:dyDescent="0.25">
      <c r="A80" s="1">
        <v>45395</v>
      </c>
      <c r="B80" s="2">
        <v>0.27083333333333331</v>
      </c>
      <c r="C80" s="7">
        <v>1020</v>
      </c>
      <c r="D80" s="7">
        <v>1025</v>
      </c>
      <c r="E80" s="71">
        <v>17.5</v>
      </c>
      <c r="F80" s="9">
        <v>64</v>
      </c>
      <c r="G80" s="71">
        <v>17.5</v>
      </c>
      <c r="H80" s="71">
        <v>10.6</v>
      </c>
      <c r="I80" s="71">
        <v>26</v>
      </c>
      <c r="J80" s="71">
        <v>17.5</v>
      </c>
      <c r="K80" s="6">
        <f t="shared" si="3"/>
        <v>2.52</v>
      </c>
      <c r="L80" s="6">
        <f t="shared" si="4"/>
        <v>2.52</v>
      </c>
      <c r="M80" s="10">
        <v>348</v>
      </c>
      <c r="N80" s="3" t="str">
        <f t="shared" si="5"/>
        <v>NNW</v>
      </c>
      <c r="O80" s="11">
        <v>0</v>
      </c>
      <c r="P80" s="12">
        <v>0</v>
      </c>
      <c r="Q80" s="3">
        <v>0</v>
      </c>
      <c r="R80" s="13">
        <v>1470</v>
      </c>
      <c r="S80" s="14">
        <v>11.613000000000001</v>
      </c>
      <c r="T80" s="15">
        <v>0.7</v>
      </c>
      <c r="U80" s="15">
        <v>0.7</v>
      </c>
    </row>
    <row r="81" spans="1:21" x14ac:dyDescent="0.25">
      <c r="A81" s="1">
        <v>45395</v>
      </c>
      <c r="B81" s="2">
        <v>0.27430555555555558</v>
      </c>
      <c r="C81" s="7">
        <v>1021</v>
      </c>
      <c r="D81" s="7">
        <v>1026</v>
      </c>
      <c r="E81" s="71">
        <v>17.399999999999999</v>
      </c>
      <c r="F81" s="9">
        <v>66</v>
      </c>
      <c r="G81" s="71">
        <v>18</v>
      </c>
      <c r="H81" s="71">
        <v>10.9</v>
      </c>
      <c r="I81" s="71">
        <v>26</v>
      </c>
      <c r="J81" s="71">
        <v>18</v>
      </c>
      <c r="K81" s="6">
        <f t="shared" si="3"/>
        <v>5.04</v>
      </c>
      <c r="L81" s="6">
        <f t="shared" si="4"/>
        <v>5.04</v>
      </c>
      <c r="M81" s="10">
        <v>222</v>
      </c>
      <c r="N81" s="3" t="str">
        <f t="shared" si="5"/>
        <v>SW</v>
      </c>
      <c r="O81" s="11">
        <v>0</v>
      </c>
      <c r="P81" s="12">
        <v>0</v>
      </c>
      <c r="Q81" s="3">
        <v>0</v>
      </c>
      <c r="R81" s="13">
        <v>1988</v>
      </c>
      <c r="S81" s="14">
        <v>15.705200000000001</v>
      </c>
      <c r="T81" s="15">
        <v>1.4</v>
      </c>
      <c r="U81" s="15">
        <v>1.4</v>
      </c>
    </row>
    <row r="82" spans="1:21" x14ac:dyDescent="0.25">
      <c r="A82" s="1">
        <v>45395</v>
      </c>
      <c r="B82" s="2">
        <v>0.27777777777777779</v>
      </c>
      <c r="C82" s="7">
        <v>1021</v>
      </c>
      <c r="D82" s="7">
        <v>1026</v>
      </c>
      <c r="E82" s="71">
        <v>17.399999999999999</v>
      </c>
      <c r="F82" s="9">
        <v>68</v>
      </c>
      <c r="G82" s="71">
        <v>17.399999999999999</v>
      </c>
      <c r="H82" s="71">
        <v>11.4</v>
      </c>
      <c r="I82" s="71">
        <v>26</v>
      </c>
      <c r="J82" s="71">
        <v>17.399999999999999</v>
      </c>
      <c r="K82" s="6">
        <f t="shared" si="3"/>
        <v>9.36</v>
      </c>
      <c r="L82" s="6">
        <f t="shared" si="4"/>
        <v>9.7200000000000006</v>
      </c>
      <c r="M82" s="10">
        <v>72</v>
      </c>
      <c r="N82" s="3" t="str">
        <f t="shared" si="5"/>
        <v>ENE</v>
      </c>
      <c r="O82" s="11">
        <v>0</v>
      </c>
      <c r="P82" s="12">
        <v>0</v>
      </c>
      <c r="Q82" s="3">
        <v>0</v>
      </c>
      <c r="R82" s="13">
        <v>2625</v>
      </c>
      <c r="S82" s="14">
        <v>20.737500000000001</v>
      </c>
      <c r="T82" s="15">
        <v>2.6</v>
      </c>
      <c r="U82" s="15">
        <v>2.7</v>
      </c>
    </row>
    <row r="83" spans="1:21" x14ac:dyDescent="0.25">
      <c r="A83" s="1">
        <v>45395</v>
      </c>
      <c r="B83" s="2">
        <v>0.28125</v>
      </c>
      <c r="C83" s="7">
        <v>1021</v>
      </c>
      <c r="D83" s="7">
        <v>1026</v>
      </c>
      <c r="E83" s="71">
        <v>17.3</v>
      </c>
      <c r="F83" s="9">
        <v>71</v>
      </c>
      <c r="G83" s="71">
        <v>17.3</v>
      </c>
      <c r="H83" s="71">
        <v>12</v>
      </c>
      <c r="I83" s="71">
        <v>26</v>
      </c>
      <c r="J83" s="71">
        <v>17.3</v>
      </c>
      <c r="K83" s="6">
        <f t="shared" si="3"/>
        <v>4.68</v>
      </c>
      <c r="L83" s="6">
        <f t="shared" si="4"/>
        <v>4.68</v>
      </c>
      <c r="M83" s="10">
        <v>84</v>
      </c>
      <c r="N83" s="3" t="str">
        <f t="shared" si="5"/>
        <v>E</v>
      </c>
      <c r="O83" s="11">
        <v>0</v>
      </c>
      <c r="P83" s="12">
        <v>0</v>
      </c>
      <c r="Q83" s="3">
        <v>0</v>
      </c>
      <c r="R83" s="13">
        <v>3259</v>
      </c>
      <c r="S83" s="14">
        <v>25.746100000000002</v>
      </c>
      <c r="T83" s="15">
        <v>1.3</v>
      </c>
      <c r="U83" s="15">
        <v>1.3</v>
      </c>
    </row>
    <row r="84" spans="1:21" x14ac:dyDescent="0.25">
      <c r="A84" s="1">
        <v>45395</v>
      </c>
      <c r="B84" s="2">
        <v>0.28472222222222221</v>
      </c>
      <c r="C84" s="7">
        <v>1021</v>
      </c>
      <c r="D84" s="7">
        <v>1026</v>
      </c>
      <c r="E84" s="71">
        <v>17.2</v>
      </c>
      <c r="F84" s="9">
        <v>73</v>
      </c>
      <c r="G84" s="71">
        <v>17.8</v>
      </c>
      <c r="H84" s="71">
        <v>12.3</v>
      </c>
      <c r="I84" s="71">
        <v>26</v>
      </c>
      <c r="J84" s="71">
        <v>17.8</v>
      </c>
      <c r="K84" s="6">
        <f t="shared" si="3"/>
        <v>5.76</v>
      </c>
      <c r="L84" s="6">
        <f t="shared" si="4"/>
        <v>5.76</v>
      </c>
      <c r="M84" s="10">
        <v>153</v>
      </c>
      <c r="N84" s="3" t="str">
        <f t="shared" si="5"/>
        <v>SSE</v>
      </c>
      <c r="O84" s="11">
        <v>0</v>
      </c>
      <c r="P84" s="12">
        <v>0</v>
      </c>
      <c r="Q84" s="3">
        <v>0</v>
      </c>
      <c r="R84" s="13">
        <v>3922</v>
      </c>
      <c r="S84" s="14">
        <v>30.983800000000002</v>
      </c>
      <c r="T84" s="15">
        <v>1.6</v>
      </c>
      <c r="U84" s="15">
        <v>1.6</v>
      </c>
    </row>
    <row r="85" spans="1:21" x14ac:dyDescent="0.25">
      <c r="A85" s="1">
        <v>45395</v>
      </c>
      <c r="B85" s="2">
        <v>0.28819444444444442</v>
      </c>
      <c r="C85" s="7">
        <v>1021</v>
      </c>
      <c r="D85" s="7">
        <v>1026</v>
      </c>
      <c r="E85" s="71">
        <v>17.2</v>
      </c>
      <c r="F85" s="9">
        <v>73</v>
      </c>
      <c r="G85" s="71">
        <v>17.2</v>
      </c>
      <c r="H85" s="71">
        <v>12.3</v>
      </c>
      <c r="I85" s="71">
        <v>26</v>
      </c>
      <c r="J85" s="71">
        <v>17.2</v>
      </c>
      <c r="K85" s="6">
        <f t="shared" si="3"/>
        <v>4.68</v>
      </c>
      <c r="L85" s="6">
        <f t="shared" si="4"/>
        <v>4.68</v>
      </c>
      <c r="M85" s="10">
        <v>192</v>
      </c>
      <c r="N85" s="3" t="str">
        <f t="shared" si="5"/>
        <v>S</v>
      </c>
      <c r="O85" s="11">
        <v>0</v>
      </c>
      <c r="P85" s="12">
        <v>0</v>
      </c>
      <c r="Q85" s="3">
        <v>0</v>
      </c>
      <c r="R85" s="13">
        <v>4608</v>
      </c>
      <c r="S85" s="14">
        <v>36.403200000000005</v>
      </c>
      <c r="T85" s="15">
        <v>1.3</v>
      </c>
      <c r="U85" s="15">
        <v>1.3</v>
      </c>
    </row>
    <row r="86" spans="1:21" x14ac:dyDescent="0.25">
      <c r="A86" s="1">
        <v>45395</v>
      </c>
      <c r="B86" s="2">
        <v>0.29166666666666669</v>
      </c>
      <c r="C86" s="7">
        <v>1021</v>
      </c>
      <c r="D86" s="7">
        <v>1026</v>
      </c>
      <c r="E86" s="71">
        <v>17.100000000000001</v>
      </c>
      <c r="F86" s="9">
        <v>72</v>
      </c>
      <c r="G86" s="71">
        <v>17.7</v>
      </c>
      <c r="H86" s="71">
        <v>12</v>
      </c>
      <c r="I86" s="71">
        <v>26</v>
      </c>
      <c r="J86" s="71">
        <v>17.7</v>
      </c>
      <c r="K86" s="6">
        <f t="shared" si="3"/>
        <v>5.4</v>
      </c>
      <c r="L86" s="6">
        <f t="shared" si="4"/>
        <v>5.4</v>
      </c>
      <c r="M86" s="10">
        <v>251</v>
      </c>
      <c r="N86" s="3" t="str">
        <f t="shared" si="5"/>
        <v>WSW</v>
      </c>
      <c r="O86" s="11">
        <v>0</v>
      </c>
      <c r="P86" s="12">
        <v>0</v>
      </c>
      <c r="Q86" s="3">
        <v>0</v>
      </c>
      <c r="R86" s="13">
        <v>5269</v>
      </c>
      <c r="S86" s="14">
        <v>41.625100000000003</v>
      </c>
      <c r="T86" s="15">
        <v>1.5</v>
      </c>
      <c r="U86" s="15">
        <v>1.5</v>
      </c>
    </row>
    <row r="87" spans="1:21" x14ac:dyDescent="0.25">
      <c r="A87" s="1">
        <v>45395</v>
      </c>
      <c r="B87" s="2">
        <v>0.2951388888888889</v>
      </c>
      <c r="C87" s="7">
        <v>1021</v>
      </c>
      <c r="D87" s="7">
        <v>1026</v>
      </c>
      <c r="E87" s="71">
        <v>17.3</v>
      </c>
      <c r="F87" s="9">
        <v>70</v>
      </c>
      <c r="G87" s="71">
        <v>17.3</v>
      </c>
      <c r="H87" s="71">
        <v>11.7</v>
      </c>
      <c r="I87" s="71">
        <v>26</v>
      </c>
      <c r="J87" s="71">
        <v>17.3</v>
      </c>
      <c r="K87" s="6">
        <f t="shared" si="3"/>
        <v>2.52</v>
      </c>
      <c r="L87" s="6">
        <f t="shared" si="4"/>
        <v>2.52</v>
      </c>
      <c r="M87" s="10">
        <v>136</v>
      </c>
      <c r="N87" s="3" t="str">
        <f t="shared" si="5"/>
        <v>SE</v>
      </c>
      <c r="O87" s="11">
        <v>0</v>
      </c>
      <c r="P87" s="12">
        <v>0</v>
      </c>
      <c r="Q87" s="3">
        <v>0</v>
      </c>
      <c r="R87" s="13">
        <v>5724</v>
      </c>
      <c r="S87" s="14">
        <v>45.219600000000007</v>
      </c>
      <c r="T87" s="15">
        <v>0.7</v>
      </c>
      <c r="U87" s="15">
        <v>0.7</v>
      </c>
    </row>
    <row r="88" spans="1:21" x14ac:dyDescent="0.25">
      <c r="A88" s="1">
        <v>45395</v>
      </c>
      <c r="B88" s="2">
        <v>0.2986111111111111</v>
      </c>
      <c r="C88" s="7">
        <v>1021</v>
      </c>
      <c r="D88" s="7">
        <v>1026</v>
      </c>
      <c r="E88" s="71">
        <v>17.5</v>
      </c>
      <c r="F88" s="9">
        <v>69</v>
      </c>
      <c r="G88" s="71">
        <v>17.5</v>
      </c>
      <c r="H88" s="71">
        <v>11.7</v>
      </c>
      <c r="I88" s="71">
        <v>26</v>
      </c>
      <c r="J88" s="71">
        <v>17.5</v>
      </c>
      <c r="K88" s="6">
        <f t="shared" si="3"/>
        <v>3.6</v>
      </c>
      <c r="L88" s="6">
        <f t="shared" si="4"/>
        <v>3.6</v>
      </c>
      <c r="M88" s="10">
        <v>276</v>
      </c>
      <c r="N88" s="3" t="str">
        <f t="shared" si="5"/>
        <v>W</v>
      </c>
      <c r="O88" s="11">
        <v>0</v>
      </c>
      <c r="P88" s="12">
        <v>0</v>
      </c>
      <c r="Q88" s="3">
        <v>0</v>
      </c>
      <c r="R88" s="13">
        <v>6689</v>
      </c>
      <c r="S88" s="14">
        <v>52.843100000000007</v>
      </c>
      <c r="T88" s="15">
        <v>1</v>
      </c>
      <c r="U88" s="15">
        <v>1</v>
      </c>
    </row>
    <row r="89" spans="1:21" x14ac:dyDescent="0.25">
      <c r="A89" s="1">
        <v>45395</v>
      </c>
      <c r="B89" s="2">
        <v>0.30208333333333331</v>
      </c>
      <c r="C89" s="7">
        <v>1021</v>
      </c>
      <c r="D89" s="7">
        <v>1026</v>
      </c>
      <c r="E89" s="71">
        <v>17.600000000000001</v>
      </c>
      <c r="F89" s="9">
        <v>68</v>
      </c>
      <c r="G89" s="71">
        <v>18.2</v>
      </c>
      <c r="H89" s="71">
        <v>11.6</v>
      </c>
      <c r="I89" s="71">
        <v>26</v>
      </c>
      <c r="J89" s="71">
        <v>18.2</v>
      </c>
      <c r="K89" s="6">
        <f t="shared" si="3"/>
        <v>5.04</v>
      </c>
      <c r="L89" s="6">
        <f t="shared" si="4"/>
        <v>5.04</v>
      </c>
      <c r="M89" s="10">
        <v>120</v>
      </c>
      <c r="N89" s="3" t="str">
        <f t="shared" si="5"/>
        <v>ESE</v>
      </c>
      <c r="O89" s="11">
        <v>0</v>
      </c>
      <c r="P89" s="12">
        <v>0</v>
      </c>
      <c r="Q89" s="3">
        <v>0</v>
      </c>
      <c r="R89" s="13">
        <v>7452</v>
      </c>
      <c r="S89" s="14">
        <v>58.870800000000003</v>
      </c>
      <c r="T89" s="15">
        <v>1.4</v>
      </c>
      <c r="U89" s="15">
        <v>1.4</v>
      </c>
    </row>
    <row r="90" spans="1:21" x14ac:dyDescent="0.25">
      <c r="A90" s="1">
        <v>45395</v>
      </c>
      <c r="B90" s="2">
        <v>0.30555555555555558</v>
      </c>
      <c r="C90" s="7">
        <v>1021</v>
      </c>
      <c r="D90" s="7">
        <v>1026</v>
      </c>
      <c r="E90" s="71">
        <v>17.7</v>
      </c>
      <c r="F90" s="9">
        <v>68</v>
      </c>
      <c r="G90" s="71">
        <v>17.7</v>
      </c>
      <c r="H90" s="71">
        <v>11.7</v>
      </c>
      <c r="I90" s="71">
        <v>26</v>
      </c>
      <c r="J90" s="71">
        <v>17.7</v>
      </c>
      <c r="K90" s="6">
        <f t="shared" si="3"/>
        <v>0</v>
      </c>
      <c r="L90" s="6">
        <f t="shared" si="4"/>
        <v>0</v>
      </c>
      <c r="M90" s="10">
        <v>282</v>
      </c>
      <c r="N90" s="3" t="str">
        <f t="shared" si="5"/>
        <v>W</v>
      </c>
      <c r="O90" s="11">
        <v>0</v>
      </c>
      <c r="P90" s="12">
        <v>0</v>
      </c>
      <c r="Q90" s="3">
        <v>0.6</v>
      </c>
      <c r="R90" s="13">
        <v>8176</v>
      </c>
      <c r="S90" s="14">
        <v>64.590400000000002</v>
      </c>
      <c r="T90" s="15">
        <v>0</v>
      </c>
      <c r="U90" s="15">
        <v>0</v>
      </c>
    </row>
    <row r="91" spans="1:21" x14ac:dyDescent="0.25">
      <c r="A91" s="1">
        <v>45395</v>
      </c>
      <c r="B91" s="2">
        <v>0.30902777777777779</v>
      </c>
      <c r="C91" s="7">
        <v>1021</v>
      </c>
      <c r="D91" s="7">
        <v>1026</v>
      </c>
      <c r="E91" s="71">
        <v>17.899999999999999</v>
      </c>
      <c r="F91" s="9">
        <v>66</v>
      </c>
      <c r="G91" s="71">
        <v>18.399999999999999</v>
      </c>
      <c r="H91" s="71">
        <v>11.4</v>
      </c>
      <c r="I91" s="71">
        <v>26</v>
      </c>
      <c r="J91" s="71">
        <v>18.399999999999999</v>
      </c>
      <c r="K91" s="6">
        <f t="shared" si="3"/>
        <v>6.48</v>
      </c>
      <c r="L91" s="6">
        <f t="shared" si="4"/>
        <v>6.84</v>
      </c>
      <c r="M91" s="10">
        <v>271</v>
      </c>
      <c r="N91" s="3" t="str">
        <f t="shared" si="5"/>
        <v>W</v>
      </c>
      <c r="O91" s="11">
        <v>0</v>
      </c>
      <c r="P91" s="12">
        <v>0</v>
      </c>
      <c r="Q91" s="3">
        <v>0.9</v>
      </c>
      <c r="R91" s="13">
        <v>8928</v>
      </c>
      <c r="S91" s="14">
        <v>70.531200000000013</v>
      </c>
      <c r="T91" s="15">
        <v>1.8</v>
      </c>
      <c r="U91" s="15">
        <v>1.9</v>
      </c>
    </row>
    <row r="92" spans="1:21" x14ac:dyDescent="0.25">
      <c r="A92" s="1">
        <v>45395</v>
      </c>
      <c r="B92" s="2">
        <v>0.3125</v>
      </c>
      <c r="C92" s="7">
        <v>1021</v>
      </c>
      <c r="D92" s="7">
        <v>1026</v>
      </c>
      <c r="E92" s="71">
        <v>18</v>
      </c>
      <c r="F92" s="9">
        <v>67</v>
      </c>
      <c r="G92" s="71">
        <v>18</v>
      </c>
      <c r="H92" s="71">
        <v>11.7</v>
      </c>
      <c r="I92" s="71">
        <v>26</v>
      </c>
      <c r="J92" s="71">
        <v>18</v>
      </c>
      <c r="K92" s="6">
        <f t="shared" si="3"/>
        <v>3.24</v>
      </c>
      <c r="L92" s="6">
        <f t="shared" si="4"/>
        <v>3.24</v>
      </c>
      <c r="M92" s="10">
        <v>88</v>
      </c>
      <c r="N92" s="3" t="str">
        <f t="shared" si="5"/>
        <v>E</v>
      </c>
      <c r="O92" s="11">
        <v>0</v>
      </c>
      <c r="P92" s="12">
        <v>0</v>
      </c>
      <c r="Q92" s="3">
        <v>0.9</v>
      </c>
      <c r="R92" s="13">
        <v>9654</v>
      </c>
      <c r="S92" s="14">
        <v>76.266600000000011</v>
      </c>
      <c r="T92" s="15">
        <v>0.9</v>
      </c>
      <c r="U92" s="15">
        <v>0.9</v>
      </c>
    </row>
    <row r="93" spans="1:21" x14ac:dyDescent="0.25">
      <c r="A93" s="1">
        <v>45395</v>
      </c>
      <c r="B93" s="2">
        <v>0.31597222222222221</v>
      </c>
      <c r="C93" s="7">
        <v>1021</v>
      </c>
      <c r="D93" s="7">
        <v>1026</v>
      </c>
      <c r="E93" s="71">
        <v>18</v>
      </c>
      <c r="F93" s="9">
        <v>66</v>
      </c>
      <c r="G93" s="71">
        <v>18.5</v>
      </c>
      <c r="H93" s="71">
        <v>11.5</v>
      </c>
      <c r="I93" s="71">
        <v>26</v>
      </c>
      <c r="J93" s="71">
        <v>18.5</v>
      </c>
      <c r="K93" s="6">
        <f t="shared" si="3"/>
        <v>6.48</v>
      </c>
      <c r="L93" s="6">
        <f t="shared" si="4"/>
        <v>7.2</v>
      </c>
      <c r="M93" s="10">
        <v>256</v>
      </c>
      <c r="N93" s="3" t="str">
        <f t="shared" si="5"/>
        <v>WSW</v>
      </c>
      <c r="O93" s="11">
        <v>0</v>
      </c>
      <c r="P93" s="12">
        <v>0</v>
      </c>
      <c r="Q93" s="3">
        <v>0.8</v>
      </c>
      <c r="R93" s="13">
        <v>10447</v>
      </c>
      <c r="S93" s="14">
        <v>82.531300000000002</v>
      </c>
      <c r="T93" s="15">
        <v>1.8</v>
      </c>
      <c r="U93" s="15">
        <v>2</v>
      </c>
    </row>
    <row r="94" spans="1:21" x14ac:dyDescent="0.25">
      <c r="A94" s="1">
        <v>45395</v>
      </c>
      <c r="B94" s="2">
        <v>0.31944444444444442</v>
      </c>
      <c r="C94" s="7">
        <v>1021</v>
      </c>
      <c r="D94" s="7">
        <v>1026</v>
      </c>
      <c r="E94" s="71">
        <v>18.2</v>
      </c>
      <c r="F94" s="9">
        <v>67</v>
      </c>
      <c r="G94" s="71">
        <v>18.2</v>
      </c>
      <c r="H94" s="71">
        <v>11.9</v>
      </c>
      <c r="I94" s="71">
        <v>26</v>
      </c>
      <c r="J94" s="71">
        <v>18.2</v>
      </c>
      <c r="K94" s="6">
        <f t="shared" si="3"/>
        <v>11.88</v>
      </c>
      <c r="L94" s="6">
        <f t="shared" si="4"/>
        <v>12.6</v>
      </c>
      <c r="M94" s="10">
        <v>350</v>
      </c>
      <c r="N94" s="3" t="str">
        <f t="shared" si="5"/>
        <v>N</v>
      </c>
      <c r="O94" s="11">
        <v>0</v>
      </c>
      <c r="P94" s="12">
        <v>0</v>
      </c>
      <c r="Q94" s="3">
        <v>0.8</v>
      </c>
      <c r="R94" s="13">
        <v>11340</v>
      </c>
      <c r="S94" s="14">
        <v>89.586000000000013</v>
      </c>
      <c r="T94" s="15">
        <v>3.3</v>
      </c>
      <c r="U94" s="15">
        <v>3.5</v>
      </c>
    </row>
    <row r="95" spans="1:21" x14ac:dyDescent="0.25">
      <c r="A95" s="1">
        <v>45395</v>
      </c>
      <c r="B95" s="2">
        <v>0.32291666666666669</v>
      </c>
      <c r="C95" s="7">
        <v>1021</v>
      </c>
      <c r="D95" s="7">
        <v>1026</v>
      </c>
      <c r="E95" s="71">
        <v>18.100000000000001</v>
      </c>
      <c r="F95" s="9">
        <v>67</v>
      </c>
      <c r="G95" s="71">
        <v>18.100000000000001</v>
      </c>
      <c r="H95" s="71">
        <v>11.8</v>
      </c>
      <c r="I95" s="71">
        <v>26</v>
      </c>
      <c r="J95" s="71">
        <v>18.100000000000001</v>
      </c>
      <c r="K95" s="6">
        <f t="shared" si="3"/>
        <v>9.7200000000000006</v>
      </c>
      <c r="L95" s="6">
        <f t="shared" si="4"/>
        <v>10.44</v>
      </c>
      <c r="M95" s="10">
        <v>247</v>
      </c>
      <c r="N95" s="3" t="str">
        <f t="shared" si="5"/>
        <v>WSW</v>
      </c>
      <c r="O95" s="11">
        <v>0</v>
      </c>
      <c r="P95" s="12">
        <v>0</v>
      </c>
      <c r="Q95" s="3">
        <v>0.8</v>
      </c>
      <c r="R95" s="13">
        <v>12271</v>
      </c>
      <c r="S95" s="14">
        <v>96.940900000000013</v>
      </c>
      <c r="T95" s="15">
        <v>2.7</v>
      </c>
      <c r="U95" s="15">
        <v>2.9</v>
      </c>
    </row>
    <row r="96" spans="1:21" x14ac:dyDescent="0.25">
      <c r="A96" s="1">
        <v>45395</v>
      </c>
      <c r="B96" s="2">
        <v>0.3263888888888889</v>
      </c>
      <c r="C96" s="7">
        <v>1021</v>
      </c>
      <c r="D96" s="7">
        <v>1026</v>
      </c>
      <c r="E96" s="71">
        <v>18.3</v>
      </c>
      <c r="F96" s="9">
        <v>64</v>
      </c>
      <c r="G96" s="71">
        <v>18.3</v>
      </c>
      <c r="H96" s="71">
        <v>11.3</v>
      </c>
      <c r="I96" s="71">
        <v>26</v>
      </c>
      <c r="J96" s="71">
        <v>18.3</v>
      </c>
      <c r="K96" s="6">
        <f t="shared" si="3"/>
        <v>7.9200000000000008</v>
      </c>
      <c r="L96" s="6">
        <f t="shared" si="4"/>
        <v>8.64</v>
      </c>
      <c r="M96" s="10">
        <v>86</v>
      </c>
      <c r="N96" s="3" t="str">
        <f t="shared" si="5"/>
        <v>E</v>
      </c>
      <c r="O96" s="11">
        <v>0</v>
      </c>
      <c r="P96" s="12">
        <v>0</v>
      </c>
      <c r="Q96" s="3">
        <v>0.9</v>
      </c>
      <c r="R96" s="13">
        <v>13409</v>
      </c>
      <c r="S96" s="14">
        <v>105.93110000000001</v>
      </c>
      <c r="T96" s="15">
        <v>2.2000000000000002</v>
      </c>
      <c r="U96" s="15">
        <v>2.4</v>
      </c>
    </row>
    <row r="97" spans="1:21" x14ac:dyDescent="0.25">
      <c r="A97" s="1">
        <v>45395</v>
      </c>
      <c r="B97" s="2">
        <v>0.3298611111111111</v>
      </c>
      <c r="C97" s="7">
        <v>1021</v>
      </c>
      <c r="D97" s="7">
        <v>1026</v>
      </c>
      <c r="E97" s="71">
        <v>18.600000000000001</v>
      </c>
      <c r="F97" s="9">
        <v>63</v>
      </c>
      <c r="G97" s="71">
        <v>18.600000000000001</v>
      </c>
      <c r="H97" s="71">
        <v>11.4</v>
      </c>
      <c r="I97" s="71">
        <v>26</v>
      </c>
      <c r="J97" s="71">
        <v>18.600000000000001</v>
      </c>
      <c r="K97" s="6">
        <f t="shared" si="3"/>
        <v>6.48</v>
      </c>
      <c r="L97" s="6">
        <f t="shared" si="4"/>
        <v>6.84</v>
      </c>
      <c r="M97" s="10">
        <v>314</v>
      </c>
      <c r="N97" s="3" t="str">
        <f t="shared" si="5"/>
        <v>NW</v>
      </c>
      <c r="O97" s="11">
        <v>0</v>
      </c>
      <c r="P97" s="12">
        <v>0</v>
      </c>
      <c r="Q97" s="3">
        <v>0.8</v>
      </c>
      <c r="R97" s="13">
        <v>14694</v>
      </c>
      <c r="S97" s="14">
        <v>116.08260000000001</v>
      </c>
      <c r="T97" s="15">
        <v>1.8</v>
      </c>
      <c r="U97" s="15">
        <v>1.9</v>
      </c>
    </row>
    <row r="98" spans="1:21" x14ac:dyDescent="0.25">
      <c r="A98" s="1">
        <v>45395</v>
      </c>
      <c r="B98" s="2">
        <v>0.33333333333333331</v>
      </c>
      <c r="C98" s="7">
        <v>1021</v>
      </c>
      <c r="D98" s="7">
        <v>1026</v>
      </c>
      <c r="E98" s="71">
        <v>18.7</v>
      </c>
      <c r="F98" s="9">
        <v>63</v>
      </c>
      <c r="G98" s="71">
        <v>18.7</v>
      </c>
      <c r="H98" s="71">
        <v>11.5</v>
      </c>
      <c r="I98" s="71">
        <v>26</v>
      </c>
      <c r="J98" s="71">
        <v>18.7</v>
      </c>
      <c r="K98" s="6">
        <f t="shared" si="3"/>
        <v>7.2</v>
      </c>
      <c r="L98" s="6">
        <f t="shared" si="4"/>
        <v>7.2</v>
      </c>
      <c r="M98" s="10">
        <v>173</v>
      </c>
      <c r="N98" s="3" t="str">
        <f t="shared" si="5"/>
        <v>S</v>
      </c>
      <c r="O98" s="11">
        <v>0</v>
      </c>
      <c r="P98" s="12">
        <v>0</v>
      </c>
      <c r="Q98" s="3">
        <v>1</v>
      </c>
      <c r="R98" s="13">
        <v>14703</v>
      </c>
      <c r="S98" s="14">
        <v>116.15370000000001</v>
      </c>
      <c r="T98" s="15">
        <v>2</v>
      </c>
      <c r="U98" s="15">
        <v>2</v>
      </c>
    </row>
    <row r="99" spans="1:21" x14ac:dyDescent="0.25">
      <c r="A99" s="1">
        <v>45395</v>
      </c>
      <c r="B99" s="2">
        <v>0.33680555555555558</v>
      </c>
      <c r="C99" s="7">
        <v>1021</v>
      </c>
      <c r="D99" s="7">
        <v>1026</v>
      </c>
      <c r="E99" s="71">
        <v>18.600000000000001</v>
      </c>
      <c r="F99" s="9">
        <v>63</v>
      </c>
      <c r="G99" s="71">
        <v>18.600000000000001</v>
      </c>
      <c r="H99" s="71">
        <v>11.4</v>
      </c>
      <c r="I99" s="71">
        <v>26</v>
      </c>
      <c r="J99" s="71">
        <v>18.600000000000001</v>
      </c>
      <c r="K99" s="6">
        <f t="shared" si="3"/>
        <v>5.76</v>
      </c>
      <c r="L99" s="6">
        <f t="shared" si="4"/>
        <v>5.76</v>
      </c>
      <c r="M99" s="10">
        <v>110</v>
      </c>
      <c r="N99" s="3" t="str">
        <f t="shared" si="5"/>
        <v>ESE</v>
      </c>
      <c r="O99" s="11">
        <v>0</v>
      </c>
      <c r="P99" s="12">
        <v>0</v>
      </c>
      <c r="Q99" s="3">
        <v>1</v>
      </c>
      <c r="R99" s="13">
        <v>17701</v>
      </c>
      <c r="S99" s="14">
        <v>139.83790000000002</v>
      </c>
      <c r="T99" s="15">
        <v>1.6</v>
      </c>
      <c r="U99" s="15">
        <v>1.6</v>
      </c>
    </row>
    <row r="100" spans="1:21" x14ac:dyDescent="0.25">
      <c r="A100" s="1">
        <v>45395</v>
      </c>
      <c r="B100" s="2">
        <v>0.34027777777777779</v>
      </c>
      <c r="C100" s="7">
        <v>1021</v>
      </c>
      <c r="D100" s="7">
        <v>1026</v>
      </c>
      <c r="E100" s="71">
        <v>18.7</v>
      </c>
      <c r="F100" s="9">
        <v>63</v>
      </c>
      <c r="G100" s="71">
        <v>18.7</v>
      </c>
      <c r="H100" s="71">
        <v>11.5</v>
      </c>
      <c r="I100" s="71">
        <v>26</v>
      </c>
      <c r="J100" s="71">
        <v>18.7</v>
      </c>
      <c r="K100" s="6">
        <f t="shared" si="3"/>
        <v>8.2799999999999994</v>
      </c>
      <c r="L100" s="6">
        <f t="shared" si="4"/>
        <v>9.36</v>
      </c>
      <c r="M100" s="10">
        <v>48</v>
      </c>
      <c r="N100" s="3" t="str">
        <f t="shared" si="5"/>
        <v>NE</v>
      </c>
      <c r="O100" s="11">
        <v>0</v>
      </c>
      <c r="P100" s="12">
        <v>0</v>
      </c>
      <c r="Q100" s="3">
        <v>1</v>
      </c>
      <c r="R100" s="13">
        <v>19407</v>
      </c>
      <c r="S100" s="14">
        <v>153.31530000000001</v>
      </c>
      <c r="T100" s="15">
        <v>2.2999999999999998</v>
      </c>
      <c r="U100" s="15">
        <v>2.6</v>
      </c>
    </row>
    <row r="101" spans="1:21" x14ac:dyDescent="0.25">
      <c r="A101" s="1">
        <v>45395</v>
      </c>
      <c r="B101" s="2">
        <v>0.34375</v>
      </c>
      <c r="C101" s="7">
        <v>1021</v>
      </c>
      <c r="D101" s="7">
        <v>1026</v>
      </c>
      <c r="E101" s="71">
        <v>18.899999999999999</v>
      </c>
      <c r="F101" s="9">
        <v>62</v>
      </c>
      <c r="G101" s="71">
        <v>18.899999999999999</v>
      </c>
      <c r="H101" s="71">
        <v>11.4</v>
      </c>
      <c r="I101" s="71">
        <v>26</v>
      </c>
      <c r="J101" s="71">
        <v>18.899999999999999</v>
      </c>
      <c r="K101" s="6">
        <f t="shared" si="3"/>
        <v>14.040000000000001</v>
      </c>
      <c r="L101" s="6">
        <f t="shared" si="4"/>
        <v>19.8</v>
      </c>
      <c r="M101" s="10">
        <v>132</v>
      </c>
      <c r="N101" s="3" t="str">
        <f t="shared" si="5"/>
        <v>SE</v>
      </c>
      <c r="O101" s="11">
        <v>0</v>
      </c>
      <c r="P101" s="12">
        <v>0</v>
      </c>
      <c r="Q101" s="3">
        <v>1.2</v>
      </c>
      <c r="R101" s="13">
        <v>21151</v>
      </c>
      <c r="S101" s="14">
        <v>167.09290000000001</v>
      </c>
      <c r="T101" s="15">
        <v>3.9</v>
      </c>
      <c r="U101" s="15">
        <v>5.5</v>
      </c>
    </row>
    <row r="102" spans="1:21" x14ac:dyDescent="0.25">
      <c r="A102" s="1">
        <v>45395</v>
      </c>
      <c r="B102" s="2">
        <v>0.34722222222222221</v>
      </c>
      <c r="C102" s="7">
        <v>1021</v>
      </c>
      <c r="D102" s="7">
        <v>1026</v>
      </c>
      <c r="E102" s="71">
        <v>19.100000000000001</v>
      </c>
      <c r="F102" s="9">
        <v>62</v>
      </c>
      <c r="G102" s="71">
        <v>19.100000000000001</v>
      </c>
      <c r="H102" s="71">
        <v>11.6</v>
      </c>
      <c r="I102" s="71">
        <v>26</v>
      </c>
      <c r="J102" s="71">
        <v>19.100000000000001</v>
      </c>
      <c r="K102" s="6">
        <f t="shared" si="3"/>
        <v>7.2</v>
      </c>
      <c r="L102" s="6">
        <f t="shared" si="4"/>
        <v>8.64</v>
      </c>
      <c r="M102" s="10">
        <v>21</v>
      </c>
      <c r="N102" s="3" t="str">
        <f t="shared" si="5"/>
        <v>NNE</v>
      </c>
      <c r="O102" s="11">
        <v>0</v>
      </c>
      <c r="P102" s="12">
        <v>0</v>
      </c>
      <c r="Q102" s="3">
        <v>1.2</v>
      </c>
      <c r="R102" s="13">
        <v>22913</v>
      </c>
      <c r="S102" s="14">
        <v>181.01270000000002</v>
      </c>
      <c r="T102" s="15">
        <v>2</v>
      </c>
      <c r="U102" s="15">
        <v>2.4</v>
      </c>
    </row>
    <row r="103" spans="1:21" x14ac:dyDescent="0.25">
      <c r="A103" s="1">
        <v>45395</v>
      </c>
      <c r="B103" s="2">
        <v>0.35069444444444442</v>
      </c>
      <c r="C103" s="7">
        <v>1021</v>
      </c>
      <c r="D103" s="7">
        <v>1026</v>
      </c>
      <c r="E103" s="71">
        <v>19.2</v>
      </c>
      <c r="F103" s="9">
        <v>62</v>
      </c>
      <c r="G103" s="71">
        <v>19.2</v>
      </c>
      <c r="H103" s="71">
        <v>11.7</v>
      </c>
      <c r="I103" s="71">
        <v>26</v>
      </c>
      <c r="J103" s="71">
        <v>19.2</v>
      </c>
      <c r="K103" s="6">
        <f t="shared" si="3"/>
        <v>16.2</v>
      </c>
      <c r="L103" s="6">
        <f t="shared" si="4"/>
        <v>20.52</v>
      </c>
      <c r="M103" s="10">
        <v>2</v>
      </c>
      <c r="N103" s="3" t="str">
        <f t="shared" si="5"/>
        <v>N</v>
      </c>
      <c r="O103" s="11">
        <v>0</v>
      </c>
      <c r="P103" s="12">
        <v>0</v>
      </c>
      <c r="Q103" s="3">
        <v>1</v>
      </c>
      <c r="R103" s="13">
        <v>24612</v>
      </c>
      <c r="S103" s="14">
        <v>194.43480000000002</v>
      </c>
      <c r="T103" s="15">
        <v>4.5</v>
      </c>
      <c r="U103" s="15">
        <v>5.7</v>
      </c>
    </row>
    <row r="104" spans="1:21" x14ac:dyDescent="0.25">
      <c r="A104" s="1">
        <v>45395</v>
      </c>
      <c r="B104" s="2">
        <v>0.35416666666666669</v>
      </c>
      <c r="C104" s="7">
        <v>1022</v>
      </c>
      <c r="D104" s="7">
        <v>1027</v>
      </c>
      <c r="E104" s="71">
        <v>19.100000000000001</v>
      </c>
      <c r="F104" s="9">
        <v>61</v>
      </c>
      <c r="G104" s="71">
        <v>19.100000000000001</v>
      </c>
      <c r="H104" s="71">
        <v>11.4</v>
      </c>
      <c r="I104" s="71">
        <v>26</v>
      </c>
      <c r="J104" s="71">
        <v>19.100000000000001</v>
      </c>
      <c r="K104" s="6">
        <f t="shared" si="3"/>
        <v>7.2</v>
      </c>
      <c r="L104" s="6">
        <f t="shared" si="4"/>
        <v>8.2799999999999994</v>
      </c>
      <c r="M104" s="10">
        <v>93</v>
      </c>
      <c r="N104" s="3" t="str">
        <f t="shared" si="5"/>
        <v>E</v>
      </c>
      <c r="O104" s="11">
        <v>0</v>
      </c>
      <c r="P104" s="12">
        <v>0</v>
      </c>
      <c r="Q104" s="3">
        <v>1.3</v>
      </c>
      <c r="R104" s="13">
        <v>26408</v>
      </c>
      <c r="S104" s="14">
        <v>208.62320000000003</v>
      </c>
      <c r="T104" s="15">
        <v>2</v>
      </c>
      <c r="U104" s="15">
        <v>2.2999999999999998</v>
      </c>
    </row>
    <row r="105" spans="1:21" x14ac:dyDescent="0.25">
      <c r="A105" s="1">
        <v>45395</v>
      </c>
      <c r="B105" s="2">
        <v>0.3576388888888889</v>
      </c>
      <c r="C105" s="7">
        <v>1021</v>
      </c>
      <c r="D105" s="7">
        <v>1026</v>
      </c>
      <c r="E105" s="71">
        <v>19.3</v>
      </c>
      <c r="F105" s="9">
        <v>60</v>
      </c>
      <c r="G105" s="71">
        <v>19.3</v>
      </c>
      <c r="H105" s="71">
        <v>11.3</v>
      </c>
      <c r="I105" s="71">
        <v>26</v>
      </c>
      <c r="J105" s="71">
        <v>19.3</v>
      </c>
      <c r="K105" s="6">
        <f t="shared" si="3"/>
        <v>5.04</v>
      </c>
      <c r="L105" s="6">
        <f t="shared" si="4"/>
        <v>5.04</v>
      </c>
      <c r="M105" s="10">
        <v>13</v>
      </c>
      <c r="N105" s="3" t="str">
        <f t="shared" si="5"/>
        <v>N</v>
      </c>
      <c r="O105" s="11">
        <v>0</v>
      </c>
      <c r="P105" s="12">
        <v>0</v>
      </c>
      <c r="Q105" s="3">
        <v>1.4</v>
      </c>
      <c r="R105" s="13">
        <v>28225</v>
      </c>
      <c r="S105" s="14">
        <v>222.97750000000002</v>
      </c>
      <c r="T105" s="15">
        <v>1.4</v>
      </c>
      <c r="U105" s="15">
        <v>1.4</v>
      </c>
    </row>
    <row r="106" spans="1:21" x14ac:dyDescent="0.25">
      <c r="A106" s="1">
        <v>45395</v>
      </c>
      <c r="B106" s="2">
        <v>0.3611111111111111</v>
      </c>
      <c r="C106" s="7">
        <v>1022</v>
      </c>
      <c r="D106" s="7">
        <v>1027</v>
      </c>
      <c r="E106" s="71">
        <v>19.3</v>
      </c>
      <c r="F106" s="9">
        <v>60</v>
      </c>
      <c r="G106" s="71">
        <v>19.3</v>
      </c>
      <c r="H106" s="71">
        <v>11.3</v>
      </c>
      <c r="I106" s="71">
        <v>26</v>
      </c>
      <c r="J106" s="71">
        <v>19.3</v>
      </c>
      <c r="K106" s="6">
        <f t="shared" si="3"/>
        <v>5.4</v>
      </c>
      <c r="L106" s="6">
        <f t="shared" si="4"/>
        <v>5.4</v>
      </c>
      <c r="M106" s="10">
        <v>132</v>
      </c>
      <c r="N106" s="3" t="str">
        <f t="shared" si="5"/>
        <v>SE</v>
      </c>
      <c r="O106" s="11">
        <v>0</v>
      </c>
      <c r="P106" s="12">
        <v>0</v>
      </c>
      <c r="Q106" s="3">
        <v>1.4</v>
      </c>
      <c r="R106" s="13">
        <v>29900</v>
      </c>
      <c r="S106" s="14">
        <v>236.21000000000004</v>
      </c>
      <c r="T106" s="15">
        <v>1.5</v>
      </c>
      <c r="U106" s="15">
        <v>1.5</v>
      </c>
    </row>
    <row r="107" spans="1:21" x14ac:dyDescent="0.25">
      <c r="A107" s="1">
        <v>45395</v>
      </c>
      <c r="B107" s="2">
        <v>0.36458333333333331</v>
      </c>
      <c r="C107" s="7">
        <v>1021</v>
      </c>
      <c r="D107" s="7">
        <v>1026</v>
      </c>
      <c r="E107" s="71">
        <v>19.399999999999999</v>
      </c>
      <c r="F107" s="9">
        <v>60</v>
      </c>
      <c r="G107" s="71">
        <v>19.399999999999999</v>
      </c>
      <c r="H107" s="71">
        <v>11.4</v>
      </c>
      <c r="I107" s="71">
        <v>26</v>
      </c>
      <c r="J107" s="71">
        <v>19.399999999999999</v>
      </c>
      <c r="K107" s="6">
        <f t="shared" si="3"/>
        <v>4.68</v>
      </c>
      <c r="L107" s="6">
        <f t="shared" si="4"/>
        <v>4.68</v>
      </c>
      <c r="M107" s="10">
        <v>112</v>
      </c>
      <c r="N107" s="3" t="str">
        <f t="shared" si="5"/>
        <v>ESE</v>
      </c>
      <c r="O107" s="11">
        <v>0</v>
      </c>
      <c r="P107" s="12">
        <v>0</v>
      </c>
      <c r="Q107" s="3">
        <v>1.5</v>
      </c>
      <c r="R107" s="13">
        <v>31817</v>
      </c>
      <c r="S107" s="14">
        <v>251.35430000000002</v>
      </c>
      <c r="T107" s="15">
        <v>1.3</v>
      </c>
      <c r="U107" s="15">
        <v>1.3</v>
      </c>
    </row>
    <row r="108" spans="1:21" x14ac:dyDescent="0.25">
      <c r="A108" s="1">
        <v>45395</v>
      </c>
      <c r="B108" s="2">
        <v>0.36805555555555558</v>
      </c>
      <c r="C108" s="7">
        <v>1022</v>
      </c>
      <c r="D108" s="7">
        <v>1027</v>
      </c>
      <c r="E108" s="71">
        <v>19.399999999999999</v>
      </c>
      <c r="F108" s="9">
        <v>59</v>
      </c>
      <c r="G108" s="71">
        <v>19.399999999999999</v>
      </c>
      <c r="H108" s="71">
        <v>11.1</v>
      </c>
      <c r="I108" s="71">
        <v>26</v>
      </c>
      <c r="J108" s="71">
        <v>19.399999999999999</v>
      </c>
      <c r="K108" s="6">
        <f t="shared" si="3"/>
        <v>5.04</v>
      </c>
      <c r="L108" s="6">
        <f t="shared" si="4"/>
        <v>5.04</v>
      </c>
      <c r="M108" s="10">
        <v>347</v>
      </c>
      <c r="N108" s="3" t="str">
        <f t="shared" si="5"/>
        <v>NNW</v>
      </c>
      <c r="O108" s="11">
        <v>0</v>
      </c>
      <c r="P108" s="12">
        <v>0</v>
      </c>
      <c r="Q108" s="3">
        <v>1.7</v>
      </c>
      <c r="R108" s="13">
        <v>33583</v>
      </c>
      <c r="S108" s="14">
        <v>265.3057</v>
      </c>
      <c r="T108" s="15">
        <v>1.4</v>
      </c>
      <c r="U108" s="15">
        <v>1.4</v>
      </c>
    </row>
    <row r="109" spans="1:21" x14ac:dyDescent="0.25">
      <c r="A109" s="1">
        <v>45395</v>
      </c>
      <c r="B109" s="2">
        <v>0.37152777777777779</v>
      </c>
      <c r="C109" s="7">
        <v>1022</v>
      </c>
      <c r="D109" s="7">
        <v>1027</v>
      </c>
      <c r="E109" s="71">
        <v>19.600000000000001</v>
      </c>
      <c r="F109" s="9">
        <v>59</v>
      </c>
      <c r="G109" s="71">
        <v>19.600000000000001</v>
      </c>
      <c r="H109" s="71">
        <v>11.3</v>
      </c>
      <c r="I109" s="71">
        <v>26</v>
      </c>
      <c r="J109" s="71">
        <v>19.600000000000001</v>
      </c>
      <c r="K109" s="6">
        <f t="shared" si="3"/>
        <v>7.9200000000000008</v>
      </c>
      <c r="L109" s="6">
        <f t="shared" si="4"/>
        <v>9.36</v>
      </c>
      <c r="M109" s="10">
        <v>61</v>
      </c>
      <c r="N109" s="3" t="str">
        <f t="shared" si="5"/>
        <v>ENE</v>
      </c>
      <c r="O109" s="11">
        <v>0</v>
      </c>
      <c r="P109" s="12">
        <v>0</v>
      </c>
      <c r="Q109" s="3">
        <v>1.6</v>
      </c>
      <c r="R109" s="13">
        <v>35520</v>
      </c>
      <c r="S109" s="14">
        <v>280.608</v>
      </c>
      <c r="T109" s="15">
        <v>2.2000000000000002</v>
      </c>
      <c r="U109" s="15">
        <v>2.6</v>
      </c>
    </row>
    <row r="110" spans="1:21" x14ac:dyDescent="0.25">
      <c r="A110" s="1">
        <v>45395</v>
      </c>
      <c r="B110" s="2">
        <v>0.375</v>
      </c>
      <c r="C110" s="7">
        <v>1022</v>
      </c>
      <c r="D110" s="7">
        <v>1027</v>
      </c>
      <c r="E110" s="71">
        <v>19.600000000000001</v>
      </c>
      <c r="F110" s="9">
        <v>59</v>
      </c>
      <c r="G110" s="71">
        <v>19.600000000000001</v>
      </c>
      <c r="H110" s="71">
        <v>11.3</v>
      </c>
      <c r="I110" s="71">
        <v>26</v>
      </c>
      <c r="J110" s="71">
        <v>19.600000000000001</v>
      </c>
      <c r="K110" s="6">
        <f t="shared" si="3"/>
        <v>4.68</v>
      </c>
      <c r="L110" s="6">
        <f t="shared" si="4"/>
        <v>4.68</v>
      </c>
      <c r="M110" s="10">
        <v>100</v>
      </c>
      <c r="N110" s="3" t="str">
        <f t="shared" si="5"/>
        <v>E</v>
      </c>
      <c r="O110" s="11">
        <v>0</v>
      </c>
      <c r="P110" s="12">
        <v>0</v>
      </c>
      <c r="Q110" s="3">
        <v>1.5</v>
      </c>
      <c r="R110" s="13">
        <v>37504</v>
      </c>
      <c r="S110" s="14">
        <v>296.28160000000003</v>
      </c>
      <c r="T110" s="15">
        <v>1.3</v>
      </c>
      <c r="U110" s="15">
        <v>1.3</v>
      </c>
    </row>
    <row r="111" spans="1:21" x14ac:dyDescent="0.25">
      <c r="A111" s="1">
        <v>45395</v>
      </c>
      <c r="B111" s="2">
        <v>0.37847222222222221</v>
      </c>
      <c r="C111" s="7">
        <v>1022</v>
      </c>
      <c r="D111" s="7">
        <v>1027</v>
      </c>
      <c r="E111" s="71">
        <v>19.5</v>
      </c>
      <c r="F111" s="9">
        <v>59</v>
      </c>
      <c r="G111" s="71">
        <v>19.5</v>
      </c>
      <c r="H111" s="71">
        <v>11.2</v>
      </c>
      <c r="I111" s="71">
        <v>26</v>
      </c>
      <c r="J111" s="71">
        <v>19.5</v>
      </c>
      <c r="K111" s="6">
        <f t="shared" si="3"/>
        <v>5.76</v>
      </c>
      <c r="L111" s="6">
        <f t="shared" si="4"/>
        <v>5.76</v>
      </c>
      <c r="M111" s="10">
        <v>65</v>
      </c>
      <c r="N111" s="3" t="str">
        <f t="shared" si="5"/>
        <v>ENE</v>
      </c>
      <c r="O111" s="11">
        <v>0</v>
      </c>
      <c r="P111" s="12">
        <v>0</v>
      </c>
      <c r="Q111" s="3">
        <v>1.9</v>
      </c>
      <c r="R111" s="13">
        <v>39327</v>
      </c>
      <c r="S111" s="14">
        <v>310.68330000000003</v>
      </c>
      <c r="T111" s="15">
        <v>1.6</v>
      </c>
      <c r="U111" s="15">
        <v>1.6</v>
      </c>
    </row>
    <row r="112" spans="1:21" x14ac:dyDescent="0.25">
      <c r="A112" s="1">
        <v>45395</v>
      </c>
      <c r="B112" s="2">
        <v>0.38194444444444442</v>
      </c>
      <c r="C112" s="7">
        <v>1022</v>
      </c>
      <c r="D112" s="7">
        <v>1027</v>
      </c>
      <c r="E112" s="71">
        <v>19.600000000000001</v>
      </c>
      <c r="F112" s="9">
        <v>59</v>
      </c>
      <c r="G112" s="71">
        <v>19.600000000000001</v>
      </c>
      <c r="H112" s="71">
        <v>11.3</v>
      </c>
      <c r="I112" s="71">
        <v>26</v>
      </c>
      <c r="J112" s="71">
        <v>19.600000000000001</v>
      </c>
      <c r="K112" s="6">
        <f t="shared" si="3"/>
        <v>6.48</v>
      </c>
      <c r="L112" s="6">
        <f t="shared" si="4"/>
        <v>7.2</v>
      </c>
      <c r="M112" s="10">
        <v>43</v>
      </c>
      <c r="N112" s="3" t="str">
        <f t="shared" si="5"/>
        <v>NE</v>
      </c>
      <c r="O112" s="11">
        <v>0</v>
      </c>
      <c r="P112" s="12">
        <v>0</v>
      </c>
      <c r="Q112" s="3">
        <v>1.9</v>
      </c>
      <c r="R112" s="13">
        <v>41240</v>
      </c>
      <c r="S112" s="14">
        <v>325.79600000000005</v>
      </c>
      <c r="T112" s="15">
        <v>1.8</v>
      </c>
      <c r="U112" s="15">
        <v>2</v>
      </c>
    </row>
    <row r="113" spans="1:21" x14ac:dyDescent="0.25">
      <c r="A113" s="1">
        <v>45395</v>
      </c>
      <c r="B113" s="2">
        <v>0.38541666666666669</v>
      </c>
      <c r="C113" s="7">
        <v>1022</v>
      </c>
      <c r="D113" s="7">
        <v>1027</v>
      </c>
      <c r="E113" s="71">
        <v>19.8</v>
      </c>
      <c r="F113" s="9">
        <v>59</v>
      </c>
      <c r="G113" s="71">
        <v>19.8</v>
      </c>
      <c r="H113" s="71">
        <v>11.5</v>
      </c>
      <c r="I113" s="71">
        <v>26</v>
      </c>
      <c r="J113" s="71">
        <v>19.8</v>
      </c>
      <c r="K113" s="6">
        <f t="shared" si="3"/>
        <v>4.68</v>
      </c>
      <c r="L113" s="6">
        <f t="shared" si="4"/>
        <v>4.68</v>
      </c>
      <c r="M113" s="10">
        <v>38</v>
      </c>
      <c r="N113" s="3" t="str">
        <f t="shared" si="5"/>
        <v>NNE</v>
      </c>
      <c r="O113" s="11">
        <v>0</v>
      </c>
      <c r="P113" s="12">
        <v>0</v>
      </c>
      <c r="Q113" s="3">
        <v>2</v>
      </c>
      <c r="R113" s="13">
        <v>43201</v>
      </c>
      <c r="S113" s="14">
        <v>341.28790000000004</v>
      </c>
      <c r="T113" s="15">
        <v>1.3</v>
      </c>
      <c r="U113" s="15">
        <v>1.3</v>
      </c>
    </row>
    <row r="114" spans="1:21" x14ac:dyDescent="0.25">
      <c r="A114" s="1">
        <v>45395</v>
      </c>
      <c r="B114" s="2">
        <v>0.3888888888888889</v>
      </c>
      <c r="C114" s="7">
        <v>1022</v>
      </c>
      <c r="D114" s="7">
        <v>1027</v>
      </c>
      <c r="E114" s="71">
        <v>19.8</v>
      </c>
      <c r="F114" s="9">
        <v>59</v>
      </c>
      <c r="G114" s="71">
        <v>19.8</v>
      </c>
      <c r="H114" s="71">
        <v>11.5</v>
      </c>
      <c r="I114" s="71">
        <v>26</v>
      </c>
      <c r="J114" s="71">
        <v>19.8</v>
      </c>
      <c r="K114" s="6">
        <f t="shared" si="3"/>
        <v>9.7200000000000006</v>
      </c>
      <c r="L114" s="6">
        <f t="shared" si="4"/>
        <v>10.08</v>
      </c>
      <c r="M114" s="10">
        <v>328</v>
      </c>
      <c r="N114" s="3" t="str">
        <f t="shared" si="5"/>
        <v>NW</v>
      </c>
      <c r="O114" s="11">
        <v>0</v>
      </c>
      <c r="P114" s="12">
        <v>0</v>
      </c>
      <c r="Q114" s="3">
        <v>2.2999999999999998</v>
      </c>
      <c r="R114" s="13">
        <v>44976</v>
      </c>
      <c r="S114" s="14">
        <v>355.31040000000002</v>
      </c>
      <c r="T114" s="15">
        <v>2.7</v>
      </c>
      <c r="U114" s="15">
        <v>2.8</v>
      </c>
    </row>
    <row r="115" spans="1:21" x14ac:dyDescent="0.25">
      <c r="A115" s="1">
        <v>45395</v>
      </c>
      <c r="B115" s="2">
        <v>0.3923611111111111</v>
      </c>
      <c r="C115" s="7">
        <v>1022</v>
      </c>
      <c r="D115" s="7">
        <v>1027</v>
      </c>
      <c r="E115" s="71">
        <v>19.8</v>
      </c>
      <c r="F115" s="9">
        <v>59</v>
      </c>
      <c r="G115" s="71">
        <v>19.8</v>
      </c>
      <c r="H115" s="71">
        <v>11.5</v>
      </c>
      <c r="I115" s="71">
        <v>26</v>
      </c>
      <c r="J115" s="71">
        <v>19.8</v>
      </c>
      <c r="K115" s="6">
        <f t="shared" si="3"/>
        <v>8.2799999999999994</v>
      </c>
      <c r="L115" s="6">
        <f t="shared" si="4"/>
        <v>9.36</v>
      </c>
      <c r="M115" s="10">
        <v>102</v>
      </c>
      <c r="N115" s="3" t="str">
        <f t="shared" si="5"/>
        <v>E</v>
      </c>
      <c r="O115" s="11">
        <v>0</v>
      </c>
      <c r="P115" s="12">
        <v>0</v>
      </c>
      <c r="Q115" s="3">
        <v>2.6</v>
      </c>
      <c r="R115" s="13">
        <v>46862</v>
      </c>
      <c r="S115" s="14">
        <v>370.20980000000003</v>
      </c>
      <c r="T115" s="15">
        <v>2.2999999999999998</v>
      </c>
      <c r="U115" s="15">
        <v>2.6</v>
      </c>
    </row>
    <row r="116" spans="1:21" x14ac:dyDescent="0.25">
      <c r="A116" s="1">
        <v>45395</v>
      </c>
      <c r="B116" s="2">
        <v>0.39583333333333331</v>
      </c>
      <c r="C116" s="7">
        <v>1022</v>
      </c>
      <c r="D116" s="7">
        <v>1027</v>
      </c>
      <c r="E116" s="71">
        <v>19.7</v>
      </c>
      <c r="F116" s="9">
        <v>59</v>
      </c>
      <c r="G116" s="71">
        <v>19.7</v>
      </c>
      <c r="H116" s="71">
        <v>11.4</v>
      </c>
      <c r="I116" s="71">
        <v>26</v>
      </c>
      <c r="J116" s="71">
        <v>19.7</v>
      </c>
      <c r="K116" s="6">
        <f t="shared" si="3"/>
        <v>12.96</v>
      </c>
      <c r="L116" s="6">
        <f t="shared" si="4"/>
        <v>14.040000000000001</v>
      </c>
      <c r="M116" s="10">
        <v>120</v>
      </c>
      <c r="N116" s="3" t="str">
        <f t="shared" si="5"/>
        <v>ESE</v>
      </c>
      <c r="O116" s="11">
        <v>0</v>
      </c>
      <c r="P116" s="12">
        <v>0</v>
      </c>
      <c r="Q116" s="3">
        <v>1.3</v>
      </c>
      <c r="R116" s="13">
        <v>48630</v>
      </c>
      <c r="S116" s="14">
        <v>384.17700000000002</v>
      </c>
      <c r="T116" s="15">
        <v>3.6</v>
      </c>
      <c r="U116" s="15">
        <v>3.9</v>
      </c>
    </row>
    <row r="117" spans="1:21" x14ac:dyDescent="0.25">
      <c r="A117" s="1">
        <v>45395</v>
      </c>
      <c r="B117" s="2">
        <v>0.39930555555555558</v>
      </c>
      <c r="C117" s="7">
        <v>1022</v>
      </c>
      <c r="D117" s="7">
        <v>1027</v>
      </c>
      <c r="E117" s="71">
        <v>19.8</v>
      </c>
      <c r="F117" s="9">
        <v>59</v>
      </c>
      <c r="G117" s="71">
        <v>19.8</v>
      </c>
      <c r="H117" s="71">
        <v>11.5</v>
      </c>
      <c r="I117" s="71">
        <v>26</v>
      </c>
      <c r="J117" s="71">
        <v>19.8</v>
      </c>
      <c r="K117" s="6">
        <f t="shared" si="3"/>
        <v>5.4</v>
      </c>
      <c r="L117" s="6">
        <f t="shared" si="4"/>
        <v>5.4</v>
      </c>
      <c r="M117" s="10">
        <v>48</v>
      </c>
      <c r="N117" s="3" t="str">
        <f t="shared" si="5"/>
        <v>NE</v>
      </c>
      <c r="O117" s="11">
        <v>0</v>
      </c>
      <c r="P117" s="12">
        <v>0</v>
      </c>
      <c r="Q117" s="3">
        <v>2.2999999999999998</v>
      </c>
      <c r="R117" s="13">
        <v>50565</v>
      </c>
      <c r="S117" s="14">
        <v>399.46350000000007</v>
      </c>
      <c r="T117" s="15">
        <v>1.5</v>
      </c>
      <c r="U117" s="15">
        <v>1.5</v>
      </c>
    </row>
    <row r="118" spans="1:21" x14ac:dyDescent="0.25">
      <c r="A118" s="1">
        <v>45395</v>
      </c>
      <c r="B118" s="2">
        <v>0.40277777777777779</v>
      </c>
      <c r="C118" s="7">
        <v>1022</v>
      </c>
      <c r="D118" s="7">
        <v>1027</v>
      </c>
      <c r="E118" s="71">
        <v>20</v>
      </c>
      <c r="F118" s="9">
        <v>58</v>
      </c>
      <c r="G118" s="71">
        <v>20</v>
      </c>
      <c r="H118" s="71">
        <v>11.4</v>
      </c>
      <c r="I118" s="71">
        <v>26</v>
      </c>
      <c r="J118" s="71">
        <v>20</v>
      </c>
      <c r="K118" s="6">
        <f t="shared" si="3"/>
        <v>7.2</v>
      </c>
      <c r="L118" s="6">
        <f t="shared" si="4"/>
        <v>7.9200000000000008</v>
      </c>
      <c r="M118" s="10">
        <v>186</v>
      </c>
      <c r="N118" s="3" t="str">
        <f t="shared" si="5"/>
        <v>S</v>
      </c>
      <c r="O118" s="11">
        <v>0</v>
      </c>
      <c r="P118" s="12">
        <v>0</v>
      </c>
      <c r="Q118" s="3">
        <v>2.2999999999999998</v>
      </c>
      <c r="R118" s="13">
        <v>52296</v>
      </c>
      <c r="S118" s="14">
        <v>413.13840000000005</v>
      </c>
      <c r="T118" s="15">
        <v>2</v>
      </c>
      <c r="U118" s="15">
        <v>2.2000000000000002</v>
      </c>
    </row>
    <row r="119" spans="1:21" x14ac:dyDescent="0.25">
      <c r="A119" s="1">
        <v>45395</v>
      </c>
      <c r="B119" s="2">
        <v>0.40625</v>
      </c>
      <c r="C119" s="7">
        <v>1022</v>
      </c>
      <c r="D119" s="7">
        <v>1027</v>
      </c>
      <c r="E119" s="71">
        <v>20.3</v>
      </c>
      <c r="F119" s="9">
        <v>58</v>
      </c>
      <c r="G119" s="71">
        <v>20.3</v>
      </c>
      <c r="H119" s="71">
        <v>11.7</v>
      </c>
      <c r="I119" s="71">
        <v>26</v>
      </c>
      <c r="J119" s="71">
        <v>20.3</v>
      </c>
      <c r="K119" s="6">
        <f t="shared" si="3"/>
        <v>9.7200000000000006</v>
      </c>
      <c r="L119" s="6">
        <f t="shared" si="4"/>
        <v>10.08</v>
      </c>
      <c r="M119" s="10">
        <v>11</v>
      </c>
      <c r="N119" s="3" t="str">
        <f t="shared" si="5"/>
        <v>N</v>
      </c>
      <c r="O119" s="11">
        <v>0</v>
      </c>
      <c r="P119" s="12">
        <v>0</v>
      </c>
      <c r="Q119" s="3">
        <v>3.5</v>
      </c>
      <c r="R119" s="13">
        <v>54268</v>
      </c>
      <c r="S119" s="14">
        <v>428.71720000000005</v>
      </c>
      <c r="T119" s="15">
        <v>2.7</v>
      </c>
      <c r="U119" s="15">
        <v>2.8</v>
      </c>
    </row>
    <row r="120" spans="1:21" x14ac:dyDescent="0.25">
      <c r="A120" s="1">
        <v>45395</v>
      </c>
      <c r="B120" s="2">
        <v>0.40972222222222221</v>
      </c>
      <c r="C120" s="7">
        <v>1022</v>
      </c>
      <c r="D120" s="7">
        <v>1027</v>
      </c>
      <c r="E120" s="71">
        <v>20</v>
      </c>
      <c r="F120" s="9">
        <v>59</v>
      </c>
      <c r="G120" s="71">
        <v>20</v>
      </c>
      <c r="H120" s="71">
        <v>11.7</v>
      </c>
      <c r="I120" s="71">
        <v>26</v>
      </c>
      <c r="J120" s="71">
        <v>20</v>
      </c>
      <c r="K120" s="6">
        <f t="shared" si="3"/>
        <v>7.9200000000000008</v>
      </c>
      <c r="L120" s="6">
        <f t="shared" si="4"/>
        <v>8.2799999999999994</v>
      </c>
      <c r="M120" s="10">
        <v>70</v>
      </c>
      <c r="N120" s="3" t="str">
        <f t="shared" si="5"/>
        <v>ENE</v>
      </c>
      <c r="O120" s="11">
        <v>0</v>
      </c>
      <c r="P120" s="12">
        <v>0</v>
      </c>
      <c r="Q120" s="3">
        <v>3.6</v>
      </c>
      <c r="R120" s="13">
        <v>56187</v>
      </c>
      <c r="S120" s="14">
        <v>443.87730000000005</v>
      </c>
      <c r="T120" s="15">
        <v>2.2000000000000002</v>
      </c>
      <c r="U120" s="15">
        <v>2.2999999999999998</v>
      </c>
    </row>
    <row r="121" spans="1:21" x14ac:dyDescent="0.25">
      <c r="A121" s="1">
        <v>45395</v>
      </c>
      <c r="B121" s="2">
        <v>0.41319444444444442</v>
      </c>
      <c r="C121" s="7">
        <v>1022</v>
      </c>
      <c r="D121" s="7">
        <v>1027</v>
      </c>
      <c r="E121" s="71">
        <v>20.2</v>
      </c>
      <c r="F121" s="9">
        <v>58</v>
      </c>
      <c r="G121" s="71">
        <v>20.2</v>
      </c>
      <c r="H121" s="71">
        <v>11.6</v>
      </c>
      <c r="I121" s="71">
        <v>26</v>
      </c>
      <c r="J121" s="71">
        <v>20.2</v>
      </c>
      <c r="K121" s="6">
        <f t="shared" si="3"/>
        <v>5.76</v>
      </c>
      <c r="L121" s="6">
        <f t="shared" si="4"/>
        <v>5.76</v>
      </c>
      <c r="M121" s="10">
        <v>114</v>
      </c>
      <c r="N121" s="3" t="str">
        <f t="shared" si="5"/>
        <v>ESE</v>
      </c>
      <c r="O121" s="11">
        <v>0</v>
      </c>
      <c r="P121" s="12">
        <v>0</v>
      </c>
      <c r="Q121" s="3">
        <v>2.2000000000000002</v>
      </c>
      <c r="R121" s="13">
        <v>57972</v>
      </c>
      <c r="S121" s="14">
        <v>457.97880000000004</v>
      </c>
      <c r="T121" s="15">
        <v>1.6</v>
      </c>
      <c r="U121" s="15">
        <v>1.6</v>
      </c>
    </row>
    <row r="122" spans="1:21" x14ac:dyDescent="0.25">
      <c r="A122" s="1">
        <v>45395</v>
      </c>
      <c r="B122" s="2">
        <v>0.41666666666666669</v>
      </c>
      <c r="C122" s="7">
        <v>1022</v>
      </c>
      <c r="D122" s="7">
        <v>1027</v>
      </c>
      <c r="E122" s="71">
        <v>19.899999999999999</v>
      </c>
      <c r="F122" s="9">
        <v>60</v>
      </c>
      <c r="G122" s="71">
        <v>19.899999999999999</v>
      </c>
      <c r="H122" s="71">
        <v>11.9</v>
      </c>
      <c r="I122" s="71">
        <v>26</v>
      </c>
      <c r="J122" s="71">
        <v>19.899999999999999</v>
      </c>
      <c r="K122" s="6">
        <f t="shared" si="3"/>
        <v>11.16</v>
      </c>
      <c r="L122" s="6">
        <f t="shared" si="4"/>
        <v>11.52</v>
      </c>
      <c r="M122" s="10">
        <v>263</v>
      </c>
      <c r="N122" s="3" t="str">
        <f t="shared" si="5"/>
        <v>W</v>
      </c>
      <c r="O122" s="11">
        <v>0</v>
      </c>
      <c r="P122" s="12">
        <v>0</v>
      </c>
      <c r="Q122" s="3">
        <v>3.4</v>
      </c>
      <c r="R122" s="13">
        <v>59762</v>
      </c>
      <c r="S122" s="14">
        <v>472.11980000000005</v>
      </c>
      <c r="T122" s="15">
        <v>3.1</v>
      </c>
      <c r="U122" s="15">
        <v>3.2</v>
      </c>
    </row>
    <row r="123" spans="1:21" x14ac:dyDescent="0.25">
      <c r="A123" s="1">
        <v>45395</v>
      </c>
      <c r="B123" s="2">
        <v>0.4201388888888889</v>
      </c>
      <c r="C123" s="7">
        <v>1022</v>
      </c>
      <c r="D123" s="7">
        <v>1027</v>
      </c>
      <c r="E123" s="71">
        <v>20.100000000000001</v>
      </c>
      <c r="F123" s="9">
        <v>58</v>
      </c>
      <c r="G123" s="71">
        <v>20.100000000000001</v>
      </c>
      <c r="H123" s="71">
        <v>11.5</v>
      </c>
      <c r="I123" s="71">
        <v>26</v>
      </c>
      <c r="J123" s="71">
        <v>20.100000000000001</v>
      </c>
      <c r="K123" s="6">
        <f t="shared" si="3"/>
        <v>5.4</v>
      </c>
      <c r="L123" s="6">
        <f t="shared" si="4"/>
        <v>5.4</v>
      </c>
      <c r="M123" s="10">
        <v>302</v>
      </c>
      <c r="N123" s="3" t="str">
        <f t="shared" si="5"/>
        <v>WNW</v>
      </c>
      <c r="O123" s="11">
        <v>0</v>
      </c>
      <c r="P123" s="12">
        <v>0</v>
      </c>
      <c r="Q123" s="3">
        <v>2.2999999999999998</v>
      </c>
      <c r="R123" s="13">
        <v>61524</v>
      </c>
      <c r="S123" s="14">
        <v>486.03960000000006</v>
      </c>
      <c r="T123" s="15">
        <v>1.5</v>
      </c>
      <c r="U123" s="15">
        <v>1.5</v>
      </c>
    </row>
    <row r="124" spans="1:21" x14ac:dyDescent="0.25">
      <c r="A124" s="1">
        <v>45395</v>
      </c>
      <c r="B124" s="2">
        <v>0.4236111111111111</v>
      </c>
      <c r="C124" s="7">
        <v>1022</v>
      </c>
      <c r="D124" s="7">
        <v>1027</v>
      </c>
      <c r="E124" s="71">
        <v>20.3</v>
      </c>
      <c r="F124" s="9">
        <v>59</v>
      </c>
      <c r="G124" s="71">
        <v>20.3</v>
      </c>
      <c r="H124" s="71">
        <v>12</v>
      </c>
      <c r="I124" s="71">
        <v>26</v>
      </c>
      <c r="J124" s="71">
        <v>20.3</v>
      </c>
      <c r="K124" s="6">
        <f t="shared" si="3"/>
        <v>5.76</v>
      </c>
      <c r="L124" s="6">
        <f t="shared" si="4"/>
        <v>5.76</v>
      </c>
      <c r="M124" s="10">
        <v>162</v>
      </c>
      <c r="N124" s="3" t="str">
        <f t="shared" si="5"/>
        <v>SSE</v>
      </c>
      <c r="O124" s="11">
        <v>0</v>
      </c>
      <c r="P124" s="12">
        <v>0</v>
      </c>
      <c r="Q124" s="3">
        <v>3.9</v>
      </c>
      <c r="R124" s="13">
        <v>63997</v>
      </c>
      <c r="S124" s="14">
        <v>505.57630000000006</v>
      </c>
      <c r="T124" s="15">
        <v>1.6</v>
      </c>
      <c r="U124" s="15">
        <v>1.6</v>
      </c>
    </row>
    <row r="125" spans="1:21" x14ac:dyDescent="0.25">
      <c r="A125" s="1">
        <v>45395</v>
      </c>
      <c r="B125" s="2">
        <v>0.42708333333333331</v>
      </c>
      <c r="C125" s="7">
        <v>1022</v>
      </c>
      <c r="D125" s="7">
        <v>1027</v>
      </c>
      <c r="E125" s="71">
        <v>20.2</v>
      </c>
      <c r="F125" s="9">
        <v>59</v>
      </c>
      <c r="G125" s="71">
        <v>20.2</v>
      </c>
      <c r="H125" s="71">
        <v>11.9</v>
      </c>
      <c r="I125" s="71">
        <v>26</v>
      </c>
      <c r="J125" s="71">
        <v>20.2</v>
      </c>
      <c r="K125" s="6">
        <f t="shared" si="3"/>
        <v>6.84</v>
      </c>
      <c r="L125" s="6">
        <f t="shared" si="4"/>
        <v>7.9200000000000008</v>
      </c>
      <c r="M125" s="10">
        <v>34</v>
      </c>
      <c r="N125" s="3" t="str">
        <f t="shared" si="5"/>
        <v>NNE</v>
      </c>
      <c r="O125" s="11">
        <v>0</v>
      </c>
      <c r="P125" s="12">
        <v>0</v>
      </c>
      <c r="Q125" s="3">
        <v>4.4000000000000004</v>
      </c>
      <c r="R125" s="13">
        <v>66132</v>
      </c>
      <c r="S125" s="14">
        <v>522.44280000000003</v>
      </c>
      <c r="T125" s="15">
        <v>1.9</v>
      </c>
      <c r="U125" s="15">
        <v>2.2000000000000002</v>
      </c>
    </row>
    <row r="126" spans="1:21" x14ac:dyDescent="0.25">
      <c r="A126" s="1">
        <v>45395</v>
      </c>
      <c r="B126" s="2">
        <v>0.43055555555555558</v>
      </c>
      <c r="C126" s="7">
        <v>1022</v>
      </c>
      <c r="D126" s="7">
        <v>1027</v>
      </c>
      <c r="E126" s="71">
        <v>20.3</v>
      </c>
      <c r="F126" s="9">
        <v>59</v>
      </c>
      <c r="G126" s="71">
        <v>20.3</v>
      </c>
      <c r="H126" s="71">
        <v>12</v>
      </c>
      <c r="I126" s="71">
        <v>26</v>
      </c>
      <c r="J126" s="71">
        <v>20.3</v>
      </c>
      <c r="K126" s="6">
        <f t="shared" si="3"/>
        <v>3.9600000000000004</v>
      </c>
      <c r="L126" s="6">
        <f t="shared" si="4"/>
        <v>3.9600000000000004</v>
      </c>
      <c r="M126" s="10">
        <v>133</v>
      </c>
      <c r="N126" s="3" t="str">
        <f t="shared" si="5"/>
        <v>SE</v>
      </c>
      <c r="O126" s="11">
        <v>0</v>
      </c>
      <c r="P126" s="12">
        <v>0</v>
      </c>
      <c r="Q126" s="3">
        <v>5.0999999999999996</v>
      </c>
      <c r="R126" s="13">
        <v>68449</v>
      </c>
      <c r="S126" s="14">
        <v>540.74710000000005</v>
      </c>
      <c r="T126" s="15">
        <v>1.1000000000000001</v>
      </c>
      <c r="U126" s="15">
        <v>1.1000000000000001</v>
      </c>
    </row>
    <row r="127" spans="1:21" x14ac:dyDescent="0.25">
      <c r="A127" s="1">
        <v>45395</v>
      </c>
      <c r="B127" s="2">
        <v>0.43402777777777779</v>
      </c>
      <c r="C127" s="7">
        <v>1022</v>
      </c>
      <c r="D127" s="7">
        <v>1027</v>
      </c>
      <c r="E127" s="71">
        <v>20.3</v>
      </c>
      <c r="F127" s="9">
        <v>59</v>
      </c>
      <c r="G127" s="71">
        <v>20.3</v>
      </c>
      <c r="H127" s="71">
        <v>12</v>
      </c>
      <c r="I127" s="71">
        <v>26</v>
      </c>
      <c r="J127" s="71">
        <v>20.3</v>
      </c>
      <c r="K127" s="6">
        <f t="shared" si="3"/>
        <v>8.2799999999999994</v>
      </c>
      <c r="L127" s="6">
        <f t="shared" si="4"/>
        <v>8.2799999999999994</v>
      </c>
      <c r="M127" s="10">
        <v>336</v>
      </c>
      <c r="N127" s="3" t="str">
        <f t="shared" si="5"/>
        <v>NNW</v>
      </c>
      <c r="O127" s="11">
        <v>0</v>
      </c>
      <c r="P127" s="12">
        <v>0</v>
      </c>
      <c r="Q127" s="3">
        <v>3.7</v>
      </c>
      <c r="R127" s="13">
        <v>70046</v>
      </c>
      <c r="S127" s="14">
        <v>553.36340000000007</v>
      </c>
      <c r="T127" s="15">
        <v>2.2999999999999998</v>
      </c>
      <c r="U127" s="15">
        <v>2.2999999999999998</v>
      </c>
    </row>
    <row r="128" spans="1:21" x14ac:dyDescent="0.25">
      <c r="A128" s="1">
        <v>45395</v>
      </c>
      <c r="B128" s="2">
        <v>0.4375</v>
      </c>
      <c r="C128" s="7">
        <v>1022</v>
      </c>
      <c r="D128" s="7">
        <v>1027</v>
      </c>
      <c r="E128" s="71">
        <v>20.2</v>
      </c>
      <c r="F128" s="9">
        <v>59</v>
      </c>
      <c r="G128" s="71">
        <v>20.2</v>
      </c>
      <c r="H128" s="71">
        <v>11.9</v>
      </c>
      <c r="I128" s="71">
        <v>26</v>
      </c>
      <c r="J128" s="71">
        <v>20.2</v>
      </c>
      <c r="K128" s="6">
        <f t="shared" si="3"/>
        <v>19.080000000000002</v>
      </c>
      <c r="L128" s="6">
        <f t="shared" si="4"/>
        <v>20.88</v>
      </c>
      <c r="M128" s="10">
        <v>18</v>
      </c>
      <c r="N128" s="3" t="str">
        <f t="shared" si="5"/>
        <v>N</v>
      </c>
      <c r="O128" s="11">
        <v>0</v>
      </c>
      <c r="P128" s="12">
        <v>0</v>
      </c>
      <c r="Q128" s="3">
        <v>5.3</v>
      </c>
      <c r="R128" s="13">
        <v>71749</v>
      </c>
      <c r="S128" s="14">
        <v>566.8171000000001</v>
      </c>
      <c r="T128" s="15">
        <v>5.3</v>
      </c>
      <c r="U128" s="15">
        <v>5.8</v>
      </c>
    </row>
    <row r="129" spans="1:21" x14ac:dyDescent="0.25">
      <c r="A129" s="1">
        <v>45395</v>
      </c>
      <c r="B129" s="2">
        <v>0.44097222222222221</v>
      </c>
      <c r="C129" s="7">
        <v>1022</v>
      </c>
      <c r="D129" s="7">
        <v>1027</v>
      </c>
      <c r="E129" s="71">
        <v>20</v>
      </c>
      <c r="F129" s="9">
        <v>60</v>
      </c>
      <c r="G129" s="71">
        <v>20</v>
      </c>
      <c r="H129" s="71">
        <v>12</v>
      </c>
      <c r="I129" s="71">
        <v>26</v>
      </c>
      <c r="J129" s="71">
        <v>20</v>
      </c>
      <c r="K129" s="6">
        <f t="shared" si="3"/>
        <v>11.88</v>
      </c>
      <c r="L129" s="6">
        <f t="shared" si="4"/>
        <v>12.6</v>
      </c>
      <c r="M129" s="10">
        <v>342</v>
      </c>
      <c r="N129" s="3" t="str">
        <f t="shared" si="5"/>
        <v>NNW</v>
      </c>
      <c r="O129" s="11">
        <v>0</v>
      </c>
      <c r="P129" s="12">
        <v>0</v>
      </c>
      <c r="Q129" s="3">
        <v>4.2</v>
      </c>
      <c r="R129" s="13">
        <v>72856</v>
      </c>
      <c r="S129" s="14">
        <v>575.56240000000003</v>
      </c>
      <c r="T129" s="15">
        <v>3.3</v>
      </c>
      <c r="U129" s="15">
        <v>3.5</v>
      </c>
    </row>
    <row r="130" spans="1:21" x14ac:dyDescent="0.25">
      <c r="A130" s="1">
        <v>45395</v>
      </c>
      <c r="B130" s="2">
        <v>0.44444444444444442</v>
      </c>
      <c r="C130" s="7">
        <v>1022</v>
      </c>
      <c r="D130" s="7">
        <v>1027</v>
      </c>
      <c r="E130" s="71">
        <v>20.3</v>
      </c>
      <c r="F130" s="9">
        <v>59</v>
      </c>
      <c r="G130" s="71">
        <v>20.3</v>
      </c>
      <c r="H130" s="71">
        <v>12</v>
      </c>
      <c r="I130" s="71">
        <v>26</v>
      </c>
      <c r="J130" s="71">
        <v>20.3</v>
      </c>
      <c r="K130" s="6">
        <f t="shared" si="3"/>
        <v>14.040000000000001</v>
      </c>
      <c r="L130" s="6">
        <f t="shared" si="4"/>
        <v>17.28</v>
      </c>
      <c r="M130" s="10">
        <v>102</v>
      </c>
      <c r="N130" s="3" t="str">
        <f t="shared" si="5"/>
        <v>E</v>
      </c>
      <c r="O130" s="11">
        <v>0</v>
      </c>
      <c r="P130" s="12">
        <v>0</v>
      </c>
      <c r="Q130" s="3">
        <v>4.7</v>
      </c>
      <c r="R130" s="13">
        <v>74501</v>
      </c>
      <c r="S130" s="14">
        <v>588.55790000000002</v>
      </c>
      <c r="T130" s="15">
        <v>3.9</v>
      </c>
      <c r="U130" s="15">
        <v>4.8</v>
      </c>
    </row>
    <row r="131" spans="1:21" x14ac:dyDescent="0.25">
      <c r="A131" s="1">
        <v>45395</v>
      </c>
      <c r="B131" s="2">
        <v>0.44791666666666669</v>
      </c>
      <c r="C131" s="7">
        <v>1022</v>
      </c>
      <c r="D131" s="7">
        <v>1027</v>
      </c>
      <c r="E131" s="71">
        <v>20.6</v>
      </c>
      <c r="F131" s="9">
        <v>59</v>
      </c>
      <c r="G131" s="71">
        <v>20.6</v>
      </c>
      <c r="H131" s="71">
        <v>12.3</v>
      </c>
      <c r="I131" s="71">
        <v>26</v>
      </c>
      <c r="J131" s="71">
        <v>20.6</v>
      </c>
      <c r="K131" s="6">
        <f t="shared" ref="K131:K194" si="6">CONVERT(T131,"m/s","km/h")</f>
        <v>9.36</v>
      </c>
      <c r="L131" s="6">
        <f t="shared" ref="L131:L194" si="7">CONVERT(U131,"m/s","km/h")</f>
        <v>10.44</v>
      </c>
      <c r="M131" s="10">
        <v>28</v>
      </c>
      <c r="N131" s="3" t="str">
        <f t="shared" ref="N131:N194" si="8">LOOKUP(M131,$V$4:$V$40,$W$4:$W$40)</f>
        <v>NNE</v>
      </c>
      <c r="O131" s="11">
        <v>0</v>
      </c>
      <c r="P131" s="12">
        <v>0</v>
      </c>
      <c r="Q131" s="3">
        <v>5.0999999999999996</v>
      </c>
      <c r="R131" s="13">
        <v>75959</v>
      </c>
      <c r="S131" s="14">
        <v>600.07610000000011</v>
      </c>
      <c r="T131" s="15">
        <v>2.6</v>
      </c>
      <c r="U131" s="15">
        <v>2.9</v>
      </c>
    </row>
    <row r="132" spans="1:21" x14ac:dyDescent="0.25">
      <c r="A132" s="1">
        <v>45395</v>
      </c>
      <c r="B132" s="2">
        <v>0.4513888888888889</v>
      </c>
      <c r="C132" s="7">
        <v>1022</v>
      </c>
      <c r="D132" s="7">
        <v>1027</v>
      </c>
      <c r="E132" s="71">
        <v>20.399999999999999</v>
      </c>
      <c r="F132" s="9">
        <v>59</v>
      </c>
      <c r="G132" s="71">
        <v>20.399999999999999</v>
      </c>
      <c r="H132" s="71">
        <v>12.1</v>
      </c>
      <c r="I132" s="71">
        <v>26</v>
      </c>
      <c r="J132" s="71">
        <v>20.399999999999999</v>
      </c>
      <c r="K132" s="6">
        <f t="shared" si="6"/>
        <v>8.2799999999999994</v>
      </c>
      <c r="L132" s="6">
        <f t="shared" si="7"/>
        <v>8.64</v>
      </c>
      <c r="M132" s="10">
        <v>312</v>
      </c>
      <c r="N132" s="3" t="str">
        <f t="shared" si="8"/>
        <v>NW</v>
      </c>
      <c r="O132" s="11">
        <v>0</v>
      </c>
      <c r="P132" s="12">
        <v>0</v>
      </c>
      <c r="Q132" s="3">
        <v>4.4000000000000004</v>
      </c>
      <c r="R132" s="13">
        <v>77054</v>
      </c>
      <c r="S132" s="14">
        <v>608.72660000000008</v>
      </c>
      <c r="T132" s="15">
        <v>2.2999999999999998</v>
      </c>
      <c r="U132" s="15">
        <v>2.4</v>
      </c>
    </row>
    <row r="133" spans="1:21" x14ac:dyDescent="0.25">
      <c r="A133" s="1">
        <v>45395</v>
      </c>
      <c r="B133" s="2">
        <v>0.4548611111111111</v>
      </c>
      <c r="C133" s="7">
        <v>1022</v>
      </c>
      <c r="D133" s="7">
        <v>1027</v>
      </c>
      <c r="E133" s="71">
        <v>20.399999999999999</v>
      </c>
      <c r="F133" s="9">
        <v>60</v>
      </c>
      <c r="G133" s="71">
        <v>20.399999999999999</v>
      </c>
      <c r="H133" s="71">
        <v>12.3</v>
      </c>
      <c r="I133" s="71">
        <v>26</v>
      </c>
      <c r="J133" s="71">
        <v>20.399999999999999</v>
      </c>
      <c r="K133" s="6">
        <f t="shared" si="6"/>
        <v>7.2</v>
      </c>
      <c r="L133" s="6">
        <f t="shared" si="7"/>
        <v>8.2799999999999994</v>
      </c>
      <c r="M133" s="10">
        <v>43</v>
      </c>
      <c r="N133" s="3" t="str">
        <f t="shared" si="8"/>
        <v>NE</v>
      </c>
      <c r="O133" s="11">
        <v>0</v>
      </c>
      <c r="P133" s="12">
        <v>0</v>
      </c>
      <c r="Q133" s="3">
        <v>4.5</v>
      </c>
      <c r="R133" s="13">
        <v>77849</v>
      </c>
      <c r="S133" s="14">
        <v>615.00710000000004</v>
      </c>
      <c r="T133" s="15">
        <v>2</v>
      </c>
      <c r="U133" s="15">
        <v>2.2999999999999998</v>
      </c>
    </row>
    <row r="134" spans="1:21" x14ac:dyDescent="0.25">
      <c r="A134" s="1">
        <v>45395</v>
      </c>
      <c r="B134" s="2">
        <v>0.45833333333333331</v>
      </c>
      <c r="C134" s="7">
        <v>1022</v>
      </c>
      <c r="D134" s="7">
        <v>1027</v>
      </c>
      <c r="E134" s="71">
        <v>20.399999999999999</v>
      </c>
      <c r="F134" s="9">
        <v>59</v>
      </c>
      <c r="G134" s="71">
        <v>20.399999999999999</v>
      </c>
      <c r="H134" s="71">
        <v>12.1</v>
      </c>
      <c r="I134" s="71">
        <v>26</v>
      </c>
      <c r="J134" s="71">
        <v>20.399999999999999</v>
      </c>
      <c r="K134" s="6">
        <f t="shared" si="6"/>
        <v>19.080000000000002</v>
      </c>
      <c r="L134" s="6">
        <f t="shared" si="7"/>
        <v>19.440000000000001</v>
      </c>
      <c r="M134" s="10">
        <v>138</v>
      </c>
      <c r="N134" s="3" t="str">
        <f t="shared" si="8"/>
        <v>SE</v>
      </c>
      <c r="O134" s="11">
        <v>0</v>
      </c>
      <c r="P134" s="12">
        <v>0</v>
      </c>
      <c r="Q134" s="3">
        <v>4.3</v>
      </c>
      <c r="R134" s="13">
        <v>78470</v>
      </c>
      <c r="S134" s="14">
        <v>619.91300000000001</v>
      </c>
      <c r="T134" s="15">
        <v>5.3</v>
      </c>
      <c r="U134" s="15">
        <v>5.4</v>
      </c>
    </row>
    <row r="135" spans="1:21" x14ac:dyDescent="0.25">
      <c r="A135" s="1">
        <v>45395</v>
      </c>
      <c r="B135" s="2">
        <v>0.46180555555555558</v>
      </c>
      <c r="C135" s="7">
        <v>1022</v>
      </c>
      <c r="D135" s="7">
        <v>1027</v>
      </c>
      <c r="E135" s="71">
        <v>20</v>
      </c>
      <c r="F135" s="9">
        <v>60</v>
      </c>
      <c r="G135" s="71">
        <v>20</v>
      </c>
      <c r="H135" s="71">
        <v>12</v>
      </c>
      <c r="I135" s="71">
        <v>26</v>
      </c>
      <c r="J135" s="71">
        <v>20</v>
      </c>
      <c r="K135" s="6">
        <f t="shared" si="6"/>
        <v>3.9600000000000004</v>
      </c>
      <c r="L135" s="6">
        <f t="shared" si="7"/>
        <v>3.9600000000000004</v>
      </c>
      <c r="M135" s="10">
        <v>126</v>
      </c>
      <c r="N135" s="3" t="str">
        <f t="shared" si="8"/>
        <v>ESE</v>
      </c>
      <c r="O135" s="11">
        <v>0</v>
      </c>
      <c r="P135" s="12">
        <v>0</v>
      </c>
      <c r="Q135" s="3">
        <v>4.2</v>
      </c>
      <c r="R135" s="13">
        <v>79784</v>
      </c>
      <c r="S135" s="14">
        <v>630.29360000000008</v>
      </c>
      <c r="T135" s="15">
        <v>1.1000000000000001</v>
      </c>
      <c r="U135" s="15">
        <v>1.1000000000000001</v>
      </c>
    </row>
    <row r="136" spans="1:21" x14ac:dyDescent="0.25">
      <c r="A136" s="1">
        <v>45395</v>
      </c>
      <c r="B136" s="2">
        <v>0.46527777777777779</v>
      </c>
      <c r="C136" s="7">
        <v>1022</v>
      </c>
      <c r="D136" s="7">
        <v>1027</v>
      </c>
      <c r="E136" s="71">
        <v>20.3</v>
      </c>
      <c r="F136" s="9">
        <v>61</v>
      </c>
      <c r="G136" s="71">
        <v>20.3</v>
      </c>
      <c r="H136" s="71">
        <v>12.5</v>
      </c>
      <c r="I136" s="71">
        <v>26</v>
      </c>
      <c r="J136" s="71">
        <v>20.3</v>
      </c>
      <c r="K136" s="6">
        <f t="shared" si="6"/>
        <v>13.32</v>
      </c>
      <c r="L136" s="6">
        <f t="shared" si="7"/>
        <v>14.759999999999998</v>
      </c>
      <c r="M136" s="10">
        <v>79</v>
      </c>
      <c r="N136" s="3" t="str">
        <f t="shared" si="8"/>
        <v>ENE</v>
      </c>
      <c r="O136" s="11">
        <v>0</v>
      </c>
      <c r="P136" s="12">
        <v>0</v>
      </c>
      <c r="Q136" s="3">
        <v>5.6</v>
      </c>
      <c r="R136" s="13">
        <v>81091</v>
      </c>
      <c r="S136" s="14">
        <v>640.61890000000005</v>
      </c>
      <c r="T136" s="15">
        <v>3.7</v>
      </c>
      <c r="U136" s="15">
        <v>4.0999999999999996</v>
      </c>
    </row>
    <row r="137" spans="1:21" x14ac:dyDescent="0.25">
      <c r="A137" s="1">
        <v>45395</v>
      </c>
      <c r="B137" s="2">
        <v>0.46875</v>
      </c>
      <c r="C137" s="7">
        <v>1022</v>
      </c>
      <c r="D137" s="7">
        <v>1027</v>
      </c>
      <c r="E137" s="71">
        <v>19.8</v>
      </c>
      <c r="F137" s="9">
        <v>60</v>
      </c>
      <c r="G137" s="71">
        <v>19.8</v>
      </c>
      <c r="H137" s="71">
        <v>11.8</v>
      </c>
      <c r="I137" s="71">
        <v>26</v>
      </c>
      <c r="J137" s="71">
        <v>19.8</v>
      </c>
      <c r="K137" s="6">
        <f t="shared" si="6"/>
        <v>11.88</v>
      </c>
      <c r="L137" s="6">
        <f t="shared" si="7"/>
        <v>12.96</v>
      </c>
      <c r="M137" s="10">
        <v>168</v>
      </c>
      <c r="N137" s="3" t="str">
        <f t="shared" si="8"/>
        <v>SSE</v>
      </c>
      <c r="O137" s="11">
        <v>0</v>
      </c>
      <c r="P137" s="12">
        <v>0</v>
      </c>
      <c r="Q137" s="3">
        <v>7.4</v>
      </c>
      <c r="R137" s="13">
        <v>82286</v>
      </c>
      <c r="S137" s="14">
        <v>650.0594000000001</v>
      </c>
      <c r="T137" s="15">
        <v>3.3</v>
      </c>
      <c r="U137" s="15">
        <v>3.6</v>
      </c>
    </row>
    <row r="138" spans="1:21" x14ac:dyDescent="0.25">
      <c r="A138" s="1">
        <v>45395</v>
      </c>
      <c r="B138" s="2">
        <v>0.47222222222222221</v>
      </c>
      <c r="C138" s="7">
        <v>1022</v>
      </c>
      <c r="D138" s="7">
        <v>1027</v>
      </c>
      <c r="E138" s="71">
        <v>20.2</v>
      </c>
      <c r="F138" s="9">
        <v>60</v>
      </c>
      <c r="G138" s="71">
        <v>20.2</v>
      </c>
      <c r="H138" s="71">
        <v>12.1</v>
      </c>
      <c r="I138" s="71">
        <v>26</v>
      </c>
      <c r="J138" s="71">
        <v>20.2</v>
      </c>
      <c r="K138" s="6">
        <f t="shared" si="6"/>
        <v>13.32</v>
      </c>
      <c r="L138" s="6">
        <f t="shared" si="7"/>
        <v>14.759999999999998</v>
      </c>
      <c r="M138" s="10">
        <v>270</v>
      </c>
      <c r="N138" s="3" t="str">
        <f t="shared" si="8"/>
        <v>W</v>
      </c>
      <c r="O138" s="11">
        <v>0</v>
      </c>
      <c r="P138" s="12">
        <v>0</v>
      </c>
      <c r="Q138" s="3">
        <v>5.4</v>
      </c>
      <c r="R138" s="13">
        <v>83009</v>
      </c>
      <c r="S138" s="14">
        <v>655.77110000000005</v>
      </c>
      <c r="T138" s="15">
        <v>3.7</v>
      </c>
      <c r="U138" s="15">
        <v>4.0999999999999996</v>
      </c>
    </row>
    <row r="139" spans="1:21" x14ac:dyDescent="0.25">
      <c r="A139" s="1">
        <v>45395</v>
      </c>
      <c r="B139" s="2">
        <v>0.47569444444444442</v>
      </c>
      <c r="C139" s="7">
        <v>1022</v>
      </c>
      <c r="D139" s="7">
        <v>1027</v>
      </c>
      <c r="E139" s="71">
        <v>20.6</v>
      </c>
      <c r="F139" s="9">
        <v>59</v>
      </c>
      <c r="G139" s="71">
        <v>20.6</v>
      </c>
      <c r="H139" s="71">
        <v>12.3</v>
      </c>
      <c r="I139" s="71">
        <v>26</v>
      </c>
      <c r="J139" s="71">
        <v>20.6</v>
      </c>
      <c r="K139" s="6">
        <f t="shared" si="6"/>
        <v>7.9200000000000008</v>
      </c>
      <c r="L139" s="6">
        <f t="shared" si="7"/>
        <v>9.36</v>
      </c>
      <c r="M139" s="10">
        <v>90</v>
      </c>
      <c r="N139" s="3" t="str">
        <f t="shared" si="8"/>
        <v>E</v>
      </c>
      <c r="O139" s="11">
        <v>0</v>
      </c>
      <c r="P139" s="12">
        <v>0</v>
      </c>
      <c r="Q139" s="3">
        <v>7.2</v>
      </c>
      <c r="R139" s="13">
        <v>84395</v>
      </c>
      <c r="S139" s="14">
        <v>666.72050000000002</v>
      </c>
      <c r="T139" s="15">
        <v>2.2000000000000002</v>
      </c>
      <c r="U139" s="15">
        <v>2.6</v>
      </c>
    </row>
    <row r="140" spans="1:21" x14ac:dyDescent="0.25">
      <c r="A140" s="1">
        <v>45395</v>
      </c>
      <c r="B140" s="2">
        <v>0.47916666666666669</v>
      </c>
      <c r="C140" s="7">
        <v>1022</v>
      </c>
      <c r="D140" s="7">
        <v>1027</v>
      </c>
      <c r="E140" s="71">
        <v>20.5</v>
      </c>
      <c r="F140" s="9">
        <v>60</v>
      </c>
      <c r="G140" s="71">
        <v>20.5</v>
      </c>
      <c r="H140" s="71">
        <v>12.4</v>
      </c>
      <c r="I140" s="71">
        <v>26</v>
      </c>
      <c r="J140" s="71">
        <v>20.5</v>
      </c>
      <c r="K140" s="6">
        <f t="shared" si="6"/>
        <v>3.9600000000000004</v>
      </c>
      <c r="L140" s="6">
        <f t="shared" si="7"/>
        <v>3.9600000000000004</v>
      </c>
      <c r="M140" s="10">
        <v>120</v>
      </c>
      <c r="N140" s="3" t="str">
        <f t="shared" si="8"/>
        <v>ESE</v>
      </c>
      <c r="O140" s="11">
        <v>0</v>
      </c>
      <c r="P140" s="12">
        <v>0</v>
      </c>
      <c r="Q140" s="3">
        <v>5.6</v>
      </c>
      <c r="R140" s="13">
        <v>85185</v>
      </c>
      <c r="S140" s="14">
        <v>672.96150000000011</v>
      </c>
      <c r="T140" s="15">
        <v>1.1000000000000001</v>
      </c>
      <c r="U140" s="15">
        <v>1.1000000000000001</v>
      </c>
    </row>
    <row r="141" spans="1:21" x14ac:dyDescent="0.25">
      <c r="A141" s="1">
        <v>45395</v>
      </c>
      <c r="B141" s="2">
        <v>0.4826388888888889</v>
      </c>
      <c r="C141" s="7">
        <v>1022</v>
      </c>
      <c r="D141" s="7">
        <v>1027</v>
      </c>
      <c r="E141" s="71">
        <v>20.3</v>
      </c>
      <c r="F141" s="9">
        <v>61</v>
      </c>
      <c r="G141" s="71">
        <v>20.3</v>
      </c>
      <c r="H141" s="71">
        <v>12.5</v>
      </c>
      <c r="I141" s="71">
        <v>26</v>
      </c>
      <c r="J141" s="71">
        <v>20.3</v>
      </c>
      <c r="K141" s="6">
        <f t="shared" si="6"/>
        <v>10.08</v>
      </c>
      <c r="L141" s="6">
        <f t="shared" si="7"/>
        <v>11.52</v>
      </c>
      <c r="M141" s="10">
        <v>158</v>
      </c>
      <c r="N141" s="3" t="str">
        <f t="shared" si="8"/>
        <v>SSE</v>
      </c>
      <c r="O141" s="11">
        <v>0</v>
      </c>
      <c r="P141" s="12">
        <v>0</v>
      </c>
      <c r="Q141" s="3">
        <v>5.5</v>
      </c>
      <c r="R141" s="13">
        <v>85816</v>
      </c>
      <c r="S141" s="14">
        <v>677.94640000000004</v>
      </c>
      <c r="T141" s="15">
        <v>2.8</v>
      </c>
      <c r="U141" s="15">
        <v>3.2</v>
      </c>
    </row>
    <row r="142" spans="1:21" x14ac:dyDescent="0.25">
      <c r="A142" s="1">
        <v>45395</v>
      </c>
      <c r="B142" s="2">
        <v>0.4861111111111111</v>
      </c>
      <c r="C142" s="7">
        <v>1022</v>
      </c>
      <c r="D142" s="7">
        <v>1027</v>
      </c>
      <c r="E142" s="71">
        <v>20.5</v>
      </c>
      <c r="F142" s="9">
        <v>60</v>
      </c>
      <c r="G142" s="71">
        <v>20.5</v>
      </c>
      <c r="H142" s="71">
        <v>12.4</v>
      </c>
      <c r="I142" s="71">
        <v>26</v>
      </c>
      <c r="J142" s="71">
        <v>20.5</v>
      </c>
      <c r="K142" s="6">
        <f t="shared" si="6"/>
        <v>6.48</v>
      </c>
      <c r="L142" s="6">
        <f t="shared" si="7"/>
        <v>6.84</v>
      </c>
      <c r="M142" s="10">
        <v>128</v>
      </c>
      <c r="N142" s="3" t="str">
        <f t="shared" si="8"/>
        <v>ESE</v>
      </c>
      <c r="O142" s="11">
        <v>0</v>
      </c>
      <c r="P142" s="12">
        <v>0</v>
      </c>
      <c r="Q142" s="3">
        <v>6.3</v>
      </c>
      <c r="R142" s="13">
        <v>86682</v>
      </c>
      <c r="S142" s="14">
        <v>684.78780000000006</v>
      </c>
      <c r="T142" s="15">
        <v>1.8</v>
      </c>
      <c r="U142" s="15">
        <v>1.9</v>
      </c>
    </row>
    <row r="143" spans="1:21" x14ac:dyDescent="0.25">
      <c r="A143" s="1">
        <v>45395</v>
      </c>
      <c r="B143" s="2">
        <v>0.48958333333333331</v>
      </c>
      <c r="C143" s="7">
        <v>1022</v>
      </c>
      <c r="D143" s="7">
        <v>1027</v>
      </c>
      <c r="E143" s="71">
        <v>20.8</v>
      </c>
      <c r="F143" s="9">
        <v>60</v>
      </c>
      <c r="G143" s="71">
        <v>20.8</v>
      </c>
      <c r="H143" s="71">
        <v>12.7</v>
      </c>
      <c r="I143" s="71">
        <v>26</v>
      </c>
      <c r="J143" s="71">
        <v>20.8</v>
      </c>
      <c r="K143" s="6">
        <f t="shared" si="6"/>
        <v>7.9200000000000008</v>
      </c>
      <c r="L143" s="6">
        <f t="shared" si="7"/>
        <v>8.64</v>
      </c>
      <c r="M143" s="10">
        <v>42</v>
      </c>
      <c r="N143" s="3" t="str">
        <f t="shared" si="8"/>
        <v>NE</v>
      </c>
      <c r="O143" s="11">
        <v>0</v>
      </c>
      <c r="P143" s="12">
        <v>0</v>
      </c>
      <c r="Q143" s="3">
        <v>6.9</v>
      </c>
      <c r="R143" s="13">
        <v>87139</v>
      </c>
      <c r="S143" s="14">
        <v>688.39810000000011</v>
      </c>
      <c r="T143" s="15">
        <v>2.2000000000000002</v>
      </c>
      <c r="U143" s="15">
        <v>2.4</v>
      </c>
    </row>
    <row r="144" spans="1:21" x14ac:dyDescent="0.25">
      <c r="A144" s="1">
        <v>45395</v>
      </c>
      <c r="B144" s="2">
        <v>0.49305555555555558</v>
      </c>
      <c r="C144" s="7">
        <v>1022</v>
      </c>
      <c r="D144" s="7">
        <v>1027</v>
      </c>
      <c r="E144" s="71">
        <v>20.6</v>
      </c>
      <c r="F144" s="9">
        <v>59</v>
      </c>
      <c r="G144" s="71">
        <v>20.6</v>
      </c>
      <c r="H144" s="71">
        <v>12.3</v>
      </c>
      <c r="I144" s="71">
        <v>26</v>
      </c>
      <c r="J144" s="71">
        <v>20.6</v>
      </c>
      <c r="K144" s="6">
        <f t="shared" si="6"/>
        <v>7.9200000000000008</v>
      </c>
      <c r="L144" s="6">
        <f t="shared" si="7"/>
        <v>9.36</v>
      </c>
      <c r="M144" s="10">
        <v>32</v>
      </c>
      <c r="N144" s="3" t="str">
        <f t="shared" si="8"/>
        <v>NNE</v>
      </c>
      <c r="O144" s="11">
        <v>0</v>
      </c>
      <c r="P144" s="12">
        <v>0</v>
      </c>
      <c r="Q144" s="3">
        <v>6</v>
      </c>
      <c r="R144" s="13">
        <v>87624</v>
      </c>
      <c r="S144" s="14">
        <v>692.22960000000012</v>
      </c>
      <c r="T144" s="15">
        <v>2.2000000000000002</v>
      </c>
      <c r="U144" s="15">
        <v>2.6</v>
      </c>
    </row>
    <row r="145" spans="1:21" x14ac:dyDescent="0.25">
      <c r="A145" s="1">
        <v>45395</v>
      </c>
      <c r="B145" s="2">
        <v>0.49652777777777779</v>
      </c>
      <c r="C145" s="7">
        <v>1022</v>
      </c>
      <c r="D145" s="7">
        <v>1027</v>
      </c>
      <c r="E145" s="71">
        <v>21.1</v>
      </c>
      <c r="F145" s="9">
        <v>59</v>
      </c>
      <c r="G145" s="71">
        <v>21.1</v>
      </c>
      <c r="H145" s="71">
        <v>12.7</v>
      </c>
      <c r="I145" s="71">
        <v>26</v>
      </c>
      <c r="J145" s="71">
        <v>21.1</v>
      </c>
      <c r="K145" s="6">
        <f t="shared" si="6"/>
        <v>8.2799999999999994</v>
      </c>
      <c r="L145" s="6">
        <f t="shared" si="7"/>
        <v>9.36</v>
      </c>
      <c r="M145" s="10">
        <v>84</v>
      </c>
      <c r="N145" s="3" t="str">
        <f t="shared" si="8"/>
        <v>E</v>
      </c>
      <c r="O145" s="11">
        <v>0</v>
      </c>
      <c r="P145" s="12">
        <v>0</v>
      </c>
      <c r="Q145" s="3">
        <v>6.4</v>
      </c>
      <c r="R145" s="13">
        <v>88099</v>
      </c>
      <c r="S145" s="14">
        <v>695.98210000000006</v>
      </c>
      <c r="T145" s="15">
        <v>2.2999999999999998</v>
      </c>
      <c r="U145" s="15">
        <v>2.6</v>
      </c>
    </row>
    <row r="146" spans="1:21" x14ac:dyDescent="0.25">
      <c r="A146" s="1">
        <v>45395</v>
      </c>
      <c r="B146" s="2">
        <v>0.5</v>
      </c>
      <c r="C146" s="7">
        <v>1022</v>
      </c>
      <c r="D146" s="7">
        <v>1027</v>
      </c>
      <c r="E146" s="71">
        <v>20.6</v>
      </c>
      <c r="F146" s="9">
        <v>61</v>
      </c>
      <c r="G146" s="71">
        <v>20.6</v>
      </c>
      <c r="H146" s="71">
        <v>12.8</v>
      </c>
      <c r="I146" s="71">
        <v>26</v>
      </c>
      <c r="J146" s="71">
        <v>20.6</v>
      </c>
      <c r="K146" s="6">
        <f t="shared" si="6"/>
        <v>18.72</v>
      </c>
      <c r="L146" s="6">
        <f t="shared" si="7"/>
        <v>20.88</v>
      </c>
      <c r="M146" s="10">
        <v>326</v>
      </c>
      <c r="N146" s="3" t="str">
        <f t="shared" si="8"/>
        <v>NW</v>
      </c>
      <c r="O146" s="11">
        <v>0</v>
      </c>
      <c r="P146" s="12">
        <v>0</v>
      </c>
      <c r="Q146" s="3">
        <v>7.1</v>
      </c>
      <c r="R146" s="13">
        <v>88573</v>
      </c>
      <c r="S146" s="14">
        <v>699.72670000000005</v>
      </c>
      <c r="T146" s="15">
        <v>5.2</v>
      </c>
      <c r="U146" s="15">
        <v>5.8</v>
      </c>
    </row>
    <row r="147" spans="1:21" x14ac:dyDescent="0.25">
      <c r="A147" s="1">
        <v>45395</v>
      </c>
      <c r="B147" s="2">
        <v>0.50347222222222221</v>
      </c>
      <c r="C147" s="7">
        <v>1022</v>
      </c>
      <c r="D147" s="7">
        <v>1027</v>
      </c>
      <c r="E147" s="71">
        <v>20.5</v>
      </c>
      <c r="F147" s="9">
        <v>61</v>
      </c>
      <c r="G147" s="71">
        <v>20.5</v>
      </c>
      <c r="H147" s="71">
        <v>12.7</v>
      </c>
      <c r="I147" s="71">
        <v>26</v>
      </c>
      <c r="J147" s="71">
        <v>20.5</v>
      </c>
      <c r="K147" s="6">
        <f t="shared" si="6"/>
        <v>9.7200000000000006</v>
      </c>
      <c r="L147" s="6">
        <f t="shared" si="7"/>
        <v>9.7200000000000006</v>
      </c>
      <c r="M147" s="10">
        <v>261</v>
      </c>
      <c r="N147" s="3" t="str">
        <f t="shared" si="8"/>
        <v>W</v>
      </c>
      <c r="O147" s="11">
        <v>0</v>
      </c>
      <c r="P147" s="12">
        <v>0</v>
      </c>
      <c r="Q147" s="3">
        <v>5</v>
      </c>
      <c r="R147" s="13">
        <v>89079</v>
      </c>
      <c r="S147" s="14">
        <v>703.72410000000002</v>
      </c>
      <c r="T147" s="15">
        <v>2.7</v>
      </c>
      <c r="U147" s="15">
        <v>2.7</v>
      </c>
    </row>
    <row r="148" spans="1:21" x14ac:dyDescent="0.25">
      <c r="A148" s="1">
        <v>45395</v>
      </c>
      <c r="B148" s="2">
        <v>0.50694444444444442</v>
      </c>
      <c r="C148" s="7">
        <v>1022</v>
      </c>
      <c r="D148" s="7">
        <v>1027</v>
      </c>
      <c r="E148" s="71">
        <v>20.8</v>
      </c>
      <c r="F148" s="9">
        <v>60</v>
      </c>
      <c r="G148" s="71">
        <v>20.8</v>
      </c>
      <c r="H148" s="71">
        <v>12.7</v>
      </c>
      <c r="I148" s="71">
        <v>26</v>
      </c>
      <c r="J148" s="71">
        <v>20.8</v>
      </c>
      <c r="K148" s="6">
        <f t="shared" si="6"/>
        <v>5.4</v>
      </c>
      <c r="L148" s="6">
        <f t="shared" si="7"/>
        <v>5.4</v>
      </c>
      <c r="M148" s="10">
        <v>40</v>
      </c>
      <c r="N148" s="3" t="str">
        <f t="shared" si="8"/>
        <v>NE</v>
      </c>
      <c r="O148" s="11">
        <v>0</v>
      </c>
      <c r="P148" s="12">
        <v>0</v>
      </c>
      <c r="Q148" s="3">
        <v>6.3</v>
      </c>
      <c r="R148" s="13">
        <v>89678</v>
      </c>
      <c r="S148" s="14">
        <v>708.45620000000008</v>
      </c>
      <c r="T148" s="15">
        <v>1.5</v>
      </c>
      <c r="U148" s="15">
        <v>1.5</v>
      </c>
    </row>
    <row r="149" spans="1:21" x14ac:dyDescent="0.25">
      <c r="A149" s="1">
        <v>45395</v>
      </c>
      <c r="B149" s="2">
        <v>0.51041666666666663</v>
      </c>
      <c r="C149" s="7">
        <v>1022</v>
      </c>
      <c r="D149" s="7">
        <v>1027</v>
      </c>
      <c r="E149" s="71">
        <v>20.9</v>
      </c>
      <c r="F149" s="9">
        <v>60</v>
      </c>
      <c r="G149" s="71">
        <v>20.9</v>
      </c>
      <c r="H149" s="71">
        <v>12.8</v>
      </c>
      <c r="I149" s="71">
        <v>26</v>
      </c>
      <c r="J149" s="71">
        <v>20.9</v>
      </c>
      <c r="K149" s="6">
        <f t="shared" si="6"/>
        <v>10.44</v>
      </c>
      <c r="L149" s="6">
        <f t="shared" si="7"/>
        <v>11.16</v>
      </c>
      <c r="M149" s="10">
        <v>96</v>
      </c>
      <c r="N149" s="3" t="str">
        <f t="shared" si="8"/>
        <v>E</v>
      </c>
      <c r="O149" s="11">
        <v>0</v>
      </c>
      <c r="P149" s="12">
        <v>0</v>
      </c>
      <c r="Q149" s="3">
        <v>4.8</v>
      </c>
      <c r="R149" s="13">
        <v>89992</v>
      </c>
      <c r="S149" s="14">
        <v>710.93680000000006</v>
      </c>
      <c r="T149" s="15">
        <v>2.9</v>
      </c>
      <c r="U149" s="15">
        <v>3.1</v>
      </c>
    </row>
    <row r="150" spans="1:21" x14ac:dyDescent="0.25">
      <c r="A150" s="1">
        <v>45395</v>
      </c>
      <c r="B150" s="2">
        <v>0.51388888888888884</v>
      </c>
      <c r="C150" s="7">
        <v>1022</v>
      </c>
      <c r="D150" s="7">
        <v>1027</v>
      </c>
      <c r="E150" s="71">
        <v>20.5</v>
      </c>
      <c r="F150" s="9">
        <v>61</v>
      </c>
      <c r="G150" s="71">
        <v>20.5</v>
      </c>
      <c r="H150" s="71">
        <v>12.7</v>
      </c>
      <c r="I150" s="71">
        <v>26</v>
      </c>
      <c r="J150" s="71">
        <v>20.5</v>
      </c>
      <c r="K150" s="6">
        <f t="shared" si="6"/>
        <v>8.2799999999999994</v>
      </c>
      <c r="L150" s="6">
        <f t="shared" si="7"/>
        <v>8.2799999999999994</v>
      </c>
      <c r="M150" s="10">
        <v>84</v>
      </c>
      <c r="N150" s="3" t="str">
        <f t="shared" si="8"/>
        <v>E</v>
      </c>
      <c r="O150" s="11">
        <v>0</v>
      </c>
      <c r="P150" s="12">
        <v>0</v>
      </c>
      <c r="Q150" s="3">
        <v>5.3</v>
      </c>
      <c r="R150" s="13">
        <v>90340</v>
      </c>
      <c r="S150" s="14">
        <v>713.68600000000004</v>
      </c>
      <c r="T150" s="15">
        <v>2.2999999999999998</v>
      </c>
      <c r="U150" s="15">
        <v>2.2999999999999998</v>
      </c>
    </row>
    <row r="151" spans="1:21" x14ac:dyDescent="0.25">
      <c r="A151" s="1">
        <v>45395</v>
      </c>
      <c r="B151" s="2">
        <v>0.51736111111111116</v>
      </c>
      <c r="C151" s="7">
        <v>1022</v>
      </c>
      <c r="D151" s="7">
        <v>1027</v>
      </c>
      <c r="E151" s="71">
        <v>20.7</v>
      </c>
      <c r="F151" s="9">
        <v>61</v>
      </c>
      <c r="G151" s="71">
        <v>20.7</v>
      </c>
      <c r="H151" s="71">
        <v>12.9</v>
      </c>
      <c r="I151" s="71">
        <v>26</v>
      </c>
      <c r="J151" s="71">
        <v>20.7</v>
      </c>
      <c r="K151" s="6">
        <f t="shared" si="6"/>
        <v>14.040000000000001</v>
      </c>
      <c r="L151" s="6">
        <f t="shared" si="7"/>
        <v>17.28</v>
      </c>
      <c r="M151" s="10">
        <v>8</v>
      </c>
      <c r="N151" s="3" t="str">
        <f t="shared" si="8"/>
        <v>N</v>
      </c>
      <c r="O151" s="11">
        <v>0</v>
      </c>
      <c r="P151" s="12">
        <v>0</v>
      </c>
      <c r="Q151" s="3">
        <v>5.5</v>
      </c>
      <c r="R151" s="13">
        <v>90848</v>
      </c>
      <c r="S151" s="14">
        <v>717.69920000000002</v>
      </c>
      <c r="T151" s="15">
        <v>3.9</v>
      </c>
      <c r="U151" s="15">
        <v>4.8</v>
      </c>
    </row>
    <row r="152" spans="1:21" x14ac:dyDescent="0.25">
      <c r="A152" s="1">
        <v>45395</v>
      </c>
      <c r="B152" s="2">
        <v>0.52083333333333337</v>
      </c>
      <c r="C152" s="7">
        <v>1022</v>
      </c>
      <c r="D152" s="7">
        <v>1027</v>
      </c>
      <c r="E152" s="71">
        <v>20.6</v>
      </c>
      <c r="F152" s="9">
        <v>61</v>
      </c>
      <c r="G152" s="71">
        <v>20.6</v>
      </c>
      <c r="H152" s="71">
        <v>12.8</v>
      </c>
      <c r="I152" s="71">
        <v>26</v>
      </c>
      <c r="J152" s="71">
        <v>20.6</v>
      </c>
      <c r="K152" s="6">
        <f t="shared" si="6"/>
        <v>11.52</v>
      </c>
      <c r="L152" s="6">
        <f t="shared" si="7"/>
        <v>12.6</v>
      </c>
      <c r="M152" s="10">
        <v>7</v>
      </c>
      <c r="N152" s="3" t="str">
        <f t="shared" si="8"/>
        <v>N</v>
      </c>
      <c r="O152" s="11">
        <v>0</v>
      </c>
      <c r="P152" s="12">
        <v>0</v>
      </c>
      <c r="Q152" s="3">
        <v>6.8</v>
      </c>
      <c r="R152" s="13">
        <v>90916</v>
      </c>
      <c r="S152" s="14">
        <v>718.23640000000012</v>
      </c>
      <c r="T152" s="15">
        <v>3.2</v>
      </c>
      <c r="U152" s="15">
        <v>3.5</v>
      </c>
    </row>
    <row r="153" spans="1:21" x14ac:dyDescent="0.25">
      <c r="A153" s="1">
        <v>45395</v>
      </c>
      <c r="B153" s="2">
        <v>0.52430555555555558</v>
      </c>
      <c r="C153" s="7">
        <v>1022</v>
      </c>
      <c r="D153" s="7">
        <v>1027</v>
      </c>
      <c r="E153" s="71">
        <v>20.5</v>
      </c>
      <c r="F153" s="9">
        <v>60</v>
      </c>
      <c r="G153" s="71">
        <v>20.5</v>
      </c>
      <c r="H153" s="71">
        <v>12.4</v>
      </c>
      <c r="I153" s="71">
        <v>26</v>
      </c>
      <c r="J153" s="71">
        <v>20.5</v>
      </c>
      <c r="K153" s="6">
        <f t="shared" si="6"/>
        <v>6.84</v>
      </c>
      <c r="L153" s="6">
        <f t="shared" si="7"/>
        <v>7.2</v>
      </c>
      <c r="M153" s="10">
        <v>238</v>
      </c>
      <c r="N153" s="3" t="str">
        <f t="shared" si="8"/>
        <v>SW</v>
      </c>
      <c r="O153" s="11">
        <v>0</v>
      </c>
      <c r="P153" s="12">
        <v>0</v>
      </c>
      <c r="Q153" s="3">
        <v>5.8</v>
      </c>
      <c r="R153" s="13">
        <v>91264</v>
      </c>
      <c r="S153" s="14">
        <v>720.98560000000009</v>
      </c>
      <c r="T153" s="15">
        <v>1.9</v>
      </c>
      <c r="U153" s="15">
        <v>2</v>
      </c>
    </row>
    <row r="154" spans="1:21" x14ac:dyDescent="0.25">
      <c r="A154" s="1">
        <v>45395</v>
      </c>
      <c r="B154" s="2">
        <v>0.52777777777777779</v>
      </c>
      <c r="C154" s="7">
        <v>1022</v>
      </c>
      <c r="D154" s="7">
        <v>1027</v>
      </c>
      <c r="E154" s="71">
        <v>20.6</v>
      </c>
      <c r="F154" s="9">
        <v>61</v>
      </c>
      <c r="G154" s="71">
        <v>20.6</v>
      </c>
      <c r="H154" s="71">
        <v>12.8</v>
      </c>
      <c r="I154" s="71">
        <v>26</v>
      </c>
      <c r="J154" s="71">
        <v>20.6</v>
      </c>
      <c r="K154" s="6">
        <f t="shared" si="6"/>
        <v>13.32</v>
      </c>
      <c r="L154" s="6">
        <f t="shared" si="7"/>
        <v>15.120000000000001</v>
      </c>
      <c r="M154" s="10">
        <v>341</v>
      </c>
      <c r="N154" s="3" t="str">
        <f t="shared" si="8"/>
        <v>NNW</v>
      </c>
      <c r="O154" s="11">
        <v>0</v>
      </c>
      <c r="P154" s="12">
        <v>0</v>
      </c>
      <c r="Q154" s="3">
        <v>5.2</v>
      </c>
      <c r="R154" s="13">
        <v>91632</v>
      </c>
      <c r="S154" s="14">
        <v>723.89280000000008</v>
      </c>
      <c r="T154" s="15">
        <v>3.7</v>
      </c>
      <c r="U154" s="15">
        <v>4.2</v>
      </c>
    </row>
    <row r="155" spans="1:21" x14ac:dyDescent="0.25">
      <c r="A155" s="1">
        <v>45395</v>
      </c>
      <c r="B155" s="2">
        <v>0.53125</v>
      </c>
      <c r="C155" s="7">
        <v>1022</v>
      </c>
      <c r="D155" s="7">
        <v>1027</v>
      </c>
      <c r="E155" s="71">
        <v>20.5</v>
      </c>
      <c r="F155" s="9">
        <v>61</v>
      </c>
      <c r="G155" s="71">
        <v>20.5</v>
      </c>
      <c r="H155" s="71">
        <v>12.7</v>
      </c>
      <c r="I155" s="71">
        <v>26</v>
      </c>
      <c r="J155" s="71">
        <v>20.5</v>
      </c>
      <c r="K155" s="6">
        <f t="shared" si="6"/>
        <v>9.36</v>
      </c>
      <c r="L155" s="6">
        <f t="shared" si="7"/>
        <v>10.44</v>
      </c>
      <c r="M155" s="10">
        <v>262</v>
      </c>
      <c r="N155" s="3" t="str">
        <f t="shared" si="8"/>
        <v>W</v>
      </c>
      <c r="O155" s="11">
        <v>0</v>
      </c>
      <c r="P155" s="12">
        <v>0</v>
      </c>
      <c r="Q155" s="3">
        <v>5.2</v>
      </c>
      <c r="R155" s="13">
        <v>91512</v>
      </c>
      <c r="S155" s="14">
        <v>722.9448000000001</v>
      </c>
      <c r="T155" s="15">
        <v>2.6</v>
      </c>
      <c r="U155" s="15">
        <v>2.9</v>
      </c>
    </row>
    <row r="156" spans="1:21" x14ac:dyDescent="0.25">
      <c r="A156" s="1">
        <v>45395</v>
      </c>
      <c r="B156" s="2">
        <v>0.53472222222222221</v>
      </c>
      <c r="C156" s="7">
        <v>1022</v>
      </c>
      <c r="D156" s="7">
        <v>1027</v>
      </c>
      <c r="E156" s="71">
        <v>20.399999999999999</v>
      </c>
      <c r="F156" s="9">
        <v>62</v>
      </c>
      <c r="G156" s="71">
        <v>20.399999999999999</v>
      </c>
      <c r="H156" s="71">
        <v>12.8</v>
      </c>
      <c r="I156" s="71">
        <v>26</v>
      </c>
      <c r="J156" s="71">
        <v>20.399999999999999</v>
      </c>
      <c r="K156" s="6">
        <f t="shared" si="6"/>
        <v>8.64</v>
      </c>
      <c r="L156" s="6">
        <f t="shared" si="7"/>
        <v>9.7200000000000006</v>
      </c>
      <c r="M156" s="10">
        <v>7</v>
      </c>
      <c r="N156" s="3" t="str">
        <f t="shared" si="8"/>
        <v>N</v>
      </c>
      <c r="O156" s="11">
        <v>0</v>
      </c>
      <c r="P156" s="12">
        <v>0</v>
      </c>
      <c r="Q156" s="3">
        <v>5.5</v>
      </c>
      <c r="R156" s="13">
        <v>91829</v>
      </c>
      <c r="S156" s="14">
        <v>725.44910000000004</v>
      </c>
      <c r="T156" s="15">
        <v>2.4</v>
      </c>
      <c r="U156" s="15">
        <v>2.7</v>
      </c>
    </row>
    <row r="157" spans="1:21" x14ac:dyDescent="0.25">
      <c r="A157" s="1">
        <v>45395</v>
      </c>
      <c r="B157" s="2">
        <v>0.53819444444444442</v>
      </c>
      <c r="C157" s="7">
        <v>1021</v>
      </c>
      <c r="D157" s="7">
        <v>1026</v>
      </c>
      <c r="E157" s="71">
        <v>20.7</v>
      </c>
      <c r="F157" s="9">
        <v>61</v>
      </c>
      <c r="G157" s="71">
        <v>20.7</v>
      </c>
      <c r="H157" s="71">
        <v>12.9</v>
      </c>
      <c r="I157" s="71">
        <v>26</v>
      </c>
      <c r="J157" s="71">
        <v>20.7</v>
      </c>
      <c r="K157" s="6">
        <f t="shared" si="6"/>
        <v>10.08</v>
      </c>
      <c r="L157" s="6">
        <f t="shared" si="7"/>
        <v>11.88</v>
      </c>
      <c r="M157" s="10">
        <v>48</v>
      </c>
      <c r="N157" s="3" t="str">
        <f t="shared" si="8"/>
        <v>NE</v>
      </c>
      <c r="O157" s="11">
        <v>0</v>
      </c>
      <c r="P157" s="12">
        <v>0</v>
      </c>
      <c r="Q157" s="3">
        <v>5.9</v>
      </c>
      <c r="R157" s="13">
        <v>91834</v>
      </c>
      <c r="S157" s="14">
        <v>725.48860000000002</v>
      </c>
      <c r="T157" s="15">
        <v>2.8</v>
      </c>
      <c r="U157" s="15">
        <v>3.3</v>
      </c>
    </row>
    <row r="158" spans="1:21" x14ac:dyDescent="0.25">
      <c r="A158" s="1">
        <v>45395</v>
      </c>
      <c r="B158" s="2">
        <v>0.54166666666666663</v>
      </c>
      <c r="C158" s="7">
        <v>1022</v>
      </c>
      <c r="D158" s="7">
        <v>1027</v>
      </c>
      <c r="E158" s="71">
        <v>20.3</v>
      </c>
      <c r="F158" s="9">
        <v>62</v>
      </c>
      <c r="G158" s="71">
        <v>20.3</v>
      </c>
      <c r="H158" s="71">
        <v>12.7</v>
      </c>
      <c r="I158" s="71">
        <v>26</v>
      </c>
      <c r="J158" s="71">
        <v>20.3</v>
      </c>
      <c r="K158" s="6">
        <f t="shared" si="6"/>
        <v>11.88</v>
      </c>
      <c r="L158" s="6">
        <f t="shared" si="7"/>
        <v>14.040000000000001</v>
      </c>
      <c r="M158" s="10">
        <v>138</v>
      </c>
      <c r="N158" s="3" t="str">
        <f t="shared" si="8"/>
        <v>SE</v>
      </c>
      <c r="O158" s="11">
        <v>0</v>
      </c>
      <c r="P158" s="12">
        <v>0</v>
      </c>
      <c r="Q158" s="3">
        <v>5.3</v>
      </c>
      <c r="R158" s="13">
        <v>91826</v>
      </c>
      <c r="S158" s="14">
        <v>725.42540000000008</v>
      </c>
      <c r="T158" s="15">
        <v>3.3</v>
      </c>
      <c r="U158" s="15">
        <v>3.9</v>
      </c>
    </row>
    <row r="159" spans="1:21" x14ac:dyDescent="0.25">
      <c r="A159" s="1">
        <v>45395</v>
      </c>
      <c r="B159" s="2">
        <v>0.54513888888888884</v>
      </c>
      <c r="C159" s="7">
        <v>1021</v>
      </c>
      <c r="D159" s="7">
        <v>1026</v>
      </c>
      <c r="E159" s="71">
        <v>20.6</v>
      </c>
      <c r="F159" s="9">
        <v>63</v>
      </c>
      <c r="G159" s="71">
        <v>20.6</v>
      </c>
      <c r="H159" s="71">
        <v>13.3</v>
      </c>
      <c r="I159" s="71">
        <v>26</v>
      </c>
      <c r="J159" s="71">
        <v>20.6</v>
      </c>
      <c r="K159" s="6">
        <f t="shared" si="6"/>
        <v>7.2</v>
      </c>
      <c r="L159" s="6">
        <f t="shared" si="7"/>
        <v>8.2799999999999994</v>
      </c>
      <c r="M159" s="10">
        <v>135</v>
      </c>
      <c r="N159" s="3" t="str">
        <f t="shared" si="8"/>
        <v>SE</v>
      </c>
      <c r="O159" s="11">
        <v>0</v>
      </c>
      <c r="P159" s="12">
        <v>0</v>
      </c>
      <c r="Q159" s="3">
        <v>2</v>
      </c>
      <c r="R159" s="13">
        <v>14340</v>
      </c>
      <c r="S159" s="14">
        <v>113.28600000000002</v>
      </c>
      <c r="T159" s="15">
        <v>2</v>
      </c>
      <c r="U159" s="15">
        <v>2.2999999999999998</v>
      </c>
    </row>
    <row r="160" spans="1:21" x14ac:dyDescent="0.25">
      <c r="A160" s="1">
        <v>45395</v>
      </c>
      <c r="B160" s="2">
        <v>0.54861111111111116</v>
      </c>
      <c r="C160" s="7">
        <v>1021</v>
      </c>
      <c r="D160" s="7">
        <v>1026</v>
      </c>
      <c r="E160" s="71">
        <v>20.9</v>
      </c>
      <c r="F160" s="9">
        <v>62</v>
      </c>
      <c r="G160" s="71">
        <v>20.9</v>
      </c>
      <c r="H160" s="71">
        <v>13.3</v>
      </c>
      <c r="I160" s="71">
        <v>26</v>
      </c>
      <c r="J160" s="71">
        <v>20.9</v>
      </c>
      <c r="K160" s="6">
        <f t="shared" si="6"/>
        <v>16.559999999999999</v>
      </c>
      <c r="L160" s="6">
        <f t="shared" si="7"/>
        <v>19.8</v>
      </c>
      <c r="M160" s="10">
        <v>301</v>
      </c>
      <c r="N160" s="3" t="str">
        <f t="shared" si="8"/>
        <v>WNW</v>
      </c>
      <c r="O160" s="11">
        <v>0</v>
      </c>
      <c r="P160" s="12">
        <v>0</v>
      </c>
      <c r="Q160" s="3">
        <v>2.2999999999999998</v>
      </c>
      <c r="R160" s="13">
        <v>18664</v>
      </c>
      <c r="S160" s="14">
        <v>147.44560000000001</v>
      </c>
      <c r="T160" s="15">
        <v>4.5999999999999996</v>
      </c>
      <c r="U160" s="15">
        <v>5.5</v>
      </c>
    </row>
    <row r="161" spans="1:21" x14ac:dyDescent="0.25">
      <c r="A161" s="1">
        <v>45395</v>
      </c>
      <c r="B161" s="2">
        <v>0.55208333333333337</v>
      </c>
      <c r="C161" s="7">
        <v>1021</v>
      </c>
      <c r="D161" s="7">
        <v>1026</v>
      </c>
      <c r="E161" s="71">
        <v>20.5</v>
      </c>
      <c r="F161" s="9">
        <v>62</v>
      </c>
      <c r="G161" s="71">
        <v>20.5</v>
      </c>
      <c r="H161" s="71">
        <v>12.9</v>
      </c>
      <c r="I161" s="71">
        <v>26</v>
      </c>
      <c r="J161" s="71">
        <v>20.5</v>
      </c>
      <c r="K161" s="6">
        <f t="shared" si="6"/>
        <v>8.2799999999999994</v>
      </c>
      <c r="L161" s="6">
        <f t="shared" si="7"/>
        <v>9.36</v>
      </c>
      <c r="M161" s="10">
        <v>342</v>
      </c>
      <c r="N161" s="3" t="str">
        <f t="shared" si="8"/>
        <v>NNW</v>
      </c>
      <c r="O161" s="11">
        <v>0</v>
      </c>
      <c r="P161" s="12">
        <v>0</v>
      </c>
      <c r="Q161" s="3">
        <v>4.2</v>
      </c>
      <c r="R161" s="13">
        <v>59686</v>
      </c>
      <c r="S161" s="14">
        <v>471.51940000000002</v>
      </c>
      <c r="T161" s="15">
        <v>2.2999999999999998</v>
      </c>
      <c r="U161" s="15">
        <v>2.6</v>
      </c>
    </row>
    <row r="162" spans="1:21" x14ac:dyDescent="0.25">
      <c r="A162" s="1">
        <v>45395</v>
      </c>
      <c r="B162" s="2">
        <v>0.55555555555555558</v>
      </c>
      <c r="C162" s="7">
        <v>1021</v>
      </c>
      <c r="D162" s="7">
        <v>1026</v>
      </c>
      <c r="E162" s="71">
        <v>21</v>
      </c>
      <c r="F162" s="9">
        <v>62</v>
      </c>
      <c r="G162" s="71">
        <v>21</v>
      </c>
      <c r="H162" s="71">
        <v>13.4</v>
      </c>
      <c r="I162" s="71">
        <v>26</v>
      </c>
      <c r="J162" s="71">
        <v>21</v>
      </c>
      <c r="K162" s="6">
        <f t="shared" si="6"/>
        <v>16.559999999999999</v>
      </c>
      <c r="L162" s="6">
        <f t="shared" si="7"/>
        <v>22.68</v>
      </c>
      <c r="M162" s="10">
        <v>131</v>
      </c>
      <c r="N162" s="3" t="str">
        <f t="shared" si="8"/>
        <v>SE</v>
      </c>
      <c r="O162" s="11">
        <v>0</v>
      </c>
      <c r="P162" s="12">
        <v>0</v>
      </c>
      <c r="Q162" s="3">
        <v>4.2</v>
      </c>
      <c r="R162" s="13">
        <v>71961</v>
      </c>
      <c r="S162" s="14">
        <v>568.4919000000001</v>
      </c>
      <c r="T162" s="15">
        <v>4.5999999999999996</v>
      </c>
      <c r="U162" s="15">
        <v>6.3</v>
      </c>
    </row>
    <row r="163" spans="1:21" x14ac:dyDescent="0.25">
      <c r="A163" s="1">
        <v>45395</v>
      </c>
      <c r="B163" s="2">
        <v>0.55902777777777779</v>
      </c>
      <c r="C163" s="7">
        <v>1022</v>
      </c>
      <c r="D163" s="7">
        <v>1027</v>
      </c>
      <c r="E163" s="71">
        <v>20.6</v>
      </c>
      <c r="F163" s="9">
        <v>62</v>
      </c>
      <c r="G163" s="71">
        <v>20.6</v>
      </c>
      <c r="H163" s="71">
        <v>13</v>
      </c>
      <c r="I163" s="71">
        <v>26</v>
      </c>
      <c r="J163" s="71">
        <v>20.6</v>
      </c>
      <c r="K163" s="6">
        <f t="shared" si="6"/>
        <v>8.64</v>
      </c>
      <c r="L163" s="6">
        <f t="shared" si="7"/>
        <v>9.36</v>
      </c>
      <c r="M163" s="10">
        <v>194</v>
      </c>
      <c r="N163" s="3" t="str">
        <f t="shared" si="8"/>
        <v>S</v>
      </c>
      <c r="O163" s="11">
        <v>0</v>
      </c>
      <c r="P163" s="12">
        <v>0</v>
      </c>
      <c r="Q163" s="3">
        <v>5.5</v>
      </c>
      <c r="R163" s="13">
        <v>88916</v>
      </c>
      <c r="S163" s="14">
        <v>702.43640000000005</v>
      </c>
      <c r="T163" s="15">
        <v>2.4</v>
      </c>
      <c r="U163" s="15">
        <v>2.6</v>
      </c>
    </row>
    <row r="164" spans="1:21" x14ac:dyDescent="0.25">
      <c r="A164" s="1">
        <v>45395</v>
      </c>
      <c r="B164" s="2">
        <v>0.5625</v>
      </c>
      <c r="C164" s="7">
        <v>1021</v>
      </c>
      <c r="D164" s="7">
        <v>1026</v>
      </c>
      <c r="E164" s="71">
        <v>21</v>
      </c>
      <c r="F164" s="9">
        <v>62</v>
      </c>
      <c r="G164" s="71">
        <v>21</v>
      </c>
      <c r="H164" s="71">
        <v>13.4</v>
      </c>
      <c r="I164" s="71">
        <v>26</v>
      </c>
      <c r="J164" s="71">
        <v>21</v>
      </c>
      <c r="K164" s="6">
        <f t="shared" si="6"/>
        <v>4.68</v>
      </c>
      <c r="L164" s="6">
        <f t="shared" si="7"/>
        <v>4.68</v>
      </c>
      <c r="M164" s="10">
        <v>56</v>
      </c>
      <c r="N164" s="3" t="str">
        <f t="shared" si="8"/>
        <v>NE</v>
      </c>
      <c r="O164" s="11">
        <v>0</v>
      </c>
      <c r="P164" s="12">
        <v>0</v>
      </c>
      <c r="Q164" s="3">
        <v>4.5999999999999996</v>
      </c>
      <c r="R164" s="13">
        <v>88902</v>
      </c>
      <c r="S164" s="14">
        <v>702.32580000000007</v>
      </c>
      <c r="T164" s="15">
        <v>1.3</v>
      </c>
      <c r="U164" s="15">
        <v>1.3</v>
      </c>
    </row>
    <row r="165" spans="1:21" x14ac:dyDescent="0.25">
      <c r="A165" s="1">
        <v>45395</v>
      </c>
      <c r="B165" s="2">
        <v>0.56597222222222221</v>
      </c>
      <c r="C165" s="7">
        <v>1021</v>
      </c>
      <c r="D165" s="7">
        <v>1026</v>
      </c>
      <c r="E165" s="71">
        <v>20.6</v>
      </c>
      <c r="F165" s="9">
        <v>64</v>
      </c>
      <c r="G165" s="71">
        <v>20.6</v>
      </c>
      <c r="H165" s="71">
        <v>13.5</v>
      </c>
      <c r="I165" s="71">
        <v>26</v>
      </c>
      <c r="J165" s="71">
        <v>20.6</v>
      </c>
      <c r="K165" s="6">
        <f t="shared" si="6"/>
        <v>20.88</v>
      </c>
      <c r="L165" s="6">
        <f t="shared" si="7"/>
        <v>22.68</v>
      </c>
      <c r="M165" s="10">
        <v>42</v>
      </c>
      <c r="N165" s="3" t="str">
        <f t="shared" si="8"/>
        <v>NE</v>
      </c>
      <c r="O165" s="11">
        <v>0</v>
      </c>
      <c r="P165" s="12">
        <v>0</v>
      </c>
      <c r="Q165" s="3">
        <v>5</v>
      </c>
      <c r="R165" s="13">
        <v>88028</v>
      </c>
      <c r="S165" s="14">
        <v>695.42120000000011</v>
      </c>
      <c r="T165" s="15">
        <v>5.8</v>
      </c>
      <c r="U165" s="15">
        <v>6.3</v>
      </c>
    </row>
    <row r="166" spans="1:21" x14ac:dyDescent="0.25">
      <c r="A166" s="1">
        <v>45395</v>
      </c>
      <c r="B166" s="2">
        <v>0.56944444444444442</v>
      </c>
      <c r="C166" s="7">
        <v>1021</v>
      </c>
      <c r="D166" s="7">
        <v>1026</v>
      </c>
      <c r="E166" s="71">
        <v>20.6</v>
      </c>
      <c r="F166" s="9">
        <v>64</v>
      </c>
      <c r="G166" s="71">
        <v>20.6</v>
      </c>
      <c r="H166" s="71">
        <v>13.5</v>
      </c>
      <c r="I166" s="71">
        <v>26</v>
      </c>
      <c r="J166" s="71">
        <v>20.6</v>
      </c>
      <c r="K166" s="6">
        <f t="shared" si="6"/>
        <v>19.440000000000001</v>
      </c>
      <c r="L166" s="6">
        <f t="shared" si="7"/>
        <v>26.64</v>
      </c>
      <c r="M166" s="10">
        <v>284</v>
      </c>
      <c r="N166" s="3" t="str">
        <f t="shared" si="8"/>
        <v>W</v>
      </c>
      <c r="O166" s="11">
        <v>0</v>
      </c>
      <c r="P166" s="12">
        <v>0</v>
      </c>
      <c r="Q166" s="3">
        <v>3.2</v>
      </c>
      <c r="R166" s="13">
        <v>55622</v>
      </c>
      <c r="S166" s="14">
        <v>439.41380000000004</v>
      </c>
      <c r="T166" s="15">
        <v>5.4</v>
      </c>
      <c r="U166" s="15">
        <v>7.4</v>
      </c>
    </row>
    <row r="167" spans="1:21" x14ac:dyDescent="0.25">
      <c r="A167" s="1">
        <v>45395</v>
      </c>
      <c r="B167" s="2">
        <v>0.57291666666666663</v>
      </c>
      <c r="C167" s="7">
        <v>1021</v>
      </c>
      <c r="D167" s="7">
        <v>1026</v>
      </c>
      <c r="E167" s="71">
        <v>20.7</v>
      </c>
      <c r="F167" s="9">
        <v>61</v>
      </c>
      <c r="G167" s="71">
        <v>20.7</v>
      </c>
      <c r="H167" s="71">
        <v>12.9</v>
      </c>
      <c r="I167" s="71">
        <v>26</v>
      </c>
      <c r="J167" s="71">
        <v>20.7</v>
      </c>
      <c r="K167" s="6">
        <f t="shared" si="6"/>
        <v>9.36</v>
      </c>
      <c r="L167" s="6">
        <f t="shared" si="7"/>
        <v>9.7200000000000006</v>
      </c>
      <c r="M167" s="10">
        <v>126</v>
      </c>
      <c r="N167" s="3" t="str">
        <f t="shared" si="8"/>
        <v>ESE</v>
      </c>
      <c r="O167" s="11">
        <v>0</v>
      </c>
      <c r="P167" s="12">
        <v>0</v>
      </c>
      <c r="Q167" s="3">
        <v>4.8</v>
      </c>
      <c r="R167" s="13">
        <v>86891</v>
      </c>
      <c r="S167" s="14">
        <v>686.4389000000001</v>
      </c>
      <c r="T167" s="15">
        <v>2.6</v>
      </c>
      <c r="U167" s="15">
        <v>2.7</v>
      </c>
    </row>
    <row r="168" spans="1:21" x14ac:dyDescent="0.25">
      <c r="A168" s="1">
        <v>45395</v>
      </c>
      <c r="B168" s="2">
        <v>0.57638888888888884</v>
      </c>
      <c r="C168" s="7">
        <v>1021</v>
      </c>
      <c r="D168" s="7">
        <v>1026</v>
      </c>
      <c r="E168" s="71">
        <v>21.3</v>
      </c>
      <c r="F168" s="9">
        <v>60</v>
      </c>
      <c r="G168" s="71">
        <v>21.3</v>
      </c>
      <c r="H168" s="71">
        <v>13.2</v>
      </c>
      <c r="I168" s="71">
        <v>26</v>
      </c>
      <c r="J168" s="71">
        <v>21.3</v>
      </c>
      <c r="K168" s="6">
        <f t="shared" si="6"/>
        <v>5.04</v>
      </c>
      <c r="L168" s="6">
        <f t="shared" si="7"/>
        <v>5.04</v>
      </c>
      <c r="M168" s="10">
        <v>150</v>
      </c>
      <c r="N168" s="3" t="str">
        <f t="shared" si="8"/>
        <v>SSE</v>
      </c>
      <c r="O168" s="11">
        <v>0</v>
      </c>
      <c r="P168" s="12">
        <v>0</v>
      </c>
      <c r="Q168" s="3">
        <v>4.9000000000000004</v>
      </c>
      <c r="R168" s="13">
        <v>86450</v>
      </c>
      <c r="S168" s="14">
        <v>682.95500000000004</v>
      </c>
      <c r="T168" s="15">
        <v>1.4</v>
      </c>
      <c r="U168" s="15">
        <v>1.4</v>
      </c>
    </row>
    <row r="169" spans="1:21" x14ac:dyDescent="0.25">
      <c r="A169" s="1">
        <v>45395</v>
      </c>
      <c r="B169" s="2">
        <v>0.57986111111111116</v>
      </c>
      <c r="C169" s="7">
        <v>1021</v>
      </c>
      <c r="D169" s="7">
        <v>1026</v>
      </c>
      <c r="E169" s="71">
        <v>21.3</v>
      </c>
      <c r="F169" s="9">
        <v>61</v>
      </c>
      <c r="G169" s="71">
        <v>21.3</v>
      </c>
      <c r="H169" s="71">
        <v>13.4</v>
      </c>
      <c r="I169" s="71">
        <v>26</v>
      </c>
      <c r="J169" s="71">
        <v>21.3</v>
      </c>
      <c r="K169" s="6">
        <f t="shared" si="6"/>
        <v>5.76</v>
      </c>
      <c r="L169" s="6">
        <f t="shared" si="7"/>
        <v>5.76</v>
      </c>
      <c r="M169" s="10">
        <v>2</v>
      </c>
      <c r="N169" s="3" t="str">
        <f t="shared" si="8"/>
        <v>N</v>
      </c>
      <c r="O169" s="11">
        <v>0</v>
      </c>
      <c r="P169" s="12">
        <v>0</v>
      </c>
      <c r="Q169" s="3">
        <v>5.5</v>
      </c>
      <c r="R169" s="13">
        <v>85783</v>
      </c>
      <c r="S169" s="14">
        <v>677.68570000000011</v>
      </c>
      <c r="T169" s="15">
        <v>1.6</v>
      </c>
      <c r="U169" s="15">
        <v>1.6</v>
      </c>
    </row>
    <row r="170" spans="1:21" x14ac:dyDescent="0.25">
      <c r="A170" s="1">
        <v>45395</v>
      </c>
      <c r="B170" s="2">
        <v>0.58333333333333337</v>
      </c>
      <c r="C170" s="7">
        <v>1021</v>
      </c>
      <c r="D170" s="7">
        <v>1026</v>
      </c>
      <c r="E170" s="71">
        <v>21.1</v>
      </c>
      <c r="F170" s="9">
        <v>62</v>
      </c>
      <c r="G170" s="71">
        <v>21.1</v>
      </c>
      <c r="H170" s="71">
        <v>13.5</v>
      </c>
      <c r="I170" s="71">
        <v>26</v>
      </c>
      <c r="J170" s="71">
        <v>21.1</v>
      </c>
      <c r="K170" s="6">
        <f t="shared" si="6"/>
        <v>14.4</v>
      </c>
      <c r="L170" s="6">
        <f t="shared" si="7"/>
        <v>18</v>
      </c>
      <c r="M170" s="10">
        <v>318</v>
      </c>
      <c r="N170" s="3" t="str">
        <f t="shared" si="8"/>
        <v>NW</v>
      </c>
      <c r="O170" s="11">
        <v>0</v>
      </c>
      <c r="P170" s="12">
        <v>0</v>
      </c>
      <c r="Q170" s="3">
        <v>5.9</v>
      </c>
      <c r="R170" s="13">
        <v>84887</v>
      </c>
      <c r="S170" s="14">
        <v>670.60730000000001</v>
      </c>
      <c r="T170" s="15">
        <v>4</v>
      </c>
      <c r="U170" s="15">
        <v>5</v>
      </c>
    </row>
    <row r="171" spans="1:21" x14ac:dyDescent="0.25">
      <c r="A171" s="1">
        <v>45395</v>
      </c>
      <c r="B171" s="2">
        <v>0.58680555555555558</v>
      </c>
      <c r="C171" s="7">
        <v>1021</v>
      </c>
      <c r="D171" s="7">
        <v>1026</v>
      </c>
      <c r="E171" s="71">
        <v>21.3</v>
      </c>
      <c r="F171" s="9">
        <v>61</v>
      </c>
      <c r="G171" s="71">
        <v>21.3</v>
      </c>
      <c r="H171" s="71">
        <v>13.4</v>
      </c>
      <c r="I171" s="71">
        <v>26</v>
      </c>
      <c r="J171" s="71">
        <v>21.3</v>
      </c>
      <c r="K171" s="6">
        <f t="shared" si="6"/>
        <v>5.4</v>
      </c>
      <c r="L171" s="6">
        <f t="shared" si="7"/>
        <v>5.4</v>
      </c>
      <c r="M171" s="10">
        <v>288</v>
      </c>
      <c r="N171" s="3" t="str">
        <f t="shared" si="8"/>
        <v>W</v>
      </c>
      <c r="O171" s="11">
        <v>0</v>
      </c>
      <c r="P171" s="12">
        <v>0</v>
      </c>
      <c r="Q171" s="3">
        <v>4.0999999999999996</v>
      </c>
      <c r="R171" s="13">
        <v>61579</v>
      </c>
      <c r="S171" s="14">
        <v>486.47410000000002</v>
      </c>
      <c r="T171" s="15">
        <v>1.5</v>
      </c>
      <c r="U171" s="15">
        <v>1.5</v>
      </c>
    </row>
    <row r="172" spans="1:21" x14ac:dyDescent="0.25">
      <c r="A172" s="1">
        <v>45395</v>
      </c>
      <c r="B172" s="2">
        <v>0.59027777777777779</v>
      </c>
      <c r="C172" s="7">
        <v>1021</v>
      </c>
      <c r="D172" s="7">
        <v>1026</v>
      </c>
      <c r="E172" s="71">
        <v>20.9</v>
      </c>
      <c r="F172" s="9">
        <v>63</v>
      </c>
      <c r="G172" s="71">
        <v>20.9</v>
      </c>
      <c r="H172" s="71">
        <v>13.6</v>
      </c>
      <c r="I172" s="71">
        <v>26</v>
      </c>
      <c r="J172" s="71">
        <v>20.9</v>
      </c>
      <c r="K172" s="6">
        <f t="shared" si="6"/>
        <v>6.48</v>
      </c>
      <c r="L172" s="6">
        <f t="shared" si="7"/>
        <v>6.84</v>
      </c>
      <c r="M172" s="10">
        <v>115</v>
      </c>
      <c r="N172" s="3" t="str">
        <f t="shared" si="8"/>
        <v>ESE</v>
      </c>
      <c r="O172" s="11">
        <v>0</v>
      </c>
      <c r="P172" s="12">
        <v>0</v>
      </c>
      <c r="Q172" s="3">
        <v>4.0999999999999996</v>
      </c>
      <c r="R172" s="13">
        <v>82793</v>
      </c>
      <c r="S172" s="14">
        <v>654.06470000000002</v>
      </c>
      <c r="T172" s="15">
        <v>1.8</v>
      </c>
      <c r="U172" s="15">
        <v>1.9</v>
      </c>
    </row>
    <row r="173" spans="1:21" x14ac:dyDescent="0.25">
      <c r="A173" s="1">
        <v>45395</v>
      </c>
      <c r="B173" s="2">
        <v>0.59375</v>
      </c>
      <c r="C173" s="7">
        <v>1021</v>
      </c>
      <c r="D173" s="7">
        <v>1026</v>
      </c>
      <c r="E173" s="71">
        <v>21.2</v>
      </c>
      <c r="F173" s="9">
        <v>62</v>
      </c>
      <c r="G173" s="71">
        <v>21.2</v>
      </c>
      <c r="H173" s="71">
        <v>13.6</v>
      </c>
      <c r="I173" s="71">
        <v>26</v>
      </c>
      <c r="J173" s="71">
        <v>21.2</v>
      </c>
      <c r="K173" s="6">
        <f t="shared" si="6"/>
        <v>14.4</v>
      </c>
      <c r="L173" s="6">
        <f t="shared" si="7"/>
        <v>18</v>
      </c>
      <c r="M173" s="10">
        <v>140</v>
      </c>
      <c r="N173" s="3" t="str">
        <f t="shared" si="8"/>
        <v>SE</v>
      </c>
      <c r="O173" s="11">
        <v>0</v>
      </c>
      <c r="P173" s="12">
        <v>0</v>
      </c>
      <c r="Q173" s="3">
        <v>4.9000000000000004</v>
      </c>
      <c r="R173" s="13">
        <v>81818</v>
      </c>
      <c r="S173" s="14">
        <v>646.36220000000003</v>
      </c>
      <c r="T173" s="15">
        <v>4</v>
      </c>
      <c r="U173" s="15">
        <v>5</v>
      </c>
    </row>
    <row r="174" spans="1:21" x14ac:dyDescent="0.25">
      <c r="A174" s="1">
        <v>45395</v>
      </c>
      <c r="B174" s="2">
        <v>0.59722222222222221</v>
      </c>
      <c r="C174" s="7">
        <v>1021</v>
      </c>
      <c r="D174" s="7">
        <v>1026</v>
      </c>
      <c r="E174" s="71">
        <v>21.3</v>
      </c>
      <c r="F174" s="9">
        <v>63</v>
      </c>
      <c r="G174" s="71">
        <v>21.3</v>
      </c>
      <c r="H174" s="71">
        <v>13.9</v>
      </c>
      <c r="I174" s="71">
        <v>26</v>
      </c>
      <c r="J174" s="71">
        <v>21.3</v>
      </c>
      <c r="K174" s="6">
        <f t="shared" si="6"/>
        <v>5.76</v>
      </c>
      <c r="L174" s="6">
        <f t="shared" si="7"/>
        <v>5.76</v>
      </c>
      <c r="M174" s="10">
        <v>78</v>
      </c>
      <c r="N174" s="3" t="str">
        <f t="shared" si="8"/>
        <v>ENE</v>
      </c>
      <c r="O174" s="11">
        <v>0</v>
      </c>
      <c r="P174" s="12">
        <v>0</v>
      </c>
      <c r="Q174" s="3">
        <v>4.2</v>
      </c>
      <c r="R174" s="13">
        <v>80777</v>
      </c>
      <c r="S174" s="14">
        <v>638.13830000000007</v>
      </c>
      <c r="T174" s="15">
        <v>1.6</v>
      </c>
      <c r="U174" s="15">
        <v>1.6</v>
      </c>
    </row>
    <row r="175" spans="1:21" x14ac:dyDescent="0.25">
      <c r="A175" s="1">
        <v>45395</v>
      </c>
      <c r="B175" s="2">
        <v>0.60069444444444442</v>
      </c>
      <c r="C175" s="7">
        <v>1021</v>
      </c>
      <c r="D175" s="7">
        <v>1026</v>
      </c>
      <c r="E175" s="71">
        <v>20.9</v>
      </c>
      <c r="F175" s="9">
        <v>64</v>
      </c>
      <c r="G175" s="71">
        <v>20.9</v>
      </c>
      <c r="H175" s="71">
        <v>13.8</v>
      </c>
      <c r="I175" s="71">
        <v>26</v>
      </c>
      <c r="J175" s="71">
        <v>20.9</v>
      </c>
      <c r="K175" s="6">
        <f t="shared" si="6"/>
        <v>9.36</v>
      </c>
      <c r="L175" s="6">
        <f t="shared" si="7"/>
        <v>9.36</v>
      </c>
      <c r="M175" s="10">
        <v>120</v>
      </c>
      <c r="N175" s="3" t="str">
        <f t="shared" si="8"/>
        <v>ESE</v>
      </c>
      <c r="O175" s="11">
        <v>0</v>
      </c>
      <c r="P175" s="12">
        <v>0</v>
      </c>
      <c r="Q175" s="3">
        <v>4.4000000000000004</v>
      </c>
      <c r="R175" s="13">
        <v>79600</v>
      </c>
      <c r="S175" s="14">
        <v>628.84</v>
      </c>
      <c r="T175" s="15">
        <v>2.6</v>
      </c>
      <c r="U175" s="15">
        <v>2.6</v>
      </c>
    </row>
    <row r="176" spans="1:21" x14ac:dyDescent="0.25">
      <c r="A176" s="1">
        <v>45395</v>
      </c>
      <c r="B176" s="2">
        <v>0.60416666666666663</v>
      </c>
      <c r="C176" s="7">
        <v>1021</v>
      </c>
      <c r="D176" s="7">
        <v>1026</v>
      </c>
      <c r="E176" s="71">
        <v>20.7</v>
      </c>
      <c r="F176" s="9">
        <v>65</v>
      </c>
      <c r="G176" s="71">
        <v>20.7</v>
      </c>
      <c r="H176" s="71">
        <v>13.9</v>
      </c>
      <c r="I176" s="71">
        <v>26</v>
      </c>
      <c r="J176" s="71">
        <v>20.7</v>
      </c>
      <c r="K176" s="6">
        <f t="shared" si="6"/>
        <v>4.68</v>
      </c>
      <c r="L176" s="6">
        <f t="shared" si="7"/>
        <v>4.68</v>
      </c>
      <c r="M176" s="10">
        <v>137</v>
      </c>
      <c r="N176" s="3" t="str">
        <f t="shared" si="8"/>
        <v>SE</v>
      </c>
      <c r="O176" s="11">
        <v>0</v>
      </c>
      <c r="P176" s="12">
        <v>0</v>
      </c>
      <c r="Q176" s="3">
        <v>4.3</v>
      </c>
      <c r="R176" s="13">
        <v>77951</v>
      </c>
      <c r="S176" s="14">
        <v>615.81290000000001</v>
      </c>
      <c r="T176" s="15">
        <v>1.3</v>
      </c>
      <c r="U176" s="15">
        <v>1.3</v>
      </c>
    </row>
    <row r="177" spans="1:21" x14ac:dyDescent="0.25">
      <c r="A177" s="1">
        <v>45395</v>
      </c>
      <c r="B177" s="2">
        <v>0.60763888888888884</v>
      </c>
      <c r="C177" s="7">
        <v>1021</v>
      </c>
      <c r="D177" s="7">
        <v>1026</v>
      </c>
      <c r="E177" s="71">
        <v>20.9</v>
      </c>
      <c r="F177" s="9">
        <v>64</v>
      </c>
      <c r="G177" s="71">
        <v>20.9</v>
      </c>
      <c r="H177" s="71">
        <v>13.8</v>
      </c>
      <c r="I177" s="71">
        <v>26</v>
      </c>
      <c r="J177" s="71">
        <v>20.9</v>
      </c>
      <c r="K177" s="6">
        <f t="shared" si="6"/>
        <v>10.44</v>
      </c>
      <c r="L177" s="6">
        <f t="shared" si="7"/>
        <v>11.52</v>
      </c>
      <c r="M177" s="10">
        <v>90</v>
      </c>
      <c r="N177" s="3" t="str">
        <f t="shared" si="8"/>
        <v>E</v>
      </c>
      <c r="O177" s="11">
        <v>0</v>
      </c>
      <c r="P177" s="12">
        <v>0</v>
      </c>
      <c r="Q177" s="3">
        <v>4.7</v>
      </c>
      <c r="R177" s="13">
        <v>76389</v>
      </c>
      <c r="S177" s="14">
        <v>603.47310000000004</v>
      </c>
      <c r="T177" s="15">
        <v>2.9</v>
      </c>
      <c r="U177" s="15">
        <v>3.2</v>
      </c>
    </row>
    <row r="178" spans="1:21" x14ac:dyDescent="0.25">
      <c r="A178" s="1">
        <v>45395</v>
      </c>
      <c r="B178" s="2">
        <v>0.61111111111111116</v>
      </c>
      <c r="C178" s="7">
        <v>1021</v>
      </c>
      <c r="D178" s="7">
        <v>1026</v>
      </c>
      <c r="E178" s="71">
        <v>20.9</v>
      </c>
      <c r="F178" s="9">
        <v>64</v>
      </c>
      <c r="G178" s="71">
        <v>20.9</v>
      </c>
      <c r="H178" s="71">
        <v>13.8</v>
      </c>
      <c r="I178" s="71">
        <v>26</v>
      </c>
      <c r="J178" s="71">
        <v>20.9</v>
      </c>
      <c r="K178" s="6">
        <f t="shared" si="6"/>
        <v>14.040000000000001</v>
      </c>
      <c r="L178" s="6">
        <f t="shared" si="7"/>
        <v>15.120000000000001</v>
      </c>
      <c r="M178" s="10">
        <v>4</v>
      </c>
      <c r="N178" s="3" t="str">
        <f t="shared" si="8"/>
        <v>N</v>
      </c>
      <c r="O178" s="11">
        <v>0</v>
      </c>
      <c r="P178" s="12">
        <v>0</v>
      </c>
      <c r="Q178" s="3">
        <v>4</v>
      </c>
      <c r="R178" s="13">
        <v>74818</v>
      </c>
      <c r="S178" s="14">
        <v>591.06220000000008</v>
      </c>
      <c r="T178" s="15">
        <v>3.9</v>
      </c>
      <c r="U178" s="15">
        <v>4.2</v>
      </c>
    </row>
    <row r="179" spans="1:21" x14ac:dyDescent="0.25">
      <c r="A179" s="1">
        <v>45395</v>
      </c>
      <c r="B179" s="2">
        <v>0.61458333333333337</v>
      </c>
      <c r="C179" s="7">
        <v>1021</v>
      </c>
      <c r="D179" s="7">
        <v>1026</v>
      </c>
      <c r="E179" s="71">
        <v>20.5</v>
      </c>
      <c r="F179" s="9">
        <v>64</v>
      </c>
      <c r="G179" s="71">
        <v>20.5</v>
      </c>
      <c r="H179" s="71">
        <v>13.4</v>
      </c>
      <c r="I179" s="71">
        <v>26</v>
      </c>
      <c r="J179" s="71">
        <v>20.5</v>
      </c>
      <c r="K179" s="6">
        <f t="shared" si="6"/>
        <v>12.6</v>
      </c>
      <c r="L179" s="6">
        <f t="shared" si="7"/>
        <v>14.4</v>
      </c>
      <c r="M179" s="10">
        <v>341</v>
      </c>
      <c r="N179" s="3" t="str">
        <f t="shared" si="8"/>
        <v>NNW</v>
      </c>
      <c r="O179" s="11">
        <v>0</v>
      </c>
      <c r="P179" s="12">
        <v>0</v>
      </c>
      <c r="Q179" s="3">
        <v>3.8</v>
      </c>
      <c r="R179" s="13">
        <v>73105</v>
      </c>
      <c r="S179" s="14">
        <v>577.5295000000001</v>
      </c>
      <c r="T179" s="15">
        <v>3.5</v>
      </c>
      <c r="U179" s="15">
        <v>4</v>
      </c>
    </row>
    <row r="180" spans="1:21" x14ac:dyDescent="0.25">
      <c r="A180" s="1">
        <v>45395</v>
      </c>
      <c r="B180" s="2">
        <v>0.61805555555555558</v>
      </c>
      <c r="C180" s="7">
        <v>1021</v>
      </c>
      <c r="D180" s="7">
        <v>1026</v>
      </c>
      <c r="E180" s="71">
        <v>20.6</v>
      </c>
      <c r="F180" s="9">
        <v>64</v>
      </c>
      <c r="G180" s="71">
        <v>20.6</v>
      </c>
      <c r="H180" s="71">
        <v>13.5</v>
      </c>
      <c r="I180" s="71">
        <v>26</v>
      </c>
      <c r="J180" s="71">
        <v>20.6</v>
      </c>
      <c r="K180" s="6">
        <f t="shared" si="6"/>
        <v>7.9200000000000008</v>
      </c>
      <c r="L180" s="6">
        <f t="shared" si="7"/>
        <v>9.36</v>
      </c>
      <c r="M180" s="10">
        <v>37</v>
      </c>
      <c r="N180" s="3" t="str">
        <f t="shared" si="8"/>
        <v>NNE</v>
      </c>
      <c r="O180" s="11">
        <v>0</v>
      </c>
      <c r="P180" s="12">
        <v>0</v>
      </c>
      <c r="Q180" s="3">
        <v>3.9</v>
      </c>
      <c r="R180" s="13">
        <v>71588</v>
      </c>
      <c r="S180" s="14">
        <v>565.54520000000002</v>
      </c>
      <c r="T180" s="15">
        <v>2.2000000000000002</v>
      </c>
      <c r="U180" s="15">
        <v>2.6</v>
      </c>
    </row>
    <row r="181" spans="1:21" x14ac:dyDescent="0.25">
      <c r="A181" s="1">
        <v>45395</v>
      </c>
      <c r="B181" s="2">
        <v>0.62152777777777779</v>
      </c>
      <c r="C181" s="7">
        <v>1021</v>
      </c>
      <c r="D181" s="7">
        <v>1026</v>
      </c>
      <c r="E181" s="71">
        <v>20.5</v>
      </c>
      <c r="F181" s="9">
        <v>65</v>
      </c>
      <c r="G181" s="71">
        <v>20.5</v>
      </c>
      <c r="H181" s="71">
        <v>13.7</v>
      </c>
      <c r="I181" s="71">
        <v>26</v>
      </c>
      <c r="J181" s="71">
        <v>20.5</v>
      </c>
      <c r="K181" s="6">
        <f t="shared" si="6"/>
        <v>8.64</v>
      </c>
      <c r="L181" s="6">
        <f t="shared" si="7"/>
        <v>9.7200000000000006</v>
      </c>
      <c r="M181" s="10">
        <v>4</v>
      </c>
      <c r="N181" s="3" t="str">
        <f t="shared" si="8"/>
        <v>N</v>
      </c>
      <c r="O181" s="11">
        <v>0</v>
      </c>
      <c r="P181" s="12">
        <v>0</v>
      </c>
      <c r="Q181" s="3">
        <v>3.6</v>
      </c>
      <c r="R181" s="13">
        <v>69975</v>
      </c>
      <c r="S181" s="14">
        <v>552.80250000000001</v>
      </c>
      <c r="T181" s="15">
        <v>2.4</v>
      </c>
      <c r="U181" s="15">
        <v>2.7</v>
      </c>
    </row>
    <row r="182" spans="1:21" x14ac:dyDescent="0.25">
      <c r="A182" s="1">
        <v>45395</v>
      </c>
      <c r="B182" s="2">
        <v>0.625</v>
      </c>
      <c r="C182" s="7">
        <v>1021</v>
      </c>
      <c r="D182" s="7">
        <v>1026</v>
      </c>
      <c r="E182" s="71">
        <v>20.9</v>
      </c>
      <c r="F182" s="9">
        <v>63</v>
      </c>
      <c r="G182" s="71">
        <v>20.9</v>
      </c>
      <c r="H182" s="71">
        <v>13.6</v>
      </c>
      <c r="I182" s="71">
        <v>26</v>
      </c>
      <c r="J182" s="71">
        <v>20.9</v>
      </c>
      <c r="K182" s="6">
        <f t="shared" si="6"/>
        <v>11.52</v>
      </c>
      <c r="L182" s="6">
        <f t="shared" si="7"/>
        <v>12.6</v>
      </c>
      <c r="M182" s="10">
        <v>18</v>
      </c>
      <c r="N182" s="3" t="str">
        <f t="shared" si="8"/>
        <v>N</v>
      </c>
      <c r="O182" s="11">
        <v>0</v>
      </c>
      <c r="P182" s="12">
        <v>0</v>
      </c>
      <c r="Q182" s="3">
        <v>3.1</v>
      </c>
      <c r="R182" s="13">
        <v>68336</v>
      </c>
      <c r="S182" s="14">
        <v>539.85440000000006</v>
      </c>
      <c r="T182" s="15">
        <v>3.2</v>
      </c>
      <c r="U182" s="15">
        <v>3.5</v>
      </c>
    </row>
    <row r="183" spans="1:21" x14ac:dyDescent="0.25">
      <c r="A183" s="1">
        <v>45395</v>
      </c>
      <c r="B183" s="2">
        <v>0.62847222222222221</v>
      </c>
      <c r="C183" s="7">
        <v>1021</v>
      </c>
      <c r="D183" s="7">
        <v>1026</v>
      </c>
      <c r="E183" s="71">
        <v>21.4</v>
      </c>
      <c r="F183" s="9">
        <v>62</v>
      </c>
      <c r="G183" s="71">
        <v>21.4</v>
      </c>
      <c r="H183" s="71">
        <v>13.8</v>
      </c>
      <c r="I183" s="71">
        <v>26</v>
      </c>
      <c r="J183" s="71">
        <v>21.4</v>
      </c>
      <c r="K183" s="6">
        <f t="shared" si="6"/>
        <v>5.04</v>
      </c>
      <c r="L183" s="6">
        <f t="shared" si="7"/>
        <v>5.04</v>
      </c>
      <c r="M183" s="10">
        <v>83</v>
      </c>
      <c r="N183" s="3" t="str">
        <f t="shared" si="8"/>
        <v>E</v>
      </c>
      <c r="O183" s="11">
        <v>0</v>
      </c>
      <c r="P183" s="12">
        <v>0</v>
      </c>
      <c r="Q183" s="3">
        <v>3.6</v>
      </c>
      <c r="R183" s="13">
        <v>66820</v>
      </c>
      <c r="S183" s="14">
        <v>527.87800000000004</v>
      </c>
      <c r="T183" s="15">
        <v>1.4</v>
      </c>
      <c r="U183" s="15">
        <v>1.4</v>
      </c>
    </row>
    <row r="184" spans="1:21" x14ac:dyDescent="0.25">
      <c r="A184" s="1">
        <v>45395</v>
      </c>
      <c r="B184" s="2">
        <v>0.63194444444444442</v>
      </c>
      <c r="C184" s="7">
        <v>1021</v>
      </c>
      <c r="D184" s="7">
        <v>1026</v>
      </c>
      <c r="E184" s="71">
        <v>21</v>
      </c>
      <c r="F184" s="9">
        <v>65</v>
      </c>
      <c r="G184" s="71">
        <v>21</v>
      </c>
      <c r="H184" s="71">
        <v>14.1</v>
      </c>
      <c r="I184" s="71">
        <v>26</v>
      </c>
      <c r="J184" s="71">
        <v>21</v>
      </c>
      <c r="K184" s="6">
        <f t="shared" si="6"/>
        <v>5.76</v>
      </c>
      <c r="L184" s="6">
        <f t="shared" si="7"/>
        <v>5.76</v>
      </c>
      <c r="M184" s="10">
        <v>270</v>
      </c>
      <c r="N184" s="3" t="str">
        <f t="shared" si="8"/>
        <v>W</v>
      </c>
      <c r="O184" s="11">
        <v>0</v>
      </c>
      <c r="P184" s="12">
        <v>0</v>
      </c>
      <c r="Q184" s="3">
        <v>3.2</v>
      </c>
      <c r="R184" s="13">
        <v>64976</v>
      </c>
      <c r="S184" s="14">
        <v>513.31040000000007</v>
      </c>
      <c r="T184" s="15">
        <v>1.6</v>
      </c>
      <c r="U184" s="15">
        <v>1.6</v>
      </c>
    </row>
    <row r="185" spans="1:21" x14ac:dyDescent="0.25">
      <c r="A185" s="1">
        <v>45395</v>
      </c>
      <c r="B185" s="2">
        <v>0.63541666666666663</v>
      </c>
      <c r="C185" s="7">
        <v>1021</v>
      </c>
      <c r="D185" s="7">
        <v>1026</v>
      </c>
      <c r="E185" s="71">
        <v>21.1</v>
      </c>
      <c r="F185" s="9">
        <v>64</v>
      </c>
      <c r="G185" s="71">
        <v>21.1</v>
      </c>
      <c r="H185" s="71">
        <v>14</v>
      </c>
      <c r="I185" s="71">
        <v>26</v>
      </c>
      <c r="J185" s="71">
        <v>21.1</v>
      </c>
      <c r="K185" s="6">
        <f t="shared" si="6"/>
        <v>6.48</v>
      </c>
      <c r="L185" s="6">
        <f t="shared" si="7"/>
        <v>6.84</v>
      </c>
      <c r="M185" s="10">
        <v>49</v>
      </c>
      <c r="N185" s="3" t="str">
        <f t="shared" si="8"/>
        <v>NE</v>
      </c>
      <c r="O185" s="11">
        <v>0</v>
      </c>
      <c r="P185" s="12">
        <v>0</v>
      </c>
      <c r="Q185" s="3">
        <v>3.1</v>
      </c>
      <c r="R185" s="13">
        <v>62886</v>
      </c>
      <c r="S185" s="14">
        <v>496.79940000000005</v>
      </c>
      <c r="T185" s="15">
        <v>1.8</v>
      </c>
      <c r="U185" s="15">
        <v>1.9</v>
      </c>
    </row>
    <row r="186" spans="1:21" x14ac:dyDescent="0.25">
      <c r="A186" s="1">
        <v>45395</v>
      </c>
      <c r="B186" s="2">
        <v>0.63888888888888884</v>
      </c>
      <c r="C186" s="7">
        <v>1020</v>
      </c>
      <c r="D186" s="7">
        <v>1025</v>
      </c>
      <c r="E186" s="71">
        <v>21.2</v>
      </c>
      <c r="F186" s="9">
        <v>63</v>
      </c>
      <c r="G186" s="71">
        <v>21.2</v>
      </c>
      <c r="H186" s="71">
        <v>13.8</v>
      </c>
      <c r="I186" s="71">
        <v>26</v>
      </c>
      <c r="J186" s="71">
        <v>21.2</v>
      </c>
      <c r="K186" s="6">
        <f t="shared" si="6"/>
        <v>6.48</v>
      </c>
      <c r="L186" s="6">
        <f t="shared" si="7"/>
        <v>7.2</v>
      </c>
      <c r="M186" s="10">
        <v>102</v>
      </c>
      <c r="N186" s="3" t="str">
        <f t="shared" si="8"/>
        <v>E</v>
      </c>
      <c r="O186" s="11">
        <v>0</v>
      </c>
      <c r="P186" s="12">
        <v>0</v>
      </c>
      <c r="Q186" s="3">
        <v>3.8</v>
      </c>
      <c r="R186" s="13">
        <v>61138</v>
      </c>
      <c r="S186" s="14">
        <v>482.99020000000007</v>
      </c>
      <c r="T186" s="15">
        <v>1.8</v>
      </c>
      <c r="U186" s="15">
        <v>2</v>
      </c>
    </row>
    <row r="187" spans="1:21" x14ac:dyDescent="0.25">
      <c r="A187" s="1">
        <v>45395</v>
      </c>
      <c r="B187" s="2">
        <v>0.64236111111111116</v>
      </c>
      <c r="C187" s="7">
        <v>1020</v>
      </c>
      <c r="D187" s="7">
        <v>1025</v>
      </c>
      <c r="E187" s="71">
        <v>20.9</v>
      </c>
      <c r="F187" s="9">
        <v>64</v>
      </c>
      <c r="G187" s="71">
        <v>20.9</v>
      </c>
      <c r="H187" s="71">
        <v>13.8</v>
      </c>
      <c r="I187" s="71">
        <v>26</v>
      </c>
      <c r="J187" s="71">
        <v>20.9</v>
      </c>
      <c r="K187" s="6">
        <f t="shared" si="6"/>
        <v>7.9200000000000008</v>
      </c>
      <c r="L187" s="6">
        <f t="shared" si="7"/>
        <v>9.36</v>
      </c>
      <c r="M187" s="10">
        <v>335</v>
      </c>
      <c r="N187" s="3" t="str">
        <f t="shared" si="8"/>
        <v>NNW</v>
      </c>
      <c r="O187" s="11">
        <v>0</v>
      </c>
      <c r="P187" s="12">
        <v>0</v>
      </c>
      <c r="Q187" s="3">
        <v>3.8</v>
      </c>
      <c r="R187" s="13">
        <v>59292</v>
      </c>
      <c r="S187" s="14">
        <v>468.40680000000003</v>
      </c>
      <c r="T187" s="15">
        <v>2.2000000000000002</v>
      </c>
      <c r="U187" s="15">
        <v>2.6</v>
      </c>
    </row>
    <row r="188" spans="1:21" x14ac:dyDescent="0.25">
      <c r="A188" s="1">
        <v>45395</v>
      </c>
      <c r="B188" s="2">
        <v>0.64583333333333337</v>
      </c>
      <c r="C188" s="7">
        <v>1021</v>
      </c>
      <c r="D188" s="7">
        <v>1026</v>
      </c>
      <c r="E188" s="71">
        <v>20.5</v>
      </c>
      <c r="F188" s="9">
        <v>66</v>
      </c>
      <c r="G188" s="71">
        <v>20.5</v>
      </c>
      <c r="H188" s="71">
        <v>13.9</v>
      </c>
      <c r="I188" s="71">
        <v>26</v>
      </c>
      <c r="J188" s="71">
        <v>20.5</v>
      </c>
      <c r="K188" s="6">
        <f t="shared" si="6"/>
        <v>8.64</v>
      </c>
      <c r="L188" s="6">
        <f t="shared" si="7"/>
        <v>9.36</v>
      </c>
      <c r="M188" s="10">
        <v>280</v>
      </c>
      <c r="N188" s="3" t="str">
        <f t="shared" si="8"/>
        <v>W</v>
      </c>
      <c r="O188" s="11">
        <v>0</v>
      </c>
      <c r="P188" s="12">
        <v>0</v>
      </c>
      <c r="Q188" s="3">
        <v>3</v>
      </c>
      <c r="R188" s="13">
        <v>57677</v>
      </c>
      <c r="S188" s="14">
        <v>455.64830000000006</v>
      </c>
      <c r="T188" s="15">
        <v>2.4</v>
      </c>
      <c r="U188" s="15">
        <v>2.6</v>
      </c>
    </row>
    <row r="189" spans="1:21" x14ac:dyDescent="0.25">
      <c r="A189" s="1">
        <v>45395</v>
      </c>
      <c r="B189" s="2">
        <v>0.64930555555555558</v>
      </c>
      <c r="C189" s="7">
        <v>1020</v>
      </c>
      <c r="D189" s="7">
        <v>1025</v>
      </c>
      <c r="E189" s="71">
        <v>20.6</v>
      </c>
      <c r="F189" s="9">
        <v>66</v>
      </c>
      <c r="G189" s="71">
        <v>20.6</v>
      </c>
      <c r="H189" s="71">
        <v>14</v>
      </c>
      <c r="I189" s="71">
        <v>26</v>
      </c>
      <c r="J189" s="71">
        <v>20.6</v>
      </c>
      <c r="K189" s="6">
        <f t="shared" si="6"/>
        <v>6.84</v>
      </c>
      <c r="L189" s="6">
        <f t="shared" si="7"/>
        <v>7.2</v>
      </c>
      <c r="M189" s="10">
        <v>234</v>
      </c>
      <c r="N189" s="3" t="str">
        <f t="shared" si="8"/>
        <v>SW</v>
      </c>
      <c r="O189" s="11">
        <v>0</v>
      </c>
      <c r="P189" s="12">
        <v>0</v>
      </c>
      <c r="Q189" s="3">
        <v>2.7</v>
      </c>
      <c r="R189" s="13">
        <v>56171</v>
      </c>
      <c r="S189" s="14">
        <v>443.75090000000006</v>
      </c>
      <c r="T189" s="15">
        <v>1.9</v>
      </c>
      <c r="U189" s="15">
        <v>2</v>
      </c>
    </row>
    <row r="190" spans="1:21" x14ac:dyDescent="0.25">
      <c r="A190" s="1">
        <v>45395</v>
      </c>
      <c r="B190" s="2">
        <v>0.65277777777777779</v>
      </c>
      <c r="C190" s="7">
        <v>1020</v>
      </c>
      <c r="D190" s="7">
        <v>1025</v>
      </c>
      <c r="E190" s="71">
        <v>20.399999999999999</v>
      </c>
      <c r="F190" s="9">
        <v>67</v>
      </c>
      <c r="G190" s="71">
        <v>20.399999999999999</v>
      </c>
      <c r="H190" s="71">
        <v>14</v>
      </c>
      <c r="I190" s="71">
        <v>26</v>
      </c>
      <c r="J190" s="71">
        <v>20.399999999999999</v>
      </c>
      <c r="K190" s="6">
        <f t="shared" si="6"/>
        <v>8.64</v>
      </c>
      <c r="L190" s="6">
        <f t="shared" si="7"/>
        <v>9.7200000000000006</v>
      </c>
      <c r="M190" s="10">
        <v>84</v>
      </c>
      <c r="N190" s="3" t="str">
        <f t="shared" si="8"/>
        <v>E</v>
      </c>
      <c r="O190" s="11">
        <v>0</v>
      </c>
      <c r="P190" s="12">
        <v>0</v>
      </c>
      <c r="Q190" s="3">
        <v>3.3</v>
      </c>
      <c r="R190" s="13">
        <v>54591</v>
      </c>
      <c r="S190" s="14">
        <v>431.26890000000003</v>
      </c>
      <c r="T190" s="15">
        <v>2.4</v>
      </c>
      <c r="U190" s="15">
        <v>2.7</v>
      </c>
    </row>
    <row r="191" spans="1:21" x14ac:dyDescent="0.25">
      <c r="A191" s="1">
        <v>45395</v>
      </c>
      <c r="B191" s="2">
        <v>0.65625</v>
      </c>
      <c r="C191" s="7">
        <v>1020</v>
      </c>
      <c r="D191" s="7">
        <v>1025</v>
      </c>
      <c r="E191" s="71">
        <v>20.6</v>
      </c>
      <c r="F191" s="9">
        <v>65</v>
      </c>
      <c r="G191" s="71">
        <v>20.6</v>
      </c>
      <c r="H191" s="71">
        <v>13.8</v>
      </c>
      <c r="I191" s="71">
        <v>26</v>
      </c>
      <c r="J191" s="71">
        <v>20.6</v>
      </c>
      <c r="K191" s="6">
        <f t="shared" si="6"/>
        <v>5.76</v>
      </c>
      <c r="L191" s="6">
        <f t="shared" si="7"/>
        <v>5.76</v>
      </c>
      <c r="M191" s="10">
        <v>96</v>
      </c>
      <c r="N191" s="3" t="str">
        <f t="shared" si="8"/>
        <v>E</v>
      </c>
      <c r="O191" s="11">
        <v>0</v>
      </c>
      <c r="P191" s="12">
        <v>0</v>
      </c>
      <c r="Q191" s="3">
        <v>3.3</v>
      </c>
      <c r="R191" s="13">
        <v>52925</v>
      </c>
      <c r="S191" s="14">
        <v>418.10750000000002</v>
      </c>
      <c r="T191" s="15">
        <v>1.6</v>
      </c>
      <c r="U191" s="15">
        <v>1.6</v>
      </c>
    </row>
    <row r="192" spans="1:21" x14ac:dyDescent="0.25">
      <c r="A192" s="1">
        <v>45395</v>
      </c>
      <c r="B192" s="2">
        <v>0.65972222222222221</v>
      </c>
      <c r="C192" s="7">
        <v>1020</v>
      </c>
      <c r="D192" s="7">
        <v>1025</v>
      </c>
      <c r="E192" s="71">
        <v>21.2</v>
      </c>
      <c r="F192" s="9">
        <v>65</v>
      </c>
      <c r="G192" s="71">
        <v>21.2</v>
      </c>
      <c r="H192" s="71">
        <v>14.3</v>
      </c>
      <c r="I192" s="71">
        <v>26</v>
      </c>
      <c r="J192" s="71">
        <v>21.2</v>
      </c>
      <c r="K192" s="6">
        <f t="shared" si="6"/>
        <v>7.9200000000000008</v>
      </c>
      <c r="L192" s="6">
        <f t="shared" si="7"/>
        <v>8.2799999999999994</v>
      </c>
      <c r="M192" s="10">
        <v>149</v>
      </c>
      <c r="N192" s="3" t="str">
        <f t="shared" si="8"/>
        <v>SE</v>
      </c>
      <c r="O192" s="11">
        <v>0</v>
      </c>
      <c r="P192" s="12">
        <v>0</v>
      </c>
      <c r="Q192" s="3">
        <v>2.4</v>
      </c>
      <c r="R192" s="13">
        <v>51338</v>
      </c>
      <c r="S192" s="14">
        <v>405.57020000000006</v>
      </c>
      <c r="T192" s="15">
        <v>2.2000000000000002</v>
      </c>
      <c r="U192" s="15">
        <v>2.2999999999999998</v>
      </c>
    </row>
    <row r="193" spans="1:21" x14ac:dyDescent="0.25">
      <c r="A193" s="1">
        <v>45395</v>
      </c>
      <c r="B193" s="2">
        <v>0.66319444444444442</v>
      </c>
      <c r="C193" s="7">
        <v>1020</v>
      </c>
      <c r="D193" s="7">
        <v>1025</v>
      </c>
      <c r="E193" s="71">
        <v>20.9</v>
      </c>
      <c r="F193" s="9">
        <v>65</v>
      </c>
      <c r="G193" s="71">
        <v>20.9</v>
      </c>
      <c r="H193" s="71">
        <v>14</v>
      </c>
      <c r="I193" s="71">
        <v>26</v>
      </c>
      <c r="J193" s="71">
        <v>20.9</v>
      </c>
      <c r="K193" s="6">
        <f t="shared" si="6"/>
        <v>3.9600000000000004</v>
      </c>
      <c r="L193" s="6">
        <f t="shared" si="7"/>
        <v>3.9600000000000004</v>
      </c>
      <c r="M193" s="10">
        <v>222</v>
      </c>
      <c r="N193" s="3" t="str">
        <f t="shared" si="8"/>
        <v>SW</v>
      </c>
      <c r="O193" s="11">
        <v>0</v>
      </c>
      <c r="P193" s="12">
        <v>0</v>
      </c>
      <c r="Q193" s="3">
        <v>2.6</v>
      </c>
      <c r="R193" s="13">
        <v>49601</v>
      </c>
      <c r="S193" s="14">
        <v>391.84790000000004</v>
      </c>
      <c r="T193" s="15">
        <v>1.1000000000000001</v>
      </c>
      <c r="U193" s="15">
        <v>1.1000000000000001</v>
      </c>
    </row>
    <row r="194" spans="1:21" x14ac:dyDescent="0.25">
      <c r="A194" s="1">
        <v>45395</v>
      </c>
      <c r="B194" s="2">
        <v>0.66666666666666663</v>
      </c>
      <c r="C194" s="7">
        <v>1021</v>
      </c>
      <c r="D194" s="7">
        <v>1026</v>
      </c>
      <c r="E194" s="71">
        <v>20.9</v>
      </c>
      <c r="F194" s="9">
        <v>66</v>
      </c>
      <c r="G194" s="71">
        <v>20.9</v>
      </c>
      <c r="H194" s="71">
        <v>14.3</v>
      </c>
      <c r="I194" s="71">
        <v>26</v>
      </c>
      <c r="J194" s="71">
        <v>20.9</v>
      </c>
      <c r="K194" s="6">
        <f t="shared" si="6"/>
        <v>8.64</v>
      </c>
      <c r="L194" s="6">
        <f t="shared" si="7"/>
        <v>9.36</v>
      </c>
      <c r="M194" s="10">
        <v>110</v>
      </c>
      <c r="N194" s="3" t="str">
        <f t="shared" si="8"/>
        <v>ESE</v>
      </c>
      <c r="O194" s="11">
        <v>0</v>
      </c>
      <c r="P194" s="12">
        <v>0</v>
      </c>
      <c r="Q194" s="3">
        <v>2.1</v>
      </c>
      <c r="R194" s="13">
        <v>47812</v>
      </c>
      <c r="S194" s="14">
        <v>377.71480000000003</v>
      </c>
      <c r="T194" s="15">
        <v>2.4</v>
      </c>
      <c r="U194" s="15">
        <v>2.6</v>
      </c>
    </row>
    <row r="195" spans="1:21" x14ac:dyDescent="0.25">
      <c r="A195" s="1">
        <v>45395</v>
      </c>
      <c r="B195" s="2">
        <v>0.67013888888888884</v>
      </c>
      <c r="C195" s="7">
        <v>1020</v>
      </c>
      <c r="D195" s="7">
        <v>1025</v>
      </c>
      <c r="E195" s="71">
        <v>20.399999999999999</v>
      </c>
      <c r="F195" s="9">
        <v>66</v>
      </c>
      <c r="G195" s="71">
        <v>20.399999999999999</v>
      </c>
      <c r="H195" s="71">
        <v>13.8</v>
      </c>
      <c r="I195" s="71">
        <v>26</v>
      </c>
      <c r="J195" s="71">
        <v>20.399999999999999</v>
      </c>
      <c r="K195" s="6">
        <f t="shared" ref="K195:K258" si="9">CONVERT(T195,"m/s","km/h")</f>
        <v>8.64</v>
      </c>
      <c r="L195" s="6">
        <f t="shared" ref="L195:L258" si="10">CONVERT(U195,"m/s","km/h")</f>
        <v>9.36</v>
      </c>
      <c r="M195" s="10">
        <v>67</v>
      </c>
      <c r="N195" s="3" t="str">
        <f t="shared" ref="N195:N258" si="11">LOOKUP(M195,$V$4:$V$40,$W$4:$W$40)</f>
        <v>ENE</v>
      </c>
      <c r="O195" s="11">
        <v>0</v>
      </c>
      <c r="P195" s="12">
        <v>0</v>
      </c>
      <c r="Q195" s="3">
        <v>2.2999999999999998</v>
      </c>
      <c r="R195" s="13">
        <v>46042</v>
      </c>
      <c r="S195" s="14">
        <v>363.73180000000002</v>
      </c>
      <c r="T195" s="15">
        <v>2.4</v>
      </c>
      <c r="U195" s="15">
        <v>2.6</v>
      </c>
    </row>
    <row r="196" spans="1:21" x14ac:dyDescent="0.25">
      <c r="A196" s="1">
        <v>45395</v>
      </c>
      <c r="B196" s="2">
        <v>0.67361111111111116</v>
      </c>
      <c r="C196" s="7">
        <v>1020</v>
      </c>
      <c r="D196" s="7">
        <v>1025</v>
      </c>
      <c r="E196" s="71">
        <v>20.2</v>
      </c>
      <c r="F196" s="9">
        <v>68</v>
      </c>
      <c r="G196" s="71">
        <v>20.2</v>
      </c>
      <c r="H196" s="71">
        <v>14.1</v>
      </c>
      <c r="I196" s="71">
        <v>26</v>
      </c>
      <c r="J196" s="71">
        <v>20.2</v>
      </c>
      <c r="K196" s="6">
        <f t="shared" si="9"/>
        <v>11.88</v>
      </c>
      <c r="L196" s="6">
        <f t="shared" si="10"/>
        <v>12.96</v>
      </c>
      <c r="M196" s="10">
        <v>335</v>
      </c>
      <c r="N196" s="3" t="str">
        <f t="shared" si="11"/>
        <v>NNW</v>
      </c>
      <c r="O196" s="11">
        <v>0</v>
      </c>
      <c r="P196" s="12">
        <v>0</v>
      </c>
      <c r="Q196" s="3">
        <v>1.9</v>
      </c>
      <c r="R196" s="13">
        <v>44168</v>
      </c>
      <c r="S196" s="14">
        <v>348.92720000000003</v>
      </c>
      <c r="T196" s="15">
        <v>3.3</v>
      </c>
      <c r="U196" s="15">
        <v>3.6</v>
      </c>
    </row>
    <row r="197" spans="1:21" x14ac:dyDescent="0.25">
      <c r="A197" s="1">
        <v>45395</v>
      </c>
      <c r="B197" s="2">
        <v>0.67708333333333337</v>
      </c>
      <c r="C197" s="7">
        <v>1020</v>
      </c>
      <c r="D197" s="7">
        <v>1025</v>
      </c>
      <c r="E197" s="71">
        <v>20.100000000000001</v>
      </c>
      <c r="F197" s="9">
        <v>69</v>
      </c>
      <c r="G197" s="71">
        <v>20.100000000000001</v>
      </c>
      <c r="H197" s="71">
        <v>14.2</v>
      </c>
      <c r="I197" s="71">
        <v>26</v>
      </c>
      <c r="J197" s="71">
        <v>20.100000000000001</v>
      </c>
      <c r="K197" s="6">
        <f t="shared" si="9"/>
        <v>9.36</v>
      </c>
      <c r="L197" s="6">
        <f t="shared" si="10"/>
        <v>9.7200000000000006</v>
      </c>
      <c r="M197" s="10">
        <v>351</v>
      </c>
      <c r="N197" s="3" t="str">
        <f t="shared" si="11"/>
        <v>N</v>
      </c>
      <c r="O197" s="11">
        <v>0</v>
      </c>
      <c r="P197" s="12">
        <v>0</v>
      </c>
      <c r="Q197" s="3">
        <v>1.9</v>
      </c>
      <c r="R197" s="13">
        <v>42308</v>
      </c>
      <c r="S197" s="14">
        <v>334.23320000000001</v>
      </c>
      <c r="T197" s="15">
        <v>2.6</v>
      </c>
      <c r="U197" s="15">
        <v>2.7</v>
      </c>
    </row>
    <row r="198" spans="1:21" x14ac:dyDescent="0.25">
      <c r="A198" s="1">
        <v>45395</v>
      </c>
      <c r="B198" s="2">
        <v>0.68055555555555558</v>
      </c>
      <c r="C198" s="7">
        <v>1020</v>
      </c>
      <c r="D198" s="7">
        <v>1025</v>
      </c>
      <c r="E198" s="71">
        <v>20.100000000000001</v>
      </c>
      <c r="F198" s="9">
        <v>68</v>
      </c>
      <c r="G198" s="71">
        <v>20.100000000000001</v>
      </c>
      <c r="H198" s="71">
        <v>14</v>
      </c>
      <c r="I198" s="71">
        <v>26</v>
      </c>
      <c r="J198" s="71">
        <v>20.100000000000001</v>
      </c>
      <c r="K198" s="6">
        <f t="shared" si="9"/>
        <v>7.9200000000000008</v>
      </c>
      <c r="L198" s="6">
        <f t="shared" si="10"/>
        <v>9.36</v>
      </c>
      <c r="M198" s="10">
        <v>126</v>
      </c>
      <c r="N198" s="3" t="str">
        <f t="shared" si="11"/>
        <v>ESE</v>
      </c>
      <c r="O198" s="11">
        <v>0</v>
      </c>
      <c r="P198" s="12">
        <v>0</v>
      </c>
      <c r="Q198" s="3">
        <v>2.2999999999999998</v>
      </c>
      <c r="R198" s="13">
        <v>40894</v>
      </c>
      <c r="S198" s="14">
        <v>323.06260000000003</v>
      </c>
      <c r="T198" s="15">
        <v>2.2000000000000002</v>
      </c>
      <c r="U198" s="15">
        <v>2.6</v>
      </c>
    </row>
    <row r="199" spans="1:21" x14ac:dyDescent="0.25">
      <c r="A199" s="1">
        <v>45395</v>
      </c>
      <c r="B199" s="2">
        <v>0.68402777777777779</v>
      </c>
      <c r="C199" s="7">
        <v>1020</v>
      </c>
      <c r="D199" s="7">
        <v>1025</v>
      </c>
      <c r="E199" s="71">
        <v>20.5</v>
      </c>
      <c r="F199" s="9">
        <v>66</v>
      </c>
      <c r="G199" s="71">
        <v>20.5</v>
      </c>
      <c r="H199" s="71">
        <v>13.9</v>
      </c>
      <c r="I199" s="71">
        <v>26</v>
      </c>
      <c r="J199" s="71">
        <v>20.5</v>
      </c>
      <c r="K199" s="6">
        <f t="shared" si="9"/>
        <v>12.6</v>
      </c>
      <c r="L199" s="6">
        <f t="shared" si="10"/>
        <v>13.32</v>
      </c>
      <c r="M199" s="10">
        <v>258</v>
      </c>
      <c r="N199" s="3" t="str">
        <f t="shared" si="11"/>
        <v>WSW</v>
      </c>
      <c r="O199" s="11">
        <v>0</v>
      </c>
      <c r="P199" s="12">
        <v>0</v>
      </c>
      <c r="Q199" s="3">
        <v>1.8</v>
      </c>
      <c r="R199" s="13">
        <v>39307</v>
      </c>
      <c r="S199" s="14">
        <v>310.52530000000002</v>
      </c>
      <c r="T199" s="15">
        <v>3.5</v>
      </c>
      <c r="U199" s="15">
        <v>3.7</v>
      </c>
    </row>
    <row r="200" spans="1:21" x14ac:dyDescent="0.25">
      <c r="A200" s="1">
        <v>45395</v>
      </c>
      <c r="B200" s="2">
        <v>0.6875</v>
      </c>
      <c r="C200" s="7">
        <v>1020</v>
      </c>
      <c r="D200" s="7">
        <v>1025</v>
      </c>
      <c r="E200" s="71">
        <v>20.100000000000001</v>
      </c>
      <c r="F200" s="9">
        <v>68</v>
      </c>
      <c r="G200" s="71">
        <v>20.100000000000001</v>
      </c>
      <c r="H200" s="71">
        <v>14</v>
      </c>
      <c r="I200" s="71">
        <v>26</v>
      </c>
      <c r="J200" s="71">
        <v>20.100000000000001</v>
      </c>
      <c r="K200" s="6">
        <f t="shared" si="9"/>
        <v>16.2</v>
      </c>
      <c r="L200" s="6">
        <f t="shared" si="10"/>
        <v>21.240000000000002</v>
      </c>
      <c r="M200" s="10">
        <v>18</v>
      </c>
      <c r="N200" s="3" t="str">
        <f t="shared" si="11"/>
        <v>N</v>
      </c>
      <c r="O200" s="11">
        <v>0</v>
      </c>
      <c r="P200" s="12">
        <v>0</v>
      </c>
      <c r="Q200" s="3">
        <v>1.6</v>
      </c>
      <c r="R200" s="13">
        <v>37740</v>
      </c>
      <c r="S200" s="14">
        <v>298.14600000000002</v>
      </c>
      <c r="T200" s="15">
        <v>4.5</v>
      </c>
      <c r="U200" s="15">
        <v>5.9</v>
      </c>
    </row>
    <row r="201" spans="1:21" x14ac:dyDescent="0.25">
      <c r="A201" s="1">
        <v>45395</v>
      </c>
      <c r="B201" s="2">
        <v>0.69097222222222221</v>
      </c>
      <c r="C201" s="7">
        <v>1020</v>
      </c>
      <c r="D201" s="7">
        <v>1025</v>
      </c>
      <c r="E201" s="71">
        <v>20</v>
      </c>
      <c r="F201" s="9">
        <v>67</v>
      </c>
      <c r="G201" s="71">
        <v>20</v>
      </c>
      <c r="H201" s="71">
        <v>13.7</v>
      </c>
      <c r="I201" s="71">
        <v>26</v>
      </c>
      <c r="J201" s="71">
        <v>20</v>
      </c>
      <c r="K201" s="6">
        <f t="shared" si="9"/>
        <v>4.68</v>
      </c>
      <c r="L201" s="6">
        <f t="shared" si="10"/>
        <v>4.68</v>
      </c>
      <c r="M201" s="10">
        <v>93</v>
      </c>
      <c r="N201" s="3" t="str">
        <f t="shared" si="11"/>
        <v>E</v>
      </c>
      <c r="O201" s="11">
        <v>0</v>
      </c>
      <c r="P201" s="12">
        <v>0</v>
      </c>
      <c r="Q201" s="3">
        <v>1.6</v>
      </c>
      <c r="R201" s="13">
        <v>36134</v>
      </c>
      <c r="S201" s="14">
        <v>285.45860000000005</v>
      </c>
      <c r="T201" s="15">
        <v>1.3</v>
      </c>
      <c r="U201" s="15">
        <v>1.3</v>
      </c>
    </row>
    <row r="202" spans="1:21" x14ac:dyDescent="0.25">
      <c r="A202" s="1">
        <v>45395</v>
      </c>
      <c r="B202" s="2">
        <v>0.69444444444444442</v>
      </c>
      <c r="C202" s="7">
        <v>1020</v>
      </c>
      <c r="D202" s="7">
        <v>1025</v>
      </c>
      <c r="E202" s="71">
        <v>20.3</v>
      </c>
      <c r="F202" s="9">
        <v>67</v>
      </c>
      <c r="G202" s="71">
        <v>20.3</v>
      </c>
      <c r="H202" s="71">
        <v>13.9</v>
      </c>
      <c r="I202" s="71">
        <v>26</v>
      </c>
      <c r="J202" s="71">
        <v>20.3</v>
      </c>
      <c r="K202" s="6">
        <f t="shared" si="9"/>
        <v>9.36</v>
      </c>
      <c r="L202" s="6">
        <f t="shared" si="10"/>
        <v>9.7200000000000006</v>
      </c>
      <c r="M202" s="10">
        <v>52</v>
      </c>
      <c r="N202" s="3" t="str">
        <f t="shared" si="11"/>
        <v>NE</v>
      </c>
      <c r="O202" s="11">
        <v>0</v>
      </c>
      <c r="P202" s="12">
        <v>0</v>
      </c>
      <c r="Q202" s="3">
        <v>1.6</v>
      </c>
      <c r="R202" s="13">
        <v>34627</v>
      </c>
      <c r="S202" s="14">
        <v>273.55330000000004</v>
      </c>
      <c r="T202" s="15">
        <v>2.6</v>
      </c>
      <c r="U202" s="15">
        <v>2.7</v>
      </c>
    </row>
    <row r="203" spans="1:21" x14ac:dyDescent="0.25">
      <c r="A203" s="1">
        <v>45395</v>
      </c>
      <c r="B203" s="2">
        <v>0.69791666666666663</v>
      </c>
      <c r="C203" s="7">
        <v>1020</v>
      </c>
      <c r="D203" s="7">
        <v>1025</v>
      </c>
      <c r="E203" s="71">
        <v>20.6</v>
      </c>
      <c r="F203" s="9">
        <v>67</v>
      </c>
      <c r="G203" s="71">
        <v>20.6</v>
      </c>
      <c r="H203" s="71">
        <v>14.2</v>
      </c>
      <c r="I203" s="71">
        <v>26</v>
      </c>
      <c r="J203" s="71">
        <v>20.6</v>
      </c>
      <c r="K203" s="6">
        <f t="shared" si="9"/>
        <v>4.68</v>
      </c>
      <c r="L203" s="6">
        <f t="shared" si="10"/>
        <v>4.68</v>
      </c>
      <c r="M203" s="10">
        <v>24</v>
      </c>
      <c r="N203" s="3" t="str">
        <f t="shared" si="11"/>
        <v>NNE</v>
      </c>
      <c r="O203" s="11">
        <v>0</v>
      </c>
      <c r="P203" s="12">
        <v>0</v>
      </c>
      <c r="Q203" s="3">
        <v>1.3</v>
      </c>
      <c r="R203" s="13">
        <v>33008</v>
      </c>
      <c r="S203" s="14">
        <v>260.76320000000004</v>
      </c>
      <c r="T203" s="15">
        <v>1.3</v>
      </c>
      <c r="U203" s="15">
        <v>1.3</v>
      </c>
    </row>
    <row r="204" spans="1:21" x14ac:dyDescent="0.25">
      <c r="A204" s="1">
        <v>45395</v>
      </c>
      <c r="B204" s="2">
        <v>0.70138888888888884</v>
      </c>
      <c r="C204" s="7">
        <v>1020</v>
      </c>
      <c r="D204" s="7">
        <v>1025</v>
      </c>
      <c r="E204" s="71">
        <v>20.5</v>
      </c>
      <c r="F204" s="9">
        <v>66</v>
      </c>
      <c r="G204" s="71">
        <v>20.5</v>
      </c>
      <c r="H204" s="71">
        <v>13.9</v>
      </c>
      <c r="I204" s="71">
        <v>26</v>
      </c>
      <c r="J204" s="71">
        <v>20.5</v>
      </c>
      <c r="K204" s="6">
        <f t="shared" si="9"/>
        <v>9.36</v>
      </c>
      <c r="L204" s="6">
        <f t="shared" si="10"/>
        <v>9.7200000000000006</v>
      </c>
      <c r="M204" s="10">
        <v>62</v>
      </c>
      <c r="N204" s="3" t="str">
        <f t="shared" si="11"/>
        <v>ENE</v>
      </c>
      <c r="O204" s="11">
        <v>0</v>
      </c>
      <c r="P204" s="12">
        <v>0</v>
      </c>
      <c r="Q204" s="3">
        <v>1.2</v>
      </c>
      <c r="R204" s="13">
        <v>31252</v>
      </c>
      <c r="S204" s="14">
        <v>246.89080000000001</v>
      </c>
      <c r="T204" s="15">
        <v>2.6</v>
      </c>
      <c r="U204" s="15">
        <v>2.7</v>
      </c>
    </row>
    <row r="205" spans="1:21" x14ac:dyDescent="0.25">
      <c r="A205" s="1">
        <v>45395</v>
      </c>
      <c r="B205" s="2">
        <v>0.70486111111111116</v>
      </c>
      <c r="C205" s="7">
        <v>1020</v>
      </c>
      <c r="D205" s="7">
        <v>1025</v>
      </c>
      <c r="E205" s="71">
        <v>20.100000000000001</v>
      </c>
      <c r="F205" s="9">
        <v>68</v>
      </c>
      <c r="G205" s="71">
        <v>20.100000000000001</v>
      </c>
      <c r="H205" s="71">
        <v>14</v>
      </c>
      <c r="I205" s="71">
        <v>26</v>
      </c>
      <c r="J205" s="71">
        <v>20.100000000000001</v>
      </c>
      <c r="K205" s="6">
        <f t="shared" si="9"/>
        <v>5.04</v>
      </c>
      <c r="L205" s="6">
        <f t="shared" si="10"/>
        <v>5.04</v>
      </c>
      <c r="M205" s="10">
        <v>77</v>
      </c>
      <c r="N205" s="3" t="str">
        <f t="shared" si="11"/>
        <v>ENE</v>
      </c>
      <c r="O205" s="11">
        <v>0</v>
      </c>
      <c r="P205" s="12">
        <v>0</v>
      </c>
      <c r="Q205" s="3">
        <v>1.2</v>
      </c>
      <c r="R205" s="13">
        <v>29607</v>
      </c>
      <c r="S205" s="14">
        <v>233.89530000000002</v>
      </c>
      <c r="T205" s="15">
        <v>1.4</v>
      </c>
      <c r="U205" s="15">
        <v>1.4</v>
      </c>
    </row>
    <row r="206" spans="1:21" x14ac:dyDescent="0.25">
      <c r="A206" s="1">
        <v>45395</v>
      </c>
      <c r="B206" s="2">
        <v>0.70833333333333337</v>
      </c>
      <c r="C206" s="7">
        <v>1020</v>
      </c>
      <c r="D206" s="7">
        <v>1025</v>
      </c>
      <c r="E206" s="71">
        <v>20.100000000000001</v>
      </c>
      <c r="F206" s="9">
        <v>68</v>
      </c>
      <c r="G206" s="71">
        <v>20.100000000000001</v>
      </c>
      <c r="H206" s="71">
        <v>14</v>
      </c>
      <c r="I206" s="71">
        <v>26</v>
      </c>
      <c r="J206" s="71">
        <v>20.100000000000001</v>
      </c>
      <c r="K206" s="6">
        <f t="shared" si="9"/>
        <v>20.88</v>
      </c>
      <c r="L206" s="6">
        <f t="shared" si="10"/>
        <v>21.240000000000002</v>
      </c>
      <c r="M206" s="10">
        <v>288</v>
      </c>
      <c r="N206" s="3" t="str">
        <f t="shared" si="11"/>
        <v>W</v>
      </c>
      <c r="O206" s="11">
        <v>0</v>
      </c>
      <c r="P206" s="12">
        <v>0</v>
      </c>
      <c r="Q206" s="3">
        <v>1.1000000000000001</v>
      </c>
      <c r="R206" s="13">
        <v>28012</v>
      </c>
      <c r="S206" s="14">
        <v>221.29480000000001</v>
      </c>
      <c r="T206" s="15">
        <v>5.8</v>
      </c>
      <c r="U206" s="15">
        <v>5.9</v>
      </c>
    </row>
    <row r="207" spans="1:21" x14ac:dyDescent="0.25">
      <c r="A207" s="1">
        <v>45395</v>
      </c>
      <c r="B207" s="2">
        <v>0.71180555555555558</v>
      </c>
      <c r="C207" s="7">
        <v>1020</v>
      </c>
      <c r="D207" s="7">
        <v>1025</v>
      </c>
      <c r="E207" s="71">
        <v>20</v>
      </c>
      <c r="F207" s="9">
        <v>67</v>
      </c>
      <c r="G207" s="71">
        <v>20</v>
      </c>
      <c r="H207" s="71">
        <v>13.7</v>
      </c>
      <c r="I207" s="71">
        <v>26</v>
      </c>
      <c r="J207" s="71">
        <v>20</v>
      </c>
      <c r="K207" s="6">
        <f t="shared" si="9"/>
        <v>3.6</v>
      </c>
      <c r="L207" s="6">
        <f t="shared" si="10"/>
        <v>3.6</v>
      </c>
      <c r="M207" s="10">
        <v>61</v>
      </c>
      <c r="N207" s="3" t="str">
        <f t="shared" si="11"/>
        <v>ENE</v>
      </c>
      <c r="O207" s="11">
        <v>0</v>
      </c>
      <c r="P207" s="12">
        <v>0</v>
      </c>
      <c r="Q207" s="3">
        <v>1.2</v>
      </c>
      <c r="R207" s="13">
        <v>26572</v>
      </c>
      <c r="S207" s="14">
        <v>209.91880000000003</v>
      </c>
      <c r="T207" s="15">
        <v>1</v>
      </c>
      <c r="U207" s="15">
        <v>1</v>
      </c>
    </row>
    <row r="208" spans="1:21" x14ac:dyDescent="0.25">
      <c r="A208" s="1">
        <v>45395</v>
      </c>
      <c r="B208" s="2">
        <v>0.71527777777777779</v>
      </c>
      <c r="C208" s="7">
        <v>1020</v>
      </c>
      <c r="D208" s="7">
        <v>1025</v>
      </c>
      <c r="E208" s="71">
        <v>20.3</v>
      </c>
      <c r="F208" s="9">
        <v>67</v>
      </c>
      <c r="G208" s="71">
        <v>20.3</v>
      </c>
      <c r="H208" s="71">
        <v>13.9</v>
      </c>
      <c r="I208" s="71">
        <v>26</v>
      </c>
      <c r="J208" s="71">
        <v>20.3</v>
      </c>
      <c r="K208" s="6">
        <f t="shared" si="9"/>
        <v>6.84</v>
      </c>
      <c r="L208" s="6">
        <f t="shared" si="10"/>
        <v>7.2</v>
      </c>
      <c r="M208" s="10">
        <v>318</v>
      </c>
      <c r="N208" s="3" t="str">
        <f t="shared" si="11"/>
        <v>NW</v>
      </c>
      <c r="O208" s="11">
        <v>0</v>
      </c>
      <c r="P208" s="12">
        <v>0</v>
      </c>
      <c r="Q208" s="3">
        <v>1.2</v>
      </c>
      <c r="R208" s="13">
        <v>25082</v>
      </c>
      <c r="S208" s="14">
        <v>198.14780000000002</v>
      </c>
      <c r="T208" s="15">
        <v>1.9</v>
      </c>
      <c r="U208" s="15">
        <v>2</v>
      </c>
    </row>
    <row r="209" spans="1:21" x14ac:dyDescent="0.25">
      <c r="A209" s="1">
        <v>45395</v>
      </c>
      <c r="B209" s="2">
        <v>0.71875</v>
      </c>
      <c r="C209" s="7">
        <v>1020</v>
      </c>
      <c r="D209" s="7">
        <v>1025</v>
      </c>
      <c r="E209" s="71">
        <v>20.3</v>
      </c>
      <c r="F209" s="9">
        <v>67</v>
      </c>
      <c r="G209" s="71">
        <v>20.3</v>
      </c>
      <c r="H209" s="71">
        <v>13.9</v>
      </c>
      <c r="I209" s="71">
        <v>26</v>
      </c>
      <c r="J209" s="71">
        <v>20.3</v>
      </c>
      <c r="K209" s="6">
        <f t="shared" si="9"/>
        <v>8.64</v>
      </c>
      <c r="L209" s="6">
        <f t="shared" si="10"/>
        <v>9.36</v>
      </c>
      <c r="M209" s="10">
        <v>281</v>
      </c>
      <c r="N209" s="3" t="str">
        <f t="shared" si="11"/>
        <v>W</v>
      </c>
      <c r="O209" s="11">
        <v>0</v>
      </c>
      <c r="P209" s="12">
        <v>0</v>
      </c>
      <c r="Q209" s="3">
        <v>1</v>
      </c>
      <c r="R209" s="13">
        <v>23728</v>
      </c>
      <c r="S209" s="14">
        <v>187.45120000000003</v>
      </c>
      <c r="T209" s="15">
        <v>2.4</v>
      </c>
      <c r="U209" s="15">
        <v>2.6</v>
      </c>
    </row>
    <row r="210" spans="1:21" x14ac:dyDescent="0.25">
      <c r="A210" s="1">
        <v>45395</v>
      </c>
      <c r="B210" s="2">
        <v>0.72222222222222221</v>
      </c>
      <c r="C210" s="7">
        <v>1020</v>
      </c>
      <c r="D210" s="7">
        <v>1025</v>
      </c>
      <c r="E210" s="71">
        <v>20.100000000000001</v>
      </c>
      <c r="F210" s="9">
        <v>68</v>
      </c>
      <c r="G210" s="71">
        <v>20.100000000000001</v>
      </c>
      <c r="H210" s="71">
        <v>14</v>
      </c>
      <c r="I210" s="71">
        <v>26</v>
      </c>
      <c r="J210" s="71">
        <v>20.100000000000001</v>
      </c>
      <c r="K210" s="6">
        <f t="shared" si="9"/>
        <v>11.88</v>
      </c>
      <c r="L210" s="6">
        <f t="shared" si="10"/>
        <v>11.88</v>
      </c>
      <c r="M210" s="10">
        <v>122</v>
      </c>
      <c r="N210" s="3" t="str">
        <f t="shared" si="11"/>
        <v>ESE</v>
      </c>
      <c r="O210" s="11">
        <v>0</v>
      </c>
      <c r="P210" s="12">
        <v>0</v>
      </c>
      <c r="Q210" s="3">
        <v>1.2</v>
      </c>
      <c r="R210" s="13">
        <v>22343</v>
      </c>
      <c r="S210" s="14">
        <v>176.50970000000001</v>
      </c>
      <c r="T210" s="15">
        <v>3.3</v>
      </c>
      <c r="U210" s="15">
        <v>3.3</v>
      </c>
    </row>
    <row r="211" spans="1:21" x14ac:dyDescent="0.25">
      <c r="A211" s="1">
        <v>45395</v>
      </c>
      <c r="B211" s="2">
        <v>0.72569444444444442</v>
      </c>
      <c r="C211" s="7">
        <v>1020</v>
      </c>
      <c r="D211" s="7">
        <v>1025</v>
      </c>
      <c r="E211" s="71">
        <v>19.899999999999999</v>
      </c>
      <c r="F211" s="9">
        <v>68</v>
      </c>
      <c r="G211" s="71">
        <v>19.899999999999999</v>
      </c>
      <c r="H211" s="71">
        <v>13.8</v>
      </c>
      <c r="I211" s="71">
        <v>26</v>
      </c>
      <c r="J211" s="71">
        <v>19.899999999999999</v>
      </c>
      <c r="K211" s="6">
        <f t="shared" si="9"/>
        <v>8.64</v>
      </c>
      <c r="L211" s="6">
        <f t="shared" si="10"/>
        <v>9.36</v>
      </c>
      <c r="M211" s="10">
        <v>49</v>
      </c>
      <c r="N211" s="3" t="str">
        <f t="shared" si="11"/>
        <v>NE</v>
      </c>
      <c r="O211" s="11">
        <v>0</v>
      </c>
      <c r="P211" s="12">
        <v>0</v>
      </c>
      <c r="Q211" s="3">
        <v>1.1000000000000001</v>
      </c>
      <c r="R211" s="13">
        <v>20925</v>
      </c>
      <c r="S211" s="14">
        <v>165.3075</v>
      </c>
      <c r="T211" s="15">
        <v>2.4</v>
      </c>
      <c r="U211" s="15">
        <v>2.6</v>
      </c>
    </row>
    <row r="212" spans="1:21" x14ac:dyDescent="0.25">
      <c r="A212" s="1">
        <v>45395</v>
      </c>
      <c r="B212" s="2">
        <v>0.72916666666666663</v>
      </c>
      <c r="C212" s="7">
        <v>1020</v>
      </c>
      <c r="D212" s="7">
        <v>1025</v>
      </c>
      <c r="E212" s="71">
        <v>20.100000000000001</v>
      </c>
      <c r="F212" s="9">
        <v>67</v>
      </c>
      <c r="G212" s="71">
        <v>20.100000000000001</v>
      </c>
      <c r="H212" s="71">
        <v>13.7</v>
      </c>
      <c r="I212" s="71">
        <v>26</v>
      </c>
      <c r="J212" s="71">
        <v>20.100000000000001</v>
      </c>
      <c r="K212" s="6">
        <f t="shared" si="9"/>
        <v>6.48</v>
      </c>
      <c r="L212" s="6">
        <f t="shared" si="10"/>
        <v>7.2</v>
      </c>
      <c r="M212" s="10">
        <v>145</v>
      </c>
      <c r="N212" s="3" t="str">
        <f t="shared" si="11"/>
        <v>SE</v>
      </c>
      <c r="O212" s="11">
        <v>0</v>
      </c>
      <c r="P212" s="12">
        <v>0</v>
      </c>
      <c r="Q212" s="3">
        <v>1</v>
      </c>
      <c r="R212" s="13">
        <v>19556</v>
      </c>
      <c r="S212" s="14">
        <v>154.4924</v>
      </c>
      <c r="T212" s="15">
        <v>1.8</v>
      </c>
      <c r="U212" s="15">
        <v>2</v>
      </c>
    </row>
    <row r="213" spans="1:21" x14ac:dyDescent="0.25">
      <c r="A213" s="1">
        <v>45395</v>
      </c>
      <c r="B213" s="2">
        <v>0.73263888888888884</v>
      </c>
      <c r="C213" s="7">
        <v>1020</v>
      </c>
      <c r="D213" s="7">
        <v>1025</v>
      </c>
      <c r="E213" s="71">
        <v>20.2</v>
      </c>
      <c r="F213" s="9">
        <v>67</v>
      </c>
      <c r="G213" s="71">
        <v>20.2</v>
      </c>
      <c r="H213" s="71">
        <v>13.8</v>
      </c>
      <c r="I213" s="71">
        <v>26</v>
      </c>
      <c r="J213" s="71">
        <v>20.2</v>
      </c>
      <c r="K213" s="6">
        <f t="shared" si="9"/>
        <v>6.48</v>
      </c>
      <c r="L213" s="6">
        <f t="shared" si="10"/>
        <v>6.84</v>
      </c>
      <c r="M213" s="10">
        <v>138</v>
      </c>
      <c r="N213" s="3" t="str">
        <f t="shared" si="11"/>
        <v>SE</v>
      </c>
      <c r="O213" s="11">
        <v>0</v>
      </c>
      <c r="P213" s="12">
        <v>0</v>
      </c>
      <c r="Q213" s="3">
        <v>0.9</v>
      </c>
      <c r="R213" s="13">
        <v>18184</v>
      </c>
      <c r="S213" s="14">
        <v>143.65360000000001</v>
      </c>
      <c r="T213" s="15">
        <v>1.8</v>
      </c>
      <c r="U213" s="15">
        <v>1.9</v>
      </c>
    </row>
    <row r="214" spans="1:21" x14ac:dyDescent="0.25">
      <c r="A214" s="1">
        <v>45395</v>
      </c>
      <c r="B214" s="2">
        <v>0.73611111111111116</v>
      </c>
      <c r="C214" s="7">
        <v>1019</v>
      </c>
      <c r="D214" s="7">
        <v>1024</v>
      </c>
      <c r="E214" s="71">
        <v>20</v>
      </c>
      <c r="F214" s="9">
        <v>68</v>
      </c>
      <c r="G214" s="71">
        <v>20</v>
      </c>
      <c r="H214" s="71">
        <v>13.9</v>
      </c>
      <c r="I214" s="71">
        <v>26</v>
      </c>
      <c r="J214" s="71">
        <v>20</v>
      </c>
      <c r="K214" s="6">
        <f t="shared" si="9"/>
        <v>4.68</v>
      </c>
      <c r="L214" s="6">
        <f t="shared" si="10"/>
        <v>4.68</v>
      </c>
      <c r="M214" s="10">
        <v>302</v>
      </c>
      <c r="N214" s="3" t="str">
        <f t="shared" si="11"/>
        <v>WNW</v>
      </c>
      <c r="O214" s="11">
        <v>0</v>
      </c>
      <c r="P214" s="12">
        <v>0</v>
      </c>
      <c r="Q214" s="3">
        <v>1</v>
      </c>
      <c r="R214" s="13">
        <v>16757</v>
      </c>
      <c r="S214" s="14">
        <v>132.38030000000001</v>
      </c>
      <c r="T214" s="15">
        <v>1.3</v>
      </c>
      <c r="U214" s="15">
        <v>1.3</v>
      </c>
    </row>
    <row r="215" spans="1:21" x14ac:dyDescent="0.25">
      <c r="A215" s="1">
        <v>45395</v>
      </c>
      <c r="B215" s="2">
        <v>0.73958333333333337</v>
      </c>
      <c r="C215" s="7">
        <v>1020</v>
      </c>
      <c r="D215" s="7">
        <v>1025</v>
      </c>
      <c r="E215" s="71">
        <v>19.7</v>
      </c>
      <c r="F215" s="9">
        <v>69</v>
      </c>
      <c r="G215" s="71">
        <v>19.7</v>
      </c>
      <c r="H215" s="71">
        <v>13.8</v>
      </c>
      <c r="I215" s="71">
        <v>26</v>
      </c>
      <c r="J215" s="71">
        <v>19.7</v>
      </c>
      <c r="K215" s="6">
        <f t="shared" si="9"/>
        <v>3.6</v>
      </c>
      <c r="L215" s="6">
        <f t="shared" si="10"/>
        <v>3.6</v>
      </c>
      <c r="M215" s="10">
        <v>88</v>
      </c>
      <c r="N215" s="3" t="str">
        <f t="shared" si="11"/>
        <v>E</v>
      </c>
      <c r="O215" s="11">
        <v>0</v>
      </c>
      <c r="P215" s="12">
        <v>0</v>
      </c>
      <c r="Q215" s="3">
        <v>1</v>
      </c>
      <c r="R215" s="13">
        <v>15360</v>
      </c>
      <c r="S215" s="14">
        <v>121.34400000000001</v>
      </c>
      <c r="T215" s="15">
        <v>1</v>
      </c>
      <c r="U215" s="15">
        <v>1</v>
      </c>
    </row>
    <row r="216" spans="1:21" x14ac:dyDescent="0.25">
      <c r="A216" s="1">
        <v>45395</v>
      </c>
      <c r="B216" s="2">
        <v>0.74305555555555558</v>
      </c>
      <c r="C216" s="7">
        <v>1020</v>
      </c>
      <c r="D216" s="7">
        <v>1025</v>
      </c>
      <c r="E216" s="71">
        <v>19.899999999999999</v>
      </c>
      <c r="F216" s="9">
        <v>69</v>
      </c>
      <c r="G216" s="71">
        <v>19.899999999999999</v>
      </c>
      <c r="H216" s="71">
        <v>14</v>
      </c>
      <c r="I216" s="71">
        <v>26</v>
      </c>
      <c r="J216" s="71">
        <v>19.899999999999999</v>
      </c>
      <c r="K216" s="6">
        <f t="shared" si="9"/>
        <v>8.64</v>
      </c>
      <c r="L216" s="6">
        <f t="shared" si="10"/>
        <v>9.7200000000000006</v>
      </c>
      <c r="M216" s="10">
        <v>78</v>
      </c>
      <c r="N216" s="3" t="str">
        <f t="shared" si="11"/>
        <v>ENE</v>
      </c>
      <c r="O216" s="11">
        <v>0</v>
      </c>
      <c r="P216" s="12">
        <v>0</v>
      </c>
      <c r="Q216" s="3">
        <v>1</v>
      </c>
      <c r="R216" s="13">
        <v>13899</v>
      </c>
      <c r="S216" s="14">
        <v>109.80210000000001</v>
      </c>
      <c r="T216" s="15">
        <v>2.4</v>
      </c>
      <c r="U216" s="15">
        <v>2.7</v>
      </c>
    </row>
    <row r="217" spans="1:21" x14ac:dyDescent="0.25">
      <c r="A217" s="1">
        <v>45395</v>
      </c>
      <c r="B217" s="2">
        <v>0.74652777777777779</v>
      </c>
      <c r="C217" s="7">
        <v>1019</v>
      </c>
      <c r="D217" s="7">
        <v>1024</v>
      </c>
      <c r="E217" s="71">
        <v>19.600000000000001</v>
      </c>
      <c r="F217" s="9">
        <v>69</v>
      </c>
      <c r="G217" s="71">
        <v>19.600000000000001</v>
      </c>
      <c r="H217" s="71">
        <v>13.7</v>
      </c>
      <c r="I217" s="71">
        <v>26</v>
      </c>
      <c r="J217" s="71">
        <v>19.600000000000001</v>
      </c>
      <c r="K217" s="6">
        <f t="shared" si="9"/>
        <v>12.96</v>
      </c>
      <c r="L217" s="6">
        <f t="shared" si="10"/>
        <v>14.040000000000001</v>
      </c>
      <c r="M217" s="10">
        <v>35</v>
      </c>
      <c r="N217" s="3" t="str">
        <f t="shared" si="11"/>
        <v>NNE</v>
      </c>
      <c r="O217" s="11">
        <v>0</v>
      </c>
      <c r="P217" s="12">
        <v>0</v>
      </c>
      <c r="Q217" s="3">
        <v>0.8</v>
      </c>
      <c r="R217" s="13">
        <v>12485</v>
      </c>
      <c r="S217" s="14">
        <v>98.631500000000003</v>
      </c>
      <c r="T217" s="15">
        <v>3.6</v>
      </c>
      <c r="U217" s="15">
        <v>3.9</v>
      </c>
    </row>
    <row r="218" spans="1:21" x14ac:dyDescent="0.25">
      <c r="A218" s="1">
        <v>45395</v>
      </c>
      <c r="B218" s="2">
        <v>0.75</v>
      </c>
      <c r="C218" s="7">
        <v>1020</v>
      </c>
      <c r="D218" s="7">
        <v>1025</v>
      </c>
      <c r="E218" s="71">
        <v>19.5</v>
      </c>
      <c r="F218" s="9">
        <v>70</v>
      </c>
      <c r="G218" s="71">
        <v>19.5</v>
      </c>
      <c r="H218" s="71">
        <v>13.9</v>
      </c>
      <c r="I218" s="71">
        <v>26</v>
      </c>
      <c r="J218" s="71">
        <v>19.5</v>
      </c>
      <c r="K218" s="6">
        <f t="shared" si="9"/>
        <v>8.64</v>
      </c>
      <c r="L218" s="6">
        <f t="shared" si="10"/>
        <v>9.7200000000000006</v>
      </c>
      <c r="M218" s="10">
        <v>74</v>
      </c>
      <c r="N218" s="3" t="str">
        <f t="shared" si="11"/>
        <v>ENE</v>
      </c>
      <c r="O218" s="11">
        <v>0</v>
      </c>
      <c r="P218" s="12">
        <v>0</v>
      </c>
      <c r="Q218" s="3">
        <v>0.7</v>
      </c>
      <c r="R218" s="13">
        <v>11210</v>
      </c>
      <c r="S218" s="14">
        <v>88.559000000000012</v>
      </c>
      <c r="T218" s="15">
        <v>2.4</v>
      </c>
      <c r="U218" s="15">
        <v>2.7</v>
      </c>
    </row>
    <row r="219" spans="1:21" x14ac:dyDescent="0.25">
      <c r="A219" s="1">
        <v>45395</v>
      </c>
      <c r="B219" s="2">
        <v>0.75347222222222221</v>
      </c>
      <c r="C219" s="7">
        <v>1020</v>
      </c>
      <c r="D219" s="7">
        <v>1025</v>
      </c>
      <c r="E219" s="71">
        <v>19.8</v>
      </c>
      <c r="F219" s="9">
        <v>70</v>
      </c>
      <c r="G219" s="71">
        <v>19.8</v>
      </c>
      <c r="H219" s="71">
        <v>14.1</v>
      </c>
      <c r="I219" s="71">
        <v>26</v>
      </c>
      <c r="J219" s="71">
        <v>19.8</v>
      </c>
      <c r="K219" s="6">
        <f t="shared" si="9"/>
        <v>5.76</v>
      </c>
      <c r="L219" s="6">
        <f t="shared" si="10"/>
        <v>5.76</v>
      </c>
      <c r="M219" s="10">
        <v>97</v>
      </c>
      <c r="N219" s="3" t="str">
        <f t="shared" si="11"/>
        <v>E</v>
      </c>
      <c r="O219" s="11">
        <v>0</v>
      </c>
      <c r="P219" s="12">
        <v>0</v>
      </c>
      <c r="Q219" s="3">
        <v>0.8</v>
      </c>
      <c r="R219" s="13">
        <v>10213</v>
      </c>
      <c r="S219" s="14">
        <v>80.682700000000011</v>
      </c>
      <c r="T219" s="15">
        <v>1.6</v>
      </c>
      <c r="U219" s="15">
        <v>1.6</v>
      </c>
    </row>
    <row r="220" spans="1:21" x14ac:dyDescent="0.25">
      <c r="A220" s="1">
        <v>45395</v>
      </c>
      <c r="B220" s="2">
        <v>0.75694444444444442</v>
      </c>
      <c r="C220" s="7">
        <v>1020</v>
      </c>
      <c r="D220" s="7">
        <v>1025</v>
      </c>
      <c r="E220" s="71">
        <v>19.8</v>
      </c>
      <c r="F220" s="9">
        <v>69</v>
      </c>
      <c r="G220" s="71">
        <v>19.8</v>
      </c>
      <c r="H220" s="71">
        <v>13.9</v>
      </c>
      <c r="I220" s="71">
        <v>26</v>
      </c>
      <c r="J220" s="71">
        <v>19.8</v>
      </c>
      <c r="K220" s="6">
        <f t="shared" si="9"/>
        <v>8.64</v>
      </c>
      <c r="L220" s="6">
        <f t="shared" si="10"/>
        <v>9.7200000000000006</v>
      </c>
      <c r="M220" s="10">
        <v>72</v>
      </c>
      <c r="N220" s="3" t="str">
        <f t="shared" si="11"/>
        <v>ENE</v>
      </c>
      <c r="O220" s="11">
        <v>0</v>
      </c>
      <c r="P220" s="12">
        <v>0</v>
      </c>
      <c r="Q220" s="3">
        <v>0.5</v>
      </c>
      <c r="R220" s="13">
        <v>9402</v>
      </c>
      <c r="S220" s="14">
        <v>74.275800000000004</v>
      </c>
      <c r="T220" s="15">
        <v>2.4</v>
      </c>
      <c r="U220" s="15">
        <v>2.7</v>
      </c>
    </row>
    <row r="221" spans="1:21" x14ac:dyDescent="0.25">
      <c r="A221" s="1">
        <v>45395</v>
      </c>
      <c r="B221" s="2">
        <v>0.76041666666666663</v>
      </c>
      <c r="C221" s="7">
        <v>1020</v>
      </c>
      <c r="D221" s="7">
        <v>1025</v>
      </c>
      <c r="E221" s="71">
        <v>19.5</v>
      </c>
      <c r="F221" s="9">
        <v>71</v>
      </c>
      <c r="G221" s="71">
        <v>19.5</v>
      </c>
      <c r="H221" s="71">
        <v>14.1</v>
      </c>
      <c r="I221" s="71">
        <v>26</v>
      </c>
      <c r="J221" s="71">
        <v>19.5</v>
      </c>
      <c r="K221" s="6">
        <f t="shared" si="9"/>
        <v>4.68</v>
      </c>
      <c r="L221" s="6">
        <f t="shared" si="10"/>
        <v>4.68</v>
      </c>
      <c r="M221" s="10">
        <v>61</v>
      </c>
      <c r="N221" s="3" t="str">
        <f t="shared" si="11"/>
        <v>ENE</v>
      </c>
      <c r="O221" s="11">
        <v>0</v>
      </c>
      <c r="P221" s="12">
        <v>0</v>
      </c>
      <c r="Q221" s="3">
        <v>0.6</v>
      </c>
      <c r="R221" s="13">
        <v>8555</v>
      </c>
      <c r="S221" s="14">
        <v>67.584500000000006</v>
      </c>
      <c r="T221" s="15">
        <v>1.3</v>
      </c>
      <c r="U221" s="15">
        <v>1.3</v>
      </c>
    </row>
    <row r="222" spans="1:21" x14ac:dyDescent="0.25">
      <c r="A222" s="1">
        <v>45395</v>
      </c>
      <c r="B222" s="2">
        <v>0.76388888888888884</v>
      </c>
      <c r="C222" s="7">
        <v>1020</v>
      </c>
      <c r="D222" s="7">
        <v>1025</v>
      </c>
      <c r="E222" s="71">
        <v>19.399999999999999</v>
      </c>
      <c r="F222" s="9">
        <v>72</v>
      </c>
      <c r="G222" s="71">
        <v>19.399999999999999</v>
      </c>
      <c r="H222" s="71">
        <v>14.2</v>
      </c>
      <c r="I222" s="71">
        <v>26</v>
      </c>
      <c r="J222" s="71">
        <v>19.399999999999999</v>
      </c>
      <c r="K222" s="6">
        <f t="shared" si="9"/>
        <v>3.6</v>
      </c>
      <c r="L222" s="6">
        <f t="shared" si="10"/>
        <v>3.6</v>
      </c>
      <c r="M222" s="10">
        <v>7</v>
      </c>
      <c r="N222" s="3" t="str">
        <f t="shared" si="11"/>
        <v>N</v>
      </c>
      <c r="O222" s="11">
        <v>0</v>
      </c>
      <c r="P222" s="12">
        <v>0</v>
      </c>
      <c r="Q222" s="3">
        <v>0</v>
      </c>
      <c r="R222" s="13">
        <v>7820</v>
      </c>
      <c r="S222" s="14">
        <v>61.778000000000006</v>
      </c>
      <c r="T222" s="15">
        <v>1</v>
      </c>
      <c r="U222" s="15">
        <v>1</v>
      </c>
    </row>
    <row r="223" spans="1:21" x14ac:dyDescent="0.25">
      <c r="A223" s="1">
        <v>45395</v>
      </c>
      <c r="B223" s="2">
        <v>0.76736111111111116</v>
      </c>
      <c r="C223" s="7">
        <v>1020</v>
      </c>
      <c r="D223" s="7">
        <v>1025</v>
      </c>
      <c r="E223" s="71">
        <v>19.2</v>
      </c>
      <c r="F223" s="9">
        <v>73</v>
      </c>
      <c r="G223" s="71">
        <v>19.2</v>
      </c>
      <c r="H223" s="71">
        <v>14.2</v>
      </c>
      <c r="I223" s="71">
        <v>26</v>
      </c>
      <c r="J223" s="71">
        <v>19.2</v>
      </c>
      <c r="K223" s="6">
        <f t="shared" si="9"/>
        <v>3.24</v>
      </c>
      <c r="L223" s="6">
        <f t="shared" si="10"/>
        <v>3.24</v>
      </c>
      <c r="M223" s="10">
        <v>55</v>
      </c>
      <c r="N223" s="3" t="str">
        <f t="shared" si="11"/>
        <v>NE</v>
      </c>
      <c r="O223" s="11">
        <v>0</v>
      </c>
      <c r="P223" s="12">
        <v>0</v>
      </c>
      <c r="Q223" s="3">
        <v>0</v>
      </c>
      <c r="R223" s="13">
        <v>7084</v>
      </c>
      <c r="S223" s="14">
        <v>55.963600000000007</v>
      </c>
      <c r="T223" s="15">
        <v>0.9</v>
      </c>
      <c r="U223" s="15">
        <v>0.9</v>
      </c>
    </row>
    <row r="224" spans="1:21" x14ac:dyDescent="0.25">
      <c r="A224" s="1">
        <v>45395</v>
      </c>
      <c r="B224" s="2">
        <v>0.77083333333333337</v>
      </c>
      <c r="C224" s="7">
        <v>1020</v>
      </c>
      <c r="D224" s="7">
        <v>1025</v>
      </c>
      <c r="E224" s="71">
        <v>19.2</v>
      </c>
      <c r="F224" s="9">
        <v>73</v>
      </c>
      <c r="G224" s="71">
        <v>19.2</v>
      </c>
      <c r="H224" s="71">
        <v>14.2</v>
      </c>
      <c r="I224" s="71">
        <v>26</v>
      </c>
      <c r="J224" s="71">
        <v>19.2</v>
      </c>
      <c r="K224" s="6">
        <f t="shared" si="9"/>
        <v>5.76</v>
      </c>
      <c r="L224" s="6">
        <f t="shared" si="10"/>
        <v>5.76</v>
      </c>
      <c r="M224" s="10">
        <v>246</v>
      </c>
      <c r="N224" s="3" t="str">
        <f t="shared" si="11"/>
        <v>WSW</v>
      </c>
      <c r="O224" s="11">
        <v>0</v>
      </c>
      <c r="P224" s="12">
        <v>0</v>
      </c>
      <c r="Q224" s="3">
        <v>0</v>
      </c>
      <c r="R224" s="13">
        <v>6384</v>
      </c>
      <c r="S224" s="14">
        <v>50.433600000000006</v>
      </c>
      <c r="T224" s="15">
        <v>1.6</v>
      </c>
      <c r="U224" s="15">
        <v>1.6</v>
      </c>
    </row>
    <row r="225" spans="1:21" x14ac:dyDescent="0.25">
      <c r="A225" s="1">
        <v>45395</v>
      </c>
      <c r="B225" s="2">
        <v>0.77430555555555558</v>
      </c>
      <c r="C225" s="7">
        <v>1020</v>
      </c>
      <c r="D225" s="7">
        <v>1025</v>
      </c>
      <c r="E225" s="71">
        <v>19.100000000000001</v>
      </c>
      <c r="F225" s="9">
        <v>74</v>
      </c>
      <c r="G225" s="71">
        <v>19.100000000000001</v>
      </c>
      <c r="H225" s="71">
        <v>14.3</v>
      </c>
      <c r="I225" s="71">
        <v>26</v>
      </c>
      <c r="J225" s="71">
        <v>19.100000000000001</v>
      </c>
      <c r="K225" s="6">
        <f t="shared" si="9"/>
        <v>6.48</v>
      </c>
      <c r="L225" s="6">
        <f t="shared" si="10"/>
        <v>6.84</v>
      </c>
      <c r="M225" s="10">
        <v>294</v>
      </c>
      <c r="N225" s="3" t="str">
        <f t="shared" si="11"/>
        <v>WNW</v>
      </c>
      <c r="O225" s="11">
        <v>0</v>
      </c>
      <c r="P225" s="12">
        <v>0</v>
      </c>
      <c r="Q225" s="3">
        <v>0</v>
      </c>
      <c r="R225" s="13">
        <v>5658</v>
      </c>
      <c r="S225" s="14">
        <v>44.698200000000007</v>
      </c>
      <c r="T225" s="15">
        <v>1.8</v>
      </c>
      <c r="U225" s="15">
        <v>1.9</v>
      </c>
    </row>
    <row r="226" spans="1:21" x14ac:dyDescent="0.25">
      <c r="A226" s="1">
        <v>45395</v>
      </c>
      <c r="B226" s="2">
        <v>0.77777777777777779</v>
      </c>
      <c r="C226" s="7">
        <v>1020</v>
      </c>
      <c r="D226" s="7">
        <v>1025</v>
      </c>
      <c r="E226" s="71">
        <v>18.899999999999999</v>
      </c>
      <c r="F226" s="9">
        <v>74</v>
      </c>
      <c r="G226" s="71">
        <v>18.899999999999999</v>
      </c>
      <c r="H226" s="71">
        <v>14.1</v>
      </c>
      <c r="I226" s="71">
        <v>26</v>
      </c>
      <c r="J226" s="71">
        <v>18.899999999999999</v>
      </c>
      <c r="K226" s="6">
        <f t="shared" si="9"/>
        <v>3.6</v>
      </c>
      <c r="L226" s="6">
        <f t="shared" si="10"/>
        <v>3.6</v>
      </c>
      <c r="M226" s="10">
        <v>328</v>
      </c>
      <c r="N226" s="3" t="str">
        <f t="shared" si="11"/>
        <v>NW</v>
      </c>
      <c r="O226" s="11">
        <v>0</v>
      </c>
      <c r="P226" s="12">
        <v>0</v>
      </c>
      <c r="Q226" s="3">
        <v>0</v>
      </c>
      <c r="R226" s="13">
        <v>5010</v>
      </c>
      <c r="S226" s="14">
        <v>39.579000000000001</v>
      </c>
      <c r="T226" s="15">
        <v>1</v>
      </c>
      <c r="U226" s="15">
        <v>1</v>
      </c>
    </row>
    <row r="227" spans="1:21" x14ac:dyDescent="0.25">
      <c r="A227" s="1">
        <v>45395</v>
      </c>
      <c r="B227" s="2">
        <v>0.78125</v>
      </c>
      <c r="C227" s="7">
        <v>1020</v>
      </c>
      <c r="D227" s="7">
        <v>1025</v>
      </c>
      <c r="E227" s="71">
        <v>19</v>
      </c>
      <c r="F227" s="9">
        <v>74</v>
      </c>
      <c r="G227" s="71">
        <v>19</v>
      </c>
      <c r="H227" s="71">
        <v>14.2</v>
      </c>
      <c r="I227" s="71">
        <v>26</v>
      </c>
      <c r="J227" s="71">
        <v>19</v>
      </c>
      <c r="K227" s="6">
        <f t="shared" si="9"/>
        <v>5.4</v>
      </c>
      <c r="L227" s="6">
        <f t="shared" si="10"/>
        <v>5.4</v>
      </c>
      <c r="M227" s="10">
        <v>41</v>
      </c>
      <c r="N227" s="3" t="str">
        <f t="shared" si="11"/>
        <v>NE</v>
      </c>
      <c r="O227" s="11">
        <v>0</v>
      </c>
      <c r="P227" s="12">
        <v>0</v>
      </c>
      <c r="Q227" s="3">
        <v>0</v>
      </c>
      <c r="R227" s="13">
        <v>4384</v>
      </c>
      <c r="S227" s="14">
        <v>34.633600000000001</v>
      </c>
      <c r="T227" s="15">
        <v>1.5</v>
      </c>
      <c r="U227" s="15">
        <v>1.5</v>
      </c>
    </row>
    <row r="228" spans="1:21" x14ac:dyDescent="0.25">
      <c r="A228" s="1">
        <v>45395</v>
      </c>
      <c r="B228" s="2">
        <v>0.78472222222222221</v>
      </c>
      <c r="C228" s="7">
        <v>1020</v>
      </c>
      <c r="D228" s="7">
        <v>1025</v>
      </c>
      <c r="E228" s="71">
        <v>18.600000000000001</v>
      </c>
      <c r="F228" s="9">
        <v>76</v>
      </c>
      <c r="G228" s="71">
        <v>18.600000000000001</v>
      </c>
      <c r="H228" s="71">
        <v>14.3</v>
      </c>
      <c r="I228" s="71">
        <v>26</v>
      </c>
      <c r="J228" s="71">
        <v>18.600000000000001</v>
      </c>
      <c r="K228" s="6">
        <f t="shared" si="9"/>
        <v>4.68</v>
      </c>
      <c r="L228" s="6">
        <f t="shared" si="10"/>
        <v>4.68</v>
      </c>
      <c r="M228" s="10">
        <v>268</v>
      </c>
      <c r="N228" s="3" t="str">
        <f t="shared" si="11"/>
        <v>W</v>
      </c>
      <c r="O228" s="11">
        <v>0</v>
      </c>
      <c r="P228" s="12">
        <v>0</v>
      </c>
      <c r="Q228" s="3">
        <v>0</v>
      </c>
      <c r="R228" s="13">
        <v>3701</v>
      </c>
      <c r="S228" s="14">
        <v>29.237900000000003</v>
      </c>
      <c r="T228" s="15">
        <v>1.3</v>
      </c>
      <c r="U228" s="15">
        <v>1.3</v>
      </c>
    </row>
    <row r="229" spans="1:21" x14ac:dyDescent="0.25">
      <c r="A229" s="1">
        <v>45395</v>
      </c>
      <c r="B229" s="2">
        <v>0.78819444444444442</v>
      </c>
      <c r="C229" s="7">
        <v>1020</v>
      </c>
      <c r="D229" s="7">
        <v>1025</v>
      </c>
      <c r="E229" s="71">
        <v>18.399999999999999</v>
      </c>
      <c r="F229" s="9">
        <v>77</v>
      </c>
      <c r="G229" s="71">
        <v>18.399999999999999</v>
      </c>
      <c r="H229" s="71">
        <v>14.3</v>
      </c>
      <c r="I229" s="71">
        <v>26</v>
      </c>
      <c r="J229" s="71">
        <v>18.399999999999999</v>
      </c>
      <c r="K229" s="6">
        <f t="shared" si="9"/>
        <v>6.48</v>
      </c>
      <c r="L229" s="6">
        <f t="shared" si="10"/>
        <v>7.2</v>
      </c>
      <c r="M229" s="10">
        <v>262</v>
      </c>
      <c r="N229" s="3" t="str">
        <f t="shared" si="11"/>
        <v>W</v>
      </c>
      <c r="O229" s="11">
        <v>0</v>
      </c>
      <c r="P229" s="12">
        <v>0</v>
      </c>
      <c r="Q229" s="3">
        <v>0</v>
      </c>
      <c r="R229" s="13">
        <v>2985</v>
      </c>
      <c r="S229" s="14">
        <v>23.581500000000002</v>
      </c>
      <c r="T229" s="15">
        <v>1.8</v>
      </c>
      <c r="U229" s="15">
        <v>2</v>
      </c>
    </row>
    <row r="230" spans="1:21" x14ac:dyDescent="0.25">
      <c r="A230" s="1">
        <v>45395</v>
      </c>
      <c r="B230" s="2">
        <v>0.79166666666666663</v>
      </c>
      <c r="C230" s="7">
        <v>1020</v>
      </c>
      <c r="D230" s="7">
        <v>1025</v>
      </c>
      <c r="E230" s="71">
        <v>18.100000000000001</v>
      </c>
      <c r="F230" s="9">
        <v>78</v>
      </c>
      <c r="G230" s="71">
        <v>18.100000000000001</v>
      </c>
      <c r="H230" s="71">
        <v>14.2</v>
      </c>
      <c r="I230" s="71">
        <v>26</v>
      </c>
      <c r="J230" s="71">
        <v>18.100000000000001</v>
      </c>
      <c r="K230" s="6">
        <f t="shared" si="9"/>
        <v>3.24</v>
      </c>
      <c r="L230" s="6">
        <f t="shared" si="10"/>
        <v>3.24</v>
      </c>
      <c r="M230" s="10">
        <v>228</v>
      </c>
      <c r="N230" s="3" t="str">
        <f t="shared" si="11"/>
        <v>SW</v>
      </c>
      <c r="O230" s="11">
        <v>0</v>
      </c>
      <c r="P230" s="12">
        <v>0</v>
      </c>
      <c r="Q230" s="3">
        <v>0</v>
      </c>
      <c r="R230" s="13">
        <v>2242</v>
      </c>
      <c r="S230" s="14">
        <v>17.7118</v>
      </c>
      <c r="T230" s="15">
        <v>0.9</v>
      </c>
      <c r="U230" s="15">
        <v>0.9</v>
      </c>
    </row>
    <row r="231" spans="1:21" x14ac:dyDescent="0.25">
      <c r="A231" s="1">
        <v>45395</v>
      </c>
      <c r="B231" s="2">
        <v>0.79513888888888884</v>
      </c>
      <c r="C231" s="7">
        <v>1020</v>
      </c>
      <c r="D231" s="7">
        <v>1025</v>
      </c>
      <c r="E231" s="71">
        <v>18</v>
      </c>
      <c r="F231" s="9">
        <v>79</v>
      </c>
      <c r="G231" s="71">
        <v>18</v>
      </c>
      <c r="H231" s="71">
        <v>14.3</v>
      </c>
      <c r="I231" s="71">
        <v>26</v>
      </c>
      <c r="J231" s="71">
        <v>18</v>
      </c>
      <c r="K231" s="6">
        <f t="shared" si="9"/>
        <v>3.6</v>
      </c>
      <c r="L231" s="6">
        <f t="shared" si="10"/>
        <v>3.6</v>
      </c>
      <c r="M231" s="10">
        <v>80</v>
      </c>
      <c r="N231" s="3" t="str">
        <f t="shared" si="11"/>
        <v>E</v>
      </c>
      <c r="O231" s="11">
        <v>0</v>
      </c>
      <c r="P231" s="12">
        <v>0</v>
      </c>
      <c r="Q231" s="3">
        <v>0</v>
      </c>
      <c r="R231" s="13">
        <v>1643</v>
      </c>
      <c r="S231" s="14">
        <v>12.979700000000001</v>
      </c>
      <c r="T231" s="15">
        <v>1</v>
      </c>
      <c r="U231" s="15">
        <v>1</v>
      </c>
    </row>
    <row r="232" spans="1:21" x14ac:dyDescent="0.25">
      <c r="A232" s="1">
        <v>45395</v>
      </c>
      <c r="B232" s="2">
        <v>0.79861111111111116</v>
      </c>
      <c r="C232" s="7">
        <v>1020</v>
      </c>
      <c r="D232" s="7">
        <v>1025</v>
      </c>
      <c r="E232" s="71">
        <v>17.8</v>
      </c>
      <c r="F232" s="9">
        <v>79</v>
      </c>
      <c r="G232" s="71">
        <v>18.5</v>
      </c>
      <c r="H232" s="71">
        <v>14.1</v>
      </c>
      <c r="I232" s="71">
        <v>26</v>
      </c>
      <c r="J232" s="71">
        <v>18.5</v>
      </c>
      <c r="K232" s="6">
        <f t="shared" si="9"/>
        <v>5.76</v>
      </c>
      <c r="L232" s="6">
        <f t="shared" si="10"/>
        <v>5.76</v>
      </c>
      <c r="M232" s="10">
        <v>336</v>
      </c>
      <c r="N232" s="3" t="str">
        <f t="shared" si="11"/>
        <v>NNW</v>
      </c>
      <c r="O232" s="11">
        <v>0</v>
      </c>
      <c r="P232" s="12">
        <v>0</v>
      </c>
      <c r="Q232" s="3">
        <v>0</v>
      </c>
      <c r="R232" s="13">
        <v>1097</v>
      </c>
      <c r="S232" s="14">
        <v>8.6663000000000014</v>
      </c>
      <c r="T232" s="15">
        <v>1.6</v>
      </c>
      <c r="U232" s="15">
        <v>1.6</v>
      </c>
    </row>
    <row r="233" spans="1:21" x14ac:dyDescent="0.25">
      <c r="A233" s="1">
        <v>45395</v>
      </c>
      <c r="B233" s="2">
        <v>0.80208333333333337</v>
      </c>
      <c r="C233" s="7">
        <v>1020</v>
      </c>
      <c r="D233" s="7">
        <v>1025</v>
      </c>
      <c r="E233" s="71">
        <v>17.8</v>
      </c>
      <c r="F233" s="9">
        <v>79</v>
      </c>
      <c r="G233" s="71">
        <v>17.8</v>
      </c>
      <c r="H233" s="71">
        <v>14.1</v>
      </c>
      <c r="I233" s="71">
        <v>26</v>
      </c>
      <c r="J233" s="71">
        <v>17.8</v>
      </c>
      <c r="K233" s="6">
        <f t="shared" si="9"/>
        <v>3.9600000000000004</v>
      </c>
      <c r="L233" s="6">
        <f t="shared" si="10"/>
        <v>3.9600000000000004</v>
      </c>
      <c r="M233" s="10">
        <v>48</v>
      </c>
      <c r="N233" s="3" t="str">
        <f t="shared" si="11"/>
        <v>NE</v>
      </c>
      <c r="O233" s="11">
        <v>0</v>
      </c>
      <c r="P233" s="12">
        <v>0</v>
      </c>
      <c r="Q233" s="3">
        <v>0</v>
      </c>
      <c r="R233" s="13">
        <v>0.68899999999999995</v>
      </c>
      <c r="S233" s="14">
        <v>5.4431000000000002E-3</v>
      </c>
      <c r="T233" s="15">
        <v>1.1000000000000001</v>
      </c>
      <c r="U233" s="15">
        <v>1.1000000000000001</v>
      </c>
    </row>
    <row r="234" spans="1:21" x14ac:dyDescent="0.25">
      <c r="A234" s="1">
        <v>45395</v>
      </c>
      <c r="B234" s="2">
        <v>0.80555555555555558</v>
      </c>
      <c r="C234" s="7">
        <v>1020</v>
      </c>
      <c r="D234" s="7">
        <v>1025</v>
      </c>
      <c r="E234" s="71">
        <v>17.7</v>
      </c>
      <c r="F234" s="9">
        <v>80</v>
      </c>
      <c r="G234" s="71">
        <v>17.7</v>
      </c>
      <c r="H234" s="71">
        <v>14.2</v>
      </c>
      <c r="I234" s="71">
        <v>26</v>
      </c>
      <c r="J234" s="71">
        <v>17.7</v>
      </c>
      <c r="K234" s="6">
        <f t="shared" si="9"/>
        <v>3.9600000000000004</v>
      </c>
      <c r="L234" s="6">
        <f t="shared" si="10"/>
        <v>3.9600000000000004</v>
      </c>
      <c r="M234" s="10">
        <v>102</v>
      </c>
      <c r="N234" s="3" t="str">
        <f t="shared" si="11"/>
        <v>E</v>
      </c>
      <c r="O234" s="11">
        <v>0</v>
      </c>
      <c r="P234" s="12">
        <v>0</v>
      </c>
      <c r="Q234" s="3">
        <v>0</v>
      </c>
      <c r="R234" s="13">
        <v>0.46800000000000003</v>
      </c>
      <c r="S234" s="14">
        <v>3.6972000000000007E-3</v>
      </c>
      <c r="T234" s="15">
        <v>1.1000000000000001</v>
      </c>
      <c r="U234" s="15">
        <v>1.1000000000000001</v>
      </c>
    </row>
    <row r="235" spans="1:21" x14ac:dyDescent="0.25">
      <c r="A235" s="1">
        <v>45395</v>
      </c>
      <c r="B235" s="2">
        <v>0.80902777777777779</v>
      </c>
      <c r="C235" s="7">
        <v>1020</v>
      </c>
      <c r="D235" s="7">
        <v>1025</v>
      </c>
      <c r="E235" s="71">
        <v>17.600000000000001</v>
      </c>
      <c r="F235" s="9">
        <v>80</v>
      </c>
      <c r="G235" s="71">
        <v>17.600000000000001</v>
      </c>
      <c r="H235" s="71">
        <v>14.1</v>
      </c>
      <c r="I235" s="71">
        <v>26</v>
      </c>
      <c r="J235" s="71">
        <v>17.600000000000001</v>
      </c>
      <c r="K235" s="6">
        <f t="shared" si="9"/>
        <v>3.24</v>
      </c>
      <c r="L235" s="6">
        <f t="shared" si="10"/>
        <v>3.24</v>
      </c>
      <c r="M235" s="10">
        <v>259</v>
      </c>
      <c r="N235" s="3" t="str">
        <f t="shared" si="11"/>
        <v>WSW</v>
      </c>
      <c r="O235" s="11">
        <v>0</v>
      </c>
      <c r="P235" s="12">
        <v>0</v>
      </c>
      <c r="Q235" s="3">
        <v>0</v>
      </c>
      <c r="R235" s="13">
        <v>0.32600000000000001</v>
      </c>
      <c r="S235" s="14">
        <v>2.5754000000000003E-3</v>
      </c>
      <c r="T235" s="15">
        <v>0.9</v>
      </c>
      <c r="U235" s="15">
        <v>0.9</v>
      </c>
    </row>
    <row r="236" spans="1:21" x14ac:dyDescent="0.25">
      <c r="A236" s="1">
        <v>45395</v>
      </c>
      <c r="B236" s="2">
        <v>0.8125</v>
      </c>
      <c r="C236" s="7">
        <v>1020</v>
      </c>
      <c r="D236" s="7">
        <v>1025</v>
      </c>
      <c r="E236" s="71">
        <v>17.600000000000001</v>
      </c>
      <c r="F236" s="9">
        <v>79</v>
      </c>
      <c r="G236" s="71">
        <v>17.600000000000001</v>
      </c>
      <c r="H236" s="71">
        <v>13.9</v>
      </c>
      <c r="I236" s="71">
        <v>26</v>
      </c>
      <c r="J236" s="71">
        <v>17.600000000000001</v>
      </c>
      <c r="K236" s="6">
        <f t="shared" si="9"/>
        <v>0</v>
      </c>
      <c r="L236" s="6">
        <f t="shared" si="10"/>
        <v>0</v>
      </c>
      <c r="M236" s="10">
        <v>330</v>
      </c>
      <c r="N236" s="3" t="str">
        <f t="shared" si="11"/>
        <v>NNW</v>
      </c>
      <c r="O236" s="11">
        <v>0</v>
      </c>
      <c r="P236" s="12">
        <v>0</v>
      </c>
      <c r="Q236" s="3">
        <v>0</v>
      </c>
      <c r="R236" s="13">
        <v>0.214</v>
      </c>
      <c r="S236" s="14">
        <v>1.6906000000000002E-3</v>
      </c>
      <c r="T236" s="15">
        <v>0</v>
      </c>
      <c r="U236" s="15">
        <v>0</v>
      </c>
    </row>
    <row r="237" spans="1:21" x14ac:dyDescent="0.25">
      <c r="A237" s="1">
        <v>45395</v>
      </c>
      <c r="B237" s="2">
        <v>0.81597222222222221</v>
      </c>
      <c r="C237" s="7">
        <v>1020</v>
      </c>
      <c r="D237" s="7">
        <v>1025</v>
      </c>
      <c r="E237" s="71">
        <v>17.7</v>
      </c>
      <c r="F237" s="9">
        <v>79</v>
      </c>
      <c r="G237" s="71">
        <v>17.7</v>
      </c>
      <c r="H237" s="71">
        <v>14</v>
      </c>
      <c r="I237" s="71">
        <v>26</v>
      </c>
      <c r="J237" s="71">
        <v>17.7</v>
      </c>
      <c r="K237" s="6">
        <f t="shared" si="9"/>
        <v>3.9600000000000004</v>
      </c>
      <c r="L237" s="6">
        <f t="shared" si="10"/>
        <v>3.9600000000000004</v>
      </c>
      <c r="M237" s="10">
        <v>0</v>
      </c>
      <c r="N237" s="3" t="str">
        <f t="shared" si="11"/>
        <v>N</v>
      </c>
      <c r="O237" s="11">
        <v>0</v>
      </c>
      <c r="P237" s="12">
        <v>0</v>
      </c>
      <c r="Q237" s="3">
        <v>0</v>
      </c>
      <c r="R237" s="13">
        <v>0.12</v>
      </c>
      <c r="S237" s="14">
        <v>9.4800000000000006E-4</v>
      </c>
      <c r="T237" s="15">
        <v>1.1000000000000001</v>
      </c>
      <c r="U237" s="15">
        <v>1.1000000000000001</v>
      </c>
    </row>
    <row r="238" spans="1:21" x14ac:dyDescent="0.25">
      <c r="A238" s="1">
        <v>45395</v>
      </c>
      <c r="B238" s="2">
        <v>0.81944444444444442</v>
      </c>
      <c r="C238" s="7">
        <v>1020</v>
      </c>
      <c r="D238" s="7">
        <v>1025</v>
      </c>
      <c r="E238" s="71">
        <v>17.600000000000001</v>
      </c>
      <c r="F238" s="9">
        <v>79</v>
      </c>
      <c r="G238" s="71">
        <v>17.600000000000001</v>
      </c>
      <c r="H238" s="71">
        <v>13.9</v>
      </c>
      <c r="I238" s="71">
        <v>26</v>
      </c>
      <c r="J238" s="71">
        <v>17.600000000000001</v>
      </c>
      <c r="K238" s="6">
        <f t="shared" si="9"/>
        <v>3.24</v>
      </c>
      <c r="L238" s="6">
        <f t="shared" si="10"/>
        <v>3.24</v>
      </c>
      <c r="M238" s="10">
        <v>36</v>
      </c>
      <c r="N238" s="3" t="str">
        <f t="shared" si="11"/>
        <v>NNE</v>
      </c>
      <c r="O238" s="11">
        <v>0</v>
      </c>
      <c r="P238" s="12">
        <v>0</v>
      </c>
      <c r="Q238" s="3">
        <v>0</v>
      </c>
      <c r="R238" s="13">
        <v>4.2000000000000003E-2</v>
      </c>
      <c r="S238" s="14">
        <v>3.3180000000000004E-4</v>
      </c>
      <c r="T238" s="15">
        <v>0.9</v>
      </c>
      <c r="U238" s="15">
        <v>0.9</v>
      </c>
    </row>
    <row r="239" spans="1:21" x14ac:dyDescent="0.25">
      <c r="A239" s="1">
        <v>45395</v>
      </c>
      <c r="B239" s="2">
        <v>0.82291666666666663</v>
      </c>
      <c r="C239" s="7">
        <v>1020</v>
      </c>
      <c r="D239" s="7">
        <v>1025</v>
      </c>
      <c r="E239" s="71">
        <v>17.600000000000001</v>
      </c>
      <c r="F239" s="9">
        <v>78</v>
      </c>
      <c r="G239" s="71">
        <v>18.2</v>
      </c>
      <c r="H239" s="71">
        <v>13.7</v>
      </c>
      <c r="I239" s="71">
        <v>26</v>
      </c>
      <c r="J239" s="71">
        <v>18.2</v>
      </c>
      <c r="K239" s="6">
        <f t="shared" si="9"/>
        <v>5.04</v>
      </c>
      <c r="L239" s="6">
        <f t="shared" si="10"/>
        <v>5.04</v>
      </c>
      <c r="M239" s="10">
        <v>265</v>
      </c>
      <c r="N239" s="3" t="str">
        <f t="shared" si="11"/>
        <v>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1.4</v>
      </c>
      <c r="U239" s="15">
        <v>1.4</v>
      </c>
    </row>
    <row r="240" spans="1:21" x14ac:dyDescent="0.25">
      <c r="A240" s="1">
        <v>45395</v>
      </c>
      <c r="B240" s="2">
        <v>0.82638888888888884</v>
      </c>
      <c r="C240" s="7">
        <v>1020</v>
      </c>
      <c r="D240" s="7">
        <v>1025</v>
      </c>
      <c r="E240" s="71">
        <v>17.7</v>
      </c>
      <c r="F240" s="9">
        <v>78</v>
      </c>
      <c r="G240" s="71">
        <v>18.3</v>
      </c>
      <c r="H240" s="71">
        <v>13.8</v>
      </c>
      <c r="I240" s="71">
        <v>26</v>
      </c>
      <c r="J240" s="71">
        <v>18.3</v>
      </c>
      <c r="K240" s="6">
        <f t="shared" si="9"/>
        <v>5.4</v>
      </c>
      <c r="L240" s="6">
        <f t="shared" si="10"/>
        <v>5.4</v>
      </c>
      <c r="M240" s="10">
        <v>61</v>
      </c>
      <c r="N240" s="3" t="str">
        <f t="shared" si="11"/>
        <v>ENE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1.5</v>
      </c>
      <c r="U240" s="15">
        <v>1.5</v>
      </c>
    </row>
    <row r="241" spans="1:21" x14ac:dyDescent="0.25">
      <c r="A241" s="1">
        <v>45395</v>
      </c>
      <c r="B241" s="2">
        <v>0.82986111111111116</v>
      </c>
      <c r="C241" s="7">
        <v>1020</v>
      </c>
      <c r="D241" s="7">
        <v>1025</v>
      </c>
      <c r="E241" s="71">
        <v>17.7</v>
      </c>
      <c r="F241" s="9">
        <v>78</v>
      </c>
      <c r="G241" s="71">
        <v>17.7</v>
      </c>
      <c r="H241" s="71">
        <v>13.8</v>
      </c>
      <c r="I241" s="71">
        <v>26</v>
      </c>
      <c r="J241" s="71">
        <v>17.7</v>
      </c>
      <c r="K241" s="6">
        <f t="shared" si="9"/>
        <v>4.68</v>
      </c>
      <c r="L241" s="6">
        <f t="shared" si="10"/>
        <v>4.68</v>
      </c>
      <c r="M241" s="10">
        <v>300</v>
      </c>
      <c r="N241" s="3" t="str">
        <f t="shared" si="11"/>
        <v>WNW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1.3</v>
      </c>
      <c r="U241" s="15">
        <v>1.3</v>
      </c>
    </row>
    <row r="242" spans="1:21" x14ac:dyDescent="0.25">
      <c r="A242" s="1">
        <v>45395</v>
      </c>
      <c r="B242" s="2">
        <v>0.83333333333333337</v>
      </c>
      <c r="C242" s="7">
        <v>1020</v>
      </c>
      <c r="D242" s="7">
        <v>1025</v>
      </c>
      <c r="E242" s="71">
        <v>17.7</v>
      </c>
      <c r="F242" s="9">
        <v>77</v>
      </c>
      <c r="G242" s="71">
        <v>18.2</v>
      </c>
      <c r="H242" s="71">
        <v>13.6</v>
      </c>
      <c r="I242" s="71">
        <v>26</v>
      </c>
      <c r="J242" s="71">
        <v>18.2</v>
      </c>
      <c r="K242" s="6">
        <f t="shared" si="9"/>
        <v>6.84</v>
      </c>
      <c r="L242" s="6">
        <f t="shared" si="10"/>
        <v>7.9200000000000008</v>
      </c>
      <c r="M242" s="10">
        <v>67</v>
      </c>
      <c r="N242" s="3" t="str">
        <f t="shared" si="11"/>
        <v>ENE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1.9</v>
      </c>
      <c r="U242" s="15">
        <v>2.2000000000000002</v>
      </c>
    </row>
    <row r="243" spans="1:21" x14ac:dyDescent="0.25">
      <c r="A243" s="1">
        <v>45395</v>
      </c>
      <c r="B243" s="2">
        <v>0.83680555555555558</v>
      </c>
      <c r="C243" s="7">
        <v>1020</v>
      </c>
      <c r="D243" s="7">
        <v>1025</v>
      </c>
      <c r="E243" s="71">
        <v>17.7</v>
      </c>
      <c r="F243" s="9">
        <v>77</v>
      </c>
      <c r="G243" s="71">
        <v>18.2</v>
      </c>
      <c r="H243" s="71">
        <v>13.6</v>
      </c>
      <c r="I243" s="71">
        <v>26</v>
      </c>
      <c r="J243" s="71">
        <v>18.2</v>
      </c>
      <c r="K243" s="6">
        <f t="shared" si="9"/>
        <v>6.48</v>
      </c>
      <c r="L243" s="6">
        <f t="shared" si="10"/>
        <v>7.2</v>
      </c>
      <c r="M243" s="10">
        <v>246</v>
      </c>
      <c r="N243" s="3" t="str">
        <f t="shared" si="11"/>
        <v>WSW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1.8</v>
      </c>
      <c r="U243" s="15">
        <v>2</v>
      </c>
    </row>
    <row r="244" spans="1:21" x14ac:dyDescent="0.25">
      <c r="A244" s="1">
        <v>45395</v>
      </c>
      <c r="B244" s="2">
        <v>0.84027777777777779</v>
      </c>
      <c r="C244" s="7">
        <v>1020</v>
      </c>
      <c r="D244" s="7">
        <v>1025</v>
      </c>
      <c r="E244" s="71">
        <v>17.7</v>
      </c>
      <c r="F244" s="9">
        <v>77</v>
      </c>
      <c r="G244" s="71">
        <v>17.7</v>
      </c>
      <c r="H244" s="71">
        <v>13.6</v>
      </c>
      <c r="I244" s="71">
        <v>26</v>
      </c>
      <c r="J244" s="71">
        <v>17.7</v>
      </c>
      <c r="K244" s="6">
        <f t="shared" si="9"/>
        <v>0</v>
      </c>
      <c r="L244" s="6">
        <f t="shared" si="10"/>
        <v>0</v>
      </c>
      <c r="M244" s="10">
        <v>126</v>
      </c>
      <c r="N244" s="3" t="str">
        <f t="shared" si="11"/>
        <v>ESE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45395</v>
      </c>
      <c r="B245" s="2">
        <v>0.84375</v>
      </c>
      <c r="C245" s="7">
        <v>1020</v>
      </c>
      <c r="D245" s="7">
        <v>1025</v>
      </c>
      <c r="E245" s="71">
        <v>17.8</v>
      </c>
      <c r="F245" s="9">
        <v>77</v>
      </c>
      <c r="G245" s="71">
        <v>17.8</v>
      </c>
      <c r="H245" s="71">
        <v>13.7</v>
      </c>
      <c r="I245" s="71">
        <v>26</v>
      </c>
      <c r="J245" s="71">
        <v>17.8</v>
      </c>
      <c r="K245" s="6">
        <f t="shared" si="9"/>
        <v>0</v>
      </c>
      <c r="L245" s="6">
        <f t="shared" si="10"/>
        <v>0</v>
      </c>
      <c r="M245" s="10">
        <v>86</v>
      </c>
      <c r="N245" s="3" t="str">
        <f t="shared" si="11"/>
        <v>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</v>
      </c>
      <c r="U245" s="15">
        <v>0</v>
      </c>
    </row>
    <row r="246" spans="1:21" x14ac:dyDescent="0.25">
      <c r="A246" s="1">
        <v>45395</v>
      </c>
      <c r="B246" s="2">
        <v>0.84722222222222221</v>
      </c>
      <c r="C246" s="7">
        <v>1020</v>
      </c>
      <c r="D246" s="7">
        <v>1025</v>
      </c>
      <c r="E246" s="71">
        <v>17.8</v>
      </c>
      <c r="F246" s="9">
        <v>76</v>
      </c>
      <c r="G246" s="71">
        <v>17.8</v>
      </c>
      <c r="H246" s="71">
        <v>13.5</v>
      </c>
      <c r="I246" s="71">
        <v>26</v>
      </c>
      <c r="J246" s="71">
        <v>17.8</v>
      </c>
      <c r="K246" s="6">
        <f t="shared" si="9"/>
        <v>2.52</v>
      </c>
      <c r="L246" s="6">
        <f t="shared" si="10"/>
        <v>2.52</v>
      </c>
      <c r="M246" s="10">
        <v>107</v>
      </c>
      <c r="N246" s="3" t="str">
        <f t="shared" si="11"/>
        <v>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0.7</v>
      </c>
      <c r="U246" s="15">
        <v>0.7</v>
      </c>
    </row>
    <row r="247" spans="1:21" x14ac:dyDescent="0.25">
      <c r="A247" s="1">
        <v>45395</v>
      </c>
      <c r="B247" s="2">
        <v>0.85069444444444442</v>
      </c>
      <c r="C247" s="7">
        <v>1020</v>
      </c>
      <c r="D247" s="7">
        <v>1025</v>
      </c>
      <c r="E247" s="71">
        <v>17.8</v>
      </c>
      <c r="F247" s="9">
        <v>75</v>
      </c>
      <c r="G247" s="71">
        <v>17.8</v>
      </c>
      <c r="H247" s="71">
        <v>13.3</v>
      </c>
      <c r="I247" s="71">
        <v>26</v>
      </c>
      <c r="J247" s="71">
        <v>17.8</v>
      </c>
      <c r="K247" s="6">
        <f t="shared" si="9"/>
        <v>0</v>
      </c>
      <c r="L247" s="6">
        <f t="shared" si="10"/>
        <v>0</v>
      </c>
      <c r="M247" s="10">
        <v>28</v>
      </c>
      <c r="N247" s="3" t="str">
        <f t="shared" si="11"/>
        <v>NNE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45395</v>
      </c>
      <c r="B248" s="2">
        <v>0.85416666666666663</v>
      </c>
      <c r="C248" s="7">
        <v>1020</v>
      </c>
      <c r="D248" s="7">
        <v>1025</v>
      </c>
      <c r="E248" s="71">
        <v>17.8</v>
      </c>
      <c r="F248" s="9">
        <v>76</v>
      </c>
      <c r="G248" s="71">
        <v>17.8</v>
      </c>
      <c r="H248" s="71">
        <v>13.5</v>
      </c>
      <c r="I248" s="71">
        <v>26</v>
      </c>
      <c r="J248" s="71">
        <v>17.8</v>
      </c>
      <c r="K248" s="6">
        <f t="shared" si="9"/>
        <v>2.52</v>
      </c>
      <c r="L248" s="6">
        <f t="shared" si="10"/>
        <v>2.52</v>
      </c>
      <c r="M248" s="10">
        <v>168</v>
      </c>
      <c r="N248" s="3" t="str">
        <f t="shared" si="11"/>
        <v>SSE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0.7</v>
      </c>
      <c r="U248" s="15">
        <v>0.7</v>
      </c>
    </row>
    <row r="249" spans="1:21" x14ac:dyDescent="0.25">
      <c r="A249" s="1">
        <v>45395</v>
      </c>
      <c r="B249" s="2">
        <v>0.85763888888888884</v>
      </c>
      <c r="C249" s="7">
        <v>1020</v>
      </c>
      <c r="D249" s="7">
        <v>1025</v>
      </c>
      <c r="E249" s="71">
        <v>17.8</v>
      </c>
      <c r="F249" s="9">
        <v>75</v>
      </c>
      <c r="G249" s="71">
        <v>17.8</v>
      </c>
      <c r="H249" s="71">
        <v>13.3</v>
      </c>
      <c r="I249" s="71">
        <v>26</v>
      </c>
      <c r="J249" s="71">
        <v>17.8</v>
      </c>
      <c r="K249" s="6">
        <f t="shared" si="9"/>
        <v>0</v>
      </c>
      <c r="L249" s="6">
        <f t="shared" si="10"/>
        <v>0</v>
      </c>
      <c r="M249" s="10">
        <v>315</v>
      </c>
      <c r="N249" s="3" t="str">
        <f t="shared" si="11"/>
        <v>NW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45395</v>
      </c>
      <c r="B250" s="2">
        <v>0.86111111111111116</v>
      </c>
      <c r="C250" s="7">
        <v>1020</v>
      </c>
      <c r="D250" s="7">
        <v>1025</v>
      </c>
      <c r="E250" s="71">
        <v>17.8</v>
      </c>
      <c r="F250" s="9">
        <v>75</v>
      </c>
      <c r="G250" s="71">
        <v>17.8</v>
      </c>
      <c r="H250" s="71">
        <v>13.3</v>
      </c>
      <c r="I250" s="71">
        <v>26</v>
      </c>
      <c r="J250" s="71">
        <v>17.8</v>
      </c>
      <c r="K250" s="6">
        <f t="shared" si="9"/>
        <v>3.9600000000000004</v>
      </c>
      <c r="L250" s="6">
        <f t="shared" si="10"/>
        <v>3.9600000000000004</v>
      </c>
      <c r="M250" s="10">
        <v>108</v>
      </c>
      <c r="N250" s="3" t="str">
        <f t="shared" si="11"/>
        <v>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1.1000000000000001</v>
      </c>
      <c r="U250" s="15">
        <v>1.1000000000000001</v>
      </c>
    </row>
    <row r="251" spans="1:21" x14ac:dyDescent="0.25">
      <c r="A251" s="1">
        <v>45395</v>
      </c>
      <c r="B251" s="2">
        <v>0.86458333333333337</v>
      </c>
      <c r="C251" s="7">
        <v>1020</v>
      </c>
      <c r="D251" s="7">
        <v>1025</v>
      </c>
      <c r="E251" s="71">
        <v>17.8</v>
      </c>
      <c r="F251" s="9">
        <v>75</v>
      </c>
      <c r="G251" s="71">
        <v>17.8</v>
      </c>
      <c r="H251" s="71">
        <v>13.3</v>
      </c>
      <c r="I251" s="71">
        <v>26</v>
      </c>
      <c r="J251" s="71">
        <v>17.8</v>
      </c>
      <c r="K251" s="6">
        <f t="shared" si="9"/>
        <v>0</v>
      </c>
      <c r="L251" s="6">
        <f t="shared" si="10"/>
        <v>0</v>
      </c>
      <c r="M251" s="10">
        <v>114</v>
      </c>
      <c r="N251" s="3" t="str">
        <f t="shared" si="11"/>
        <v>ESE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</v>
      </c>
      <c r="U251" s="15">
        <v>0</v>
      </c>
    </row>
    <row r="252" spans="1:21" x14ac:dyDescent="0.25">
      <c r="A252" s="1">
        <v>45395</v>
      </c>
      <c r="B252" s="2">
        <v>0.86805555555555558</v>
      </c>
      <c r="C252" s="7">
        <v>1020</v>
      </c>
      <c r="D252" s="7">
        <v>1025</v>
      </c>
      <c r="E252" s="71">
        <v>17.8</v>
      </c>
      <c r="F252" s="9">
        <v>74</v>
      </c>
      <c r="G252" s="71">
        <v>17.8</v>
      </c>
      <c r="H252" s="71">
        <v>13.1</v>
      </c>
      <c r="I252" s="71">
        <v>26</v>
      </c>
      <c r="J252" s="71">
        <v>17.8</v>
      </c>
      <c r="K252" s="6">
        <f t="shared" si="9"/>
        <v>2.52</v>
      </c>
      <c r="L252" s="6">
        <f t="shared" si="10"/>
        <v>2.52</v>
      </c>
      <c r="M252" s="10">
        <v>300</v>
      </c>
      <c r="N252" s="3" t="str">
        <f t="shared" si="11"/>
        <v>WNW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0.7</v>
      </c>
      <c r="U252" s="15">
        <v>0.7</v>
      </c>
    </row>
    <row r="253" spans="1:21" x14ac:dyDescent="0.25">
      <c r="A253" s="1">
        <v>45395</v>
      </c>
      <c r="B253" s="2">
        <v>0.87152777777777779</v>
      </c>
      <c r="C253" s="7">
        <v>1020</v>
      </c>
      <c r="D253" s="7">
        <v>1025</v>
      </c>
      <c r="E253" s="71">
        <v>17.8</v>
      </c>
      <c r="F253" s="9">
        <v>74</v>
      </c>
      <c r="G253" s="71">
        <v>17.8</v>
      </c>
      <c r="H253" s="71">
        <v>13.1</v>
      </c>
      <c r="I253" s="71">
        <v>26</v>
      </c>
      <c r="J253" s="71">
        <v>17.8</v>
      </c>
      <c r="K253" s="6">
        <f t="shared" si="9"/>
        <v>0</v>
      </c>
      <c r="L253" s="6">
        <f t="shared" si="10"/>
        <v>0</v>
      </c>
      <c r="M253" s="10">
        <v>102</v>
      </c>
      <c r="N253" s="3" t="str">
        <f t="shared" si="11"/>
        <v>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45395</v>
      </c>
      <c r="B254" s="2">
        <v>0.875</v>
      </c>
      <c r="C254" s="7">
        <v>1020</v>
      </c>
      <c r="D254" s="7">
        <v>1025</v>
      </c>
      <c r="E254" s="71">
        <v>17.7</v>
      </c>
      <c r="F254" s="9">
        <v>74</v>
      </c>
      <c r="G254" s="71">
        <v>17.7</v>
      </c>
      <c r="H254" s="71">
        <v>13</v>
      </c>
      <c r="I254" s="71">
        <v>26</v>
      </c>
      <c r="J254" s="71">
        <v>17.7</v>
      </c>
      <c r="K254" s="6">
        <f t="shared" si="9"/>
        <v>4.68</v>
      </c>
      <c r="L254" s="6">
        <f t="shared" si="10"/>
        <v>4.68</v>
      </c>
      <c r="M254" s="10">
        <v>39</v>
      </c>
      <c r="N254" s="3" t="str">
        <f t="shared" si="11"/>
        <v>NNE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1.3</v>
      </c>
      <c r="U254" s="15">
        <v>1.3</v>
      </c>
    </row>
    <row r="255" spans="1:21" x14ac:dyDescent="0.25">
      <c r="A255" s="1">
        <v>45395</v>
      </c>
      <c r="B255" s="2">
        <v>0.87847222222222221</v>
      </c>
      <c r="C255" s="7">
        <v>1020</v>
      </c>
      <c r="D255" s="7">
        <v>1025</v>
      </c>
      <c r="E255" s="71">
        <v>17.600000000000001</v>
      </c>
      <c r="F255" s="9">
        <v>74</v>
      </c>
      <c r="G255" s="71">
        <v>17.600000000000001</v>
      </c>
      <c r="H255" s="71">
        <v>12.9</v>
      </c>
      <c r="I255" s="71">
        <v>26</v>
      </c>
      <c r="J255" s="71">
        <v>17.600000000000001</v>
      </c>
      <c r="K255" s="6">
        <f t="shared" si="9"/>
        <v>3.24</v>
      </c>
      <c r="L255" s="6">
        <f t="shared" si="10"/>
        <v>3.24</v>
      </c>
      <c r="M255" s="10">
        <v>140</v>
      </c>
      <c r="N255" s="3" t="str">
        <f t="shared" si="11"/>
        <v>SE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0.9</v>
      </c>
      <c r="U255" s="15">
        <v>0.9</v>
      </c>
    </row>
    <row r="256" spans="1:21" x14ac:dyDescent="0.25">
      <c r="A256" s="1">
        <v>45395</v>
      </c>
      <c r="B256" s="2">
        <v>0.88194444444444442</v>
      </c>
      <c r="C256" s="7">
        <v>1020</v>
      </c>
      <c r="D256" s="7">
        <v>1025</v>
      </c>
      <c r="E256" s="71">
        <v>17.7</v>
      </c>
      <c r="F256" s="9">
        <v>74</v>
      </c>
      <c r="G256" s="71">
        <v>17.7</v>
      </c>
      <c r="H256" s="71">
        <v>13</v>
      </c>
      <c r="I256" s="71">
        <v>26</v>
      </c>
      <c r="J256" s="71">
        <v>17.7</v>
      </c>
      <c r="K256" s="6">
        <f t="shared" si="9"/>
        <v>3.9600000000000004</v>
      </c>
      <c r="L256" s="6">
        <f t="shared" si="10"/>
        <v>3.9600000000000004</v>
      </c>
      <c r="M256" s="10">
        <v>161</v>
      </c>
      <c r="N256" s="3" t="str">
        <f t="shared" si="11"/>
        <v>SSE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1.1000000000000001</v>
      </c>
      <c r="U256" s="15">
        <v>1.1000000000000001</v>
      </c>
    </row>
    <row r="257" spans="1:21" x14ac:dyDescent="0.25">
      <c r="A257" s="1">
        <v>45395</v>
      </c>
      <c r="B257" s="2">
        <v>0.88541666666666663</v>
      </c>
      <c r="C257" s="7">
        <v>1020</v>
      </c>
      <c r="D257" s="7">
        <v>1025</v>
      </c>
      <c r="E257" s="71">
        <v>17.8</v>
      </c>
      <c r="F257" s="9">
        <v>74</v>
      </c>
      <c r="G257" s="71">
        <v>18.100000000000001</v>
      </c>
      <c r="H257" s="71">
        <v>13.1</v>
      </c>
      <c r="I257" s="71">
        <v>26</v>
      </c>
      <c r="J257" s="71">
        <v>18.100000000000001</v>
      </c>
      <c r="K257" s="6">
        <f t="shared" si="9"/>
        <v>7.2</v>
      </c>
      <c r="L257" s="6">
        <f t="shared" si="10"/>
        <v>7.2</v>
      </c>
      <c r="M257" s="10">
        <v>198</v>
      </c>
      <c r="N257" s="3" t="str">
        <f t="shared" si="11"/>
        <v>S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2</v>
      </c>
      <c r="U257" s="15">
        <v>2</v>
      </c>
    </row>
    <row r="258" spans="1:21" x14ac:dyDescent="0.25">
      <c r="A258" s="1">
        <v>45395</v>
      </c>
      <c r="B258" s="2">
        <v>0.88888888888888884</v>
      </c>
      <c r="C258" s="7">
        <v>1020</v>
      </c>
      <c r="D258" s="7">
        <v>1025</v>
      </c>
      <c r="E258" s="71">
        <v>17.899999999999999</v>
      </c>
      <c r="F258" s="9">
        <v>74</v>
      </c>
      <c r="G258" s="71">
        <v>18.600000000000001</v>
      </c>
      <c r="H258" s="71">
        <v>13.2</v>
      </c>
      <c r="I258" s="71">
        <v>26</v>
      </c>
      <c r="J258" s="71">
        <v>18.600000000000001</v>
      </c>
      <c r="K258" s="6">
        <f t="shared" si="9"/>
        <v>5.76</v>
      </c>
      <c r="L258" s="6">
        <f t="shared" si="10"/>
        <v>5.76</v>
      </c>
      <c r="M258" s="10">
        <v>309</v>
      </c>
      <c r="N258" s="3" t="str">
        <f t="shared" si="11"/>
        <v>WNW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1.6</v>
      </c>
      <c r="U258" s="15">
        <v>1.6</v>
      </c>
    </row>
    <row r="259" spans="1:21" x14ac:dyDescent="0.25">
      <c r="A259" s="1">
        <v>45395</v>
      </c>
      <c r="B259" s="2">
        <v>0.89236111111111116</v>
      </c>
      <c r="C259" s="7">
        <v>1020</v>
      </c>
      <c r="D259" s="7">
        <v>1025</v>
      </c>
      <c r="E259" s="71">
        <v>17.899999999999999</v>
      </c>
      <c r="F259" s="9">
        <v>74</v>
      </c>
      <c r="G259" s="71">
        <v>18.2</v>
      </c>
      <c r="H259" s="71">
        <v>13.2</v>
      </c>
      <c r="I259" s="71">
        <v>26</v>
      </c>
      <c r="J259" s="71">
        <v>18.2</v>
      </c>
      <c r="K259" s="6">
        <f t="shared" ref="K259:K289" si="12">CONVERT(T259,"m/s","km/h")</f>
        <v>7.9200000000000008</v>
      </c>
      <c r="L259" s="6">
        <f t="shared" ref="L259:L289" si="13">CONVERT(U259,"m/s","km/h")</f>
        <v>8.2799999999999994</v>
      </c>
      <c r="M259" s="10">
        <v>102</v>
      </c>
      <c r="N259" s="3" t="str">
        <f t="shared" ref="N259:N289" si="14">LOOKUP(M259,$V$4:$V$40,$W$4:$W$40)</f>
        <v>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2.2000000000000002</v>
      </c>
      <c r="U259" s="15">
        <v>2.2999999999999998</v>
      </c>
    </row>
    <row r="260" spans="1:21" x14ac:dyDescent="0.25">
      <c r="A260" s="1">
        <v>45395</v>
      </c>
      <c r="B260" s="2">
        <v>0.89583333333333337</v>
      </c>
      <c r="C260" s="7">
        <v>1020</v>
      </c>
      <c r="D260" s="7">
        <v>1025</v>
      </c>
      <c r="E260" s="71">
        <v>17.899999999999999</v>
      </c>
      <c r="F260" s="9">
        <v>74</v>
      </c>
      <c r="G260" s="71">
        <v>17.899999999999999</v>
      </c>
      <c r="H260" s="71">
        <v>13.2</v>
      </c>
      <c r="I260" s="71">
        <v>26</v>
      </c>
      <c r="J260" s="71">
        <v>17.899999999999999</v>
      </c>
      <c r="K260" s="6">
        <f t="shared" si="12"/>
        <v>0</v>
      </c>
      <c r="L260" s="6">
        <f t="shared" si="13"/>
        <v>0</v>
      </c>
      <c r="M260" s="10">
        <v>60</v>
      </c>
      <c r="N260" s="3" t="str">
        <f t="shared" si="14"/>
        <v>ENE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45395</v>
      </c>
      <c r="B261" s="2">
        <v>0.89930555555555558</v>
      </c>
      <c r="C261" s="7">
        <v>1021</v>
      </c>
      <c r="D261" s="7">
        <v>1026</v>
      </c>
      <c r="E261" s="71">
        <v>17.899999999999999</v>
      </c>
      <c r="F261" s="9">
        <v>73</v>
      </c>
      <c r="G261" s="71">
        <v>17.899999999999999</v>
      </c>
      <c r="H261" s="71">
        <v>13</v>
      </c>
      <c r="I261" s="71">
        <v>26</v>
      </c>
      <c r="J261" s="71">
        <v>17.899999999999999</v>
      </c>
      <c r="K261" s="6">
        <f t="shared" si="12"/>
        <v>0</v>
      </c>
      <c r="L261" s="6">
        <f t="shared" si="13"/>
        <v>0</v>
      </c>
      <c r="M261" s="10">
        <v>282</v>
      </c>
      <c r="N261" s="3" t="str">
        <f t="shared" si="14"/>
        <v>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45395</v>
      </c>
      <c r="B262" s="2">
        <v>0.90277777777777779</v>
      </c>
      <c r="C262" s="7">
        <v>1020</v>
      </c>
      <c r="D262" s="7">
        <v>1025</v>
      </c>
      <c r="E262" s="71">
        <v>17.899999999999999</v>
      </c>
      <c r="F262" s="9">
        <v>73</v>
      </c>
      <c r="G262" s="71">
        <v>17.899999999999999</v>
      </c>
      <c r="H262" s="71">
        <v>13</v>
      </c>
      <c r="I262" s="71">
        <v>26</v>
      </c>
      <c r="J262" s="71">
        <v>17.899999999999999</v>
      </c>
      <c r="K262" s="6">
        <f t="shared" si="12"/>
        <v>2.52</v>
      </c>
      <c r="L262" s="6">
        <f t="shared" si="13"/>
        <v>2.52</v>
      </c>
      <c r="M262" s="10">
        <v>117</v>
      </c>
      <c r="N262" s="3" t="str">
        <f t="shared" si="14"/>
        <v>ESE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0.7</v>
      </c>
      <c r="U262" s="15">
        <v>0.7</v>
      </c>
    </row>
    <row r="263" spans="1:21" x14ac:dyDescent="0.25">
      <c r="A263" s="1">
        <v>45395</v>
      </c>
      <c r="B263" s="2">
        <v>0.90625</v>
      </c>
      <c r="C263" s="7">
        <v>1021</v>
      </c>
      <c r="D263" s="7">
        <v>1026</v>
      </c>
      <c r="E263" s="71">
        <v>17.899999999999999</v>
      </c>
      <c r="F263" s="9">
        <v>73</v>
      </c>
      <c r="G263" s="71">
        <v>18.600000000000001</v>
      </c>
      <c r="H263" s="71">
        <v>13</v>
      </c>
      <c r="I263" s="71">
        <v>26</v>
      </c>
      <c r="J263" s="71">
        <v>18.600000000000001</v>
      </c>
      <c r="K263" s="6">
        <f t="shared" si="12"/>
        <v>5.76</v>
      </c>
      <c r="L263" s="6">
        <f t="shared" si="13"/>
        <v>5.76</v>
      </c>
      <c r="M263" s="10">
        <v>33</v>
      </c>
      <c r="N263" s="3" t="str">
        <f t="shared" si="14"/>
        <v>NNE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1.6</v>
      </c>
      <c r="U263" s="15">
        <v>1.6</v>
      </c>
    </row>
    <row r="264" spans="1:21" x14ac:dyDescent="0.25">
      <c r="A264" s="1">
        <v>45395</v>
      </c>
      <c r="B264" s="2">
        <v>0.90972222222222221</v>
      </c>
      <c r="C264" s="7">
        <v>1021</v>
      </c>
      <c r="D264" s="7">
        <v>1026</v>
      </c>
      <c r="E264" s="71">
        <v>17.899999999999999</v>
      </c>
      <c r="F264" s="9">
        <v>72</v>
      </c>
      <c r="G264" s="71">
        <v>18.399999999999999</v>
      </c>
      <c r="H264" s="71">
        <v>12.7</v>
      </c>
      <c r="I264" s="71">
        <v>26</v>
      </c>
      <c r="J264" s="71">
        <v>18.399999999999999</v>
      </c>
      <c r="K264" s="6">
        <f t="shared" si="12"/>
        <v>6.48</v>
      </c>
      <c r="L264" s="6">
        <f t="shared" si="13"/>
        <v>7.2</v>
      </c>
      <c r="M264" s="10">
        <v>162</v>
      </c>
      <c r="N264" s="3" t="str">
        <f t="shared" si="14"/>
        <v>SSE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1.8</v>
      </c>
      <c r="U264" s="15">
        <v>2</v>
      </c>
    </row>
    <row r="265" spans="1:21" x14ac:dyDescent="0.25">
      <c r="A265" s="1">
        <v>45395</v>
      </c>
      <c r="B265" s="2">
        <v>0.91319444444444442</v>
      </c>
      <c r="C265" s="7">
        <v>1020</v>
      </c>
      <c r="D265" s="7">
        <v>1025</v>
      </c>
      <c r="E265" s="71">
        <v>17.899999999999999</v>
      </c>
      <c r="F265" s="9">
        <v>72</v>
      </c>
      <c r="G265" s="71">
        <v>17.899999999999999</v>
      </c>
      <c r="H265" s="71">
        <v>12.7</v>
      </c>
      <c r="I265" s="71">
        <v>26</v>
      </c>
      <c r="J265" s="71">
        <v>17.899999999999999</v>
      </c>
      <c r="K265" s="6">
        <f t="shared" si="12"/>
        <v>2.52</v>
      </c>
      <c r="L265" s="6">
        <f t="shared" si="13"/>
        <v>2.52</v>
      </c>
      <c r="M265" s="10">
        <v>270</v>
      </c>
      <c r="N265" s="3" t="str">
        <f t="shared" si="14"/>
        <v>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0.7</v>
      </c>
      <c r="U265" s="15">
        <v>0.7</v>
      </c>
    </row>
    <row r="266" spans="1:21" x14ac:dyDescent="0.25">
      <c r="A266" s="1">
        <v>45395</v>
      </c>
      <c r="B266" s="2">
        <v>0.91666666666666663</v>
      </c>
      <c r="C266" s="7">
        <v>1020</v>
      </c>
      <c r="D266" s="7">
        <v>1025</v>
      </c>
      <c r="E266" s="71">
        <v>17.8</v>
      </c>
      <c r="F266" s="9">
        <v>73</v>
      </c>
      <c r="G266" s="71">
        <v>17.8</v>
      </c>
      <c r="H266" s="71">
        <v>12.9</v>
      </c>
      <c r="I266" s="71">
        <v>26</v>
      </c>
      <c r="J266" s="71">
        <v>17.8</v>
      </c>
      <c r="K266" s="6">
        <f t="shared" si="12"/>
        <v>3.6</v>
      </c>
      <c r="L266" s="6">
        <f t="shared" si="13"/>
        <v>3.6</v>
      </c>
      <c r="M266" s="10">
        <v>42</v>
      </c>
      <c r="N266" s="3" t="str">
        <f t="shared" si="14"/>
        <v>NE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</v>
      </c>
      <c r="U266" s="15">
        <v>1</v>
      </c>
    </row>
    <row r="267" spans="1:21" x14ac:dyDescent="0.25">
      <c r="A267" s="1">
        <v>45395</v>
      </c>
      <c r="B267" s="2">
        <v>0.92013888888888884</v>
      </c>
      <c r="C267" s="7">
        <v>1021</v>
      </c>
      <c r="D267" s="7">
        <v>1026</v>
      </c>
      <c r="E267" s="71">
        <v>17.899999999999999</v>
      </c>
      <c r="F267" s="9">
        <v>72</v>
      </c>
      <c r="G267" s="71">
        <v>18.100000000000001</v>
      </c>
      <c r="H267" s="71">
        <v>12.7</v>
      </c>
      <c r="I267" s="71">
        <v>26</v>
      </c>
      <c r="J267" s="71">
        <v>18.100000000000001</v>
      </c>
      <c r="K267" s="6">
        <f t="shared" si="12"/>
        <v>8.2799999999999994</v>
      </c>
      <c r="L267" s="6">
        <f t="shared" si="13"/>
        <v>8.64</v>
      </c>
      <c r="M267" s="10">
        <v>42</v>
      </c>
      <c r="N267" s="3" t="str">
        <f t="shared" si="14"/>
        <v>NE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2.2999999999999998</v>
      </c>
      <c r="U267" s="15">
        <v>2.4</v>
      </c>
    </row>
    <row r="268" spans="1:21" x14ac:dyDescent="0.25">
      <c r="A268" s="1">
        <v>45395</v>
      </c>
      <c r="B268" s="2">
        <v>0.92361111111111116</v>
      </c>
      <c r="C268" s="7">
        <v>1021</v>
      </c>
      <c r="D268" s="7">
        <v>1026</v>
      </c>
      <c r="E268" s="71">
        <v>17.8</v>
      </c>
      <c r="F268" s="9">
        <v>73</v>
      </c>
      <c r="G268" s="71">
        <v>17.8</v>
      </c>
      <c r="H268" s="71">
        <v>12.9</v>
      </c>
      <c r="I268" s="71">
        <v>26</v>
      </c>
      <c r="J268" s="71">
        <v>17.8</v>
      </c>
      <c r="K268" s="6">
        <f t="shared" si="12"/>
        <v>0</v>
      </c>
      <c r="L268" s="6">
        <f t="shared" si="13"/>
        <v>0</v>
      </c>
      <c r="M268" s="10">
        <v>137</v>
      </c>
      <c r="N268" s="3" t="str">
        <f t="shared" si="14"/>
        <v>SE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45395</v>
      </c>
      <c r="B269" s="2">
        <v>0.92708333333333337</v>
      </c>
      <c r="C269" s="7">
        <v>1021</v>
      </c>
      <c r="D269" s="7">
        <v>1026</v>
      </c>
      <c r="E269" s="71">
        <v>17.7</v>
      </c>
      <c r="F269" s="9">
        <v>73</v>
      </c>
      <c r="G269" s="71">
        <v>17.7</v>
      </c>
      <c r="H269" s="71">
        <v>12.8</v>
      </c>
      <c r="I269" s="71">
        <v>26</v>
      </c>
      <c r="J269" s="71">
        <v>17.7</v>
      </c>
      <c r="K269" s="6">
        <f t="shared" si="12"/>
        <v>3.24</v>
      </c>
      <c r="L269" s="6">
        <f t="shared" si="13"/>
        <v>3.24</v>
      </c>
      <c r="M269" s="10">
        <v>12</v>
      </c>
      <c r="N269" s="3" t="str">
        <f t="shared" si="14"/>
        <v>N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0.9</v>
      </c>
      <c r="U269" s="15">
        <v>0.9</v>
      </c>
    </row>
    <row r="270" spans="1:21" x14ac:dyDescent="0.25">
      <c r="A270" s="1">
        <v>45395</v>
      </c>
      <c r="B270" s="2">
        <v>0.93055555555555558</v>
      </c>
      <c r="C270" s="7">
        <v>1021</v>
      </c>
      <c r="D270" s="7">
        <v>1026</v>
      </c>
      <c r="E270" s="71">
        <v>17.600000000000001</v>
      </c>
      <c r="F270" s="9">
        <v>73</v>
      </c>
      <c r="G270" s="71">
        <v>17.899999999999999</v>
      </c>
      <c r="H270" s="71">
        <v>12.7</v>
      </c>
      <c r="I270" s="71">
        <v>26</v>
      </c>
      <c r="J270" s="71">
        <v>17.899999999999999</v>
      </c>
      <c r="K270" s="6">
        <f t="shared" si="12"/>
        <v>7.2</v>
      </c>
      <c r="L270" s="6">
        <f t="shared" si="13"/>
        <v>7.9200000000000008</v>
      </c>
      <c r="M270" s="10">
        <v>22</v>
      </c>
      <c r="N270" s="3" t="str">
        <f t="shared" si="14"/>
        <v>NNE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2</v>
      </c>
      <c r="U270" s="15">
        <v>2.2000000000000002</v>
      </c>
    </row>
    <row r="271" spans="1:21" x14ac:dyDescent="0.25">
      <c r="A271" s="1">
        <v>45395</v>
      </c>
      <c r="B271" s="2">
        <v>0.93402777777777779</v>
      </c>
      <c r="C271" s="7">
        <v>1021</v>
      </c>
      <c r="D271" s="7">
        <v>1026</v>
      </c>
      <c r="E271" s="71">
        <v>17.600000000000001</v>
      </c>
      <c r="F271" s="9">
        <v>73</v>
      </c>
      <c r="G271" s="71">
        <v>18.2</v>
      </c>
      <c r="H271" s="71">
        <v>12.7</v>
      </c>
      <c r="I271" s="71">
        <v>26</v>
      </c>
      <c r="J271" s="71">
        <v>18.2</v>
      </c>
      <c r="K271" s="6">
        <f t="shared" si="12"/>
        <v>5.4</v>
      </c>
      <c r="L271" s="6">
        <f t="shared" si="13"/>
        <v>5.4</v>
      </c>
      <c r="M271" s="10">
        <v>277</v>
      </c>
      <c r="N271" s="3" t="str">
        <f t="shared" si="14"/>
        <v>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1.5</v>
      </c>
      <c r="U271" s="15">
        <v>1.5</v>
      </c>
    </row>
    <row r="272" spans="1:21" x14ac:dyDescent="0.25">
      <c r="A272" s="1">
        <v>45395</v>
      </c>
      <c r="B272" s="2">
        <v>0.9375</v>
      </c>
      <c r="C272" s="7">
        <v>1021</v>
      </c>
      <c r="D272" s="7">
        <v>1026</v>
      </c>
      <c r="E272" s="71">
        <v>17.600000000000001</v>
      </c>
      <c r="F272" s="9">
        <v>74</v>
      </c>
      <c r="G272" s="71">
        <v>17.600000000000001</v>
      </c>
      <c r="H272" s="71">
        <v>12.9</v>
      </c>
      <c r="I272" s="71">
        <v>26</v>
      </c>
      <c r="J272" s="71">
        <v>17.600000000000001</v>
      </c>
      <c r="K272" s="6">
        <f t="shared" si="12"/>
        <v>3.24</v>
      </c>
      <c r="L272" s="6">
        <f t="shared" si="13"/>
        <v>3.24</v>
      </c>
      <c r="M272" s="10">
        <v>228</v>
      </c>
      <c r="N272" s="3" t="str">
        <f t="shared" si="14"/>
        <v>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0.9</v>
      </c>
      <c r="U272" s="15">
        <v>0.9</v>
      </c>
    </row>
    <row r="273" spans="1:21" x14ac:dyDescent="0.25">
      <c r="A273" s="1">
        <v>45395</v>
      </c>
      <c r="B273" s="2">
        <v>0.94097222222222221</v>
      </c>
      <c r="C273" s="7">
        <v>1021</v>
      </c>
      <c r="D273" s="7">
        <v>1026</v>
      </c>
      <c r="E273" s="71">
        <v>17.5</v>
      </c>
      <c r="F273" s="9">
        <v>74</v>
      </c>
      <c r="G273" s="71">
        <v>17.5</v>
      </c>
      <c r="H273" s="71">
        <v>12.8</v>
      </c>
      <c r="I273" s="71">
        <v>26</v>
      </c>
      <c r="J273" s="71">
        <v>17.5</v>
      </c>
      <c r="K273" s="6">
        <f t="shared" si="12"/>
        <v>3.9600000000000004</v>
      </c>
      <c r="L273" s="6">
        <f t="shared" si="13"/>
        <v>3.9600000000000004</v>
      </c>
      <c r="M273" s="10">
        <v>108</v>
      </c>
      <c r="N273" s="3" t="str">
        <f t="shared" si="14"/>
        <v>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1.1000000000000001</v>
      </c>
      <c r="U273" s="15">
        <v>1.1000000000000001</v>
      </c>
    </row>
    <row r="274" spans="1:21" x14ac:dyDescent="0.25">
      <c r="A274" s="1">
        <v>45395</v>
      </c>
      <c r="B274" s="2">
        <v>0.94444444444444442</v>
      </c>
      <c r="C274" s="7">
        <v>1020</v>
      </c>
      <c r="D274" s="7">
        <v>1025</v>
      </c>
      <c r="E274" s="71">
        <v>17.5</v>
      </c>
      <c r="F274" s="9">
        <v>74</v>
      </c>
      <c r="G274" s="71">
        <v>17.5</v>
      </c>
      <c r="H274" s="71">
        <v>12.8</v>
      </c>
      <c r="I274" s="71">
        <v>26</v>
      </c>
      <c r="J274" s="71">
        <v>17.5</v>
      </c>
      <c r="K274" s="6">
        <f t="shared" si="12"/>
        <v>3.24</v>
      </c>
      <c r="L274" s="6">
        <f t="shared" si="13"/>
        <v>3.24</v>
      </c>
      <c r="M274" s="10">
        <v>268</v>
      </c>
      <c r="N274" s="3" t="str">
        <f t="shared" si="14"/>
        <v>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0.9</v>
      </c>
      <c r="U274" s="15">
        <v>0.9</v>
      </c>
    </row>
    <row r="275" spans="1:21" x14ac:dyDescent="0.25">
      <c r="A275" s="1">
        <v>45395</v>
      </c>
      <c r="B275" s="2">
        <v>0.94791666666666663</v>
      </c>
      <c r="C275" s="7">
        <v>1021</v>
      </c>
      <c r="D275" s="7">
        <v>1026</v>
      </c>
      <c r="E275" s="71">
        <v>17.399999999999999</v>
      </c>
      <c r="F275" s="9">
        <v>75</v>
      </c>
      <c r="G275" s="71">
        <v>17.399999999999999</v>
      </c>
      <c r="H275" s="71">
        <v>12.9</v>
      </c>
      <c r="I275" s="71">
        <v>26</v>
      </c>
      <c r="J275" s="71">
        <v>17.399999999999999</v>
      </c>
      <c r="K275" s="6">
        <f t="shared" si="12"/>
        <v>0</v>
      </c>
      <c r="L275" s="6">
        <f t="shared" si="13"/>
        <v>0</v>
      </c>
      <c r="M275" s="10">
        <v>210</v>
      </c>
      <c r="N275" s="3" t="str">
        <f t="shared" si="14"/>
        <v>SSW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0</v>
      </c>
      <c r="U275" s="15">
        <v>0</v>
      </c>
    </row>
    <row r="276" spans="1:21" x14ac:dyDescent="0.25">
      <c r="A276" s="1">
        <v>45395</v>
      </c>
      <c r="B276" s="2">
        <v>0.95138888888888884</v>
      </c>
      <c r="C276" s="7">
        <v>1020</v>
      </c>
      <c r="D276" s="7">
        <v>1025</v>
      </c>
      <c r="E276" s="71">
        <v>17.3</v>
      </c>
      <c r="F276" s="9">
        <v>74</v>
      </c>
      <c r="G276" s="71">
        <v>17.3</v>
      </c>
      <c r="H276" s="71">
        <v>12.6</v>
      </c>
      <c r="I276" s="71">
        <v>26</v>
      </c>
      <c r="J276" s="71">
        <v>17.3</v>
      </c>
      <c r="K276" s="6">
        <f t="shared" si="12"/>
        <v>2.52</v>
      </c>
      <c r="L276" s="6">
        <f t="shared" si="13"/>
        <v>2.52</v>
      </c>
      <c r="M276" s="10">
        <v>132</v>
      </c>
      <c r="N276" s="3" t="str">
        <f t="shared" si="14"/>
        <v>SE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0.7</v>
      </c>
      <c r="U276" s="15">
        <v>0.7</v>
      </c>
    </row>
    <row r="277" spans="1:21" x14ac:dyDescent="0.25">
      <c r="A277" s="1">
        <v>45395</v>
      </c>
      <c r="B277" s="2">
        <v>0.95486111111111116</v>
      </c>
      <c r="C277" s="7">
        <v>1021</v>
      </c>
      <c r="D277" s="7">
        <v>1026</v>
      </c>
      <c r="E277" s="71">
        <v>17.399999999999999</v>
      </c>
      <c r="F277" s="9">
        <v>74</v>
      </c>
      <c r="G277" s="71">
        <v>17.399999999999999</v>
      </c>
      <c r="H277" s="71">
        <v>12.7</v>
      </c>
      <c r="I277" s="71">
        <v>26</v>
      </c>
      <c r="J277" s="71">
        <v>17.399999999999999</v>
      </c>
      <c r="K277" s="6">
        <f t="shared" si="12"/>
        <v>4.68</v>
      </c>
      <c r="L277" s="6">
        <f t="shared" si="13"/>
        <v>4.68</v>
      </c>
      <c r="M277" s="10">
        <v>306</v>
      </c>
      <c r="N277" s="3" t="str">
        <f t="shared" si="14"/>
        <v>WNW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1.3</v>
      </c>
      <c r="U277" s="15">
        <v>1.3</v>
      </c>
    </row>
    <row r="278" spans="1:21" x14ac:dyDescent="0.25">
      <c r="A278" s="1">
        <v>45395</v>
      </c>
      <c r="B278" s="2">
        <v>0.95833333333333337</v>
      </c>
      <c r="C278" s="7">
        <v>1021</v>
      </c>
      <c r="D278" s="7">
        <v>1026</v>
      </c>
      <c r="E278" s="71">
        <v>17.399999999999999</v>
      </c>
      <c r="F278" s="9">
        <v>74</v>
      </c>
      <c r="G278" s="71">
        <v>17.399999999999999</v>
      </c>
      <c r="H278" s="71">
        <v>12.7</v>
      </c>
      <c r="I278" s="71">
        <v>26</v>
      </c>
      <c r="J278" s="71">
        <v>17.399999999999999</v>
      </c>
      <c r="K278" s="6">
        <f t="shared" si="12"/>
        <v>0</v>
      </c>
      <c r="L278" s="6">
        <f t="shared" si="13"/>
        <v>0</v>
      </c>
      <c r="M278" s="10">
        <v>96</v>
      </c>
      <c r="N278" s="3" t="str">
        <f t="shared" si="14"/>
        <v>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</v>
      </c>
      <c r="U278" s="15">
        <v>0</v>
      </c>
    </row>
    <row r="279" spans="1:21" x14ac:dyDescent="0.25">
      <c r="A279" s="1">
        <v>45395</v>
      </c>
      <c r="B279" s="2">
        <v>0.96180555555555558</v>
      </c>
      <c r="C279" s="7">
        <v>1021</v>
      </c>
      <c r="D279" s="7">
        <v>1026</v>
      </c>
      <c r="E279" s="71">
        <v>17.399999999999999</v>
      </c>
      <c r="F279" s="9">
        <v>74</v>
      </c>
      <c r="G279" s="71">
        <v>17.399999999999999</v>
      </c>
      <c r="H279" s="71">
        <v>12.7</v>
      </c>
      <c r="I279" s="71">
        <v>26</v>
      </c>
      <c r="J279" s="71">
        <v>17.399999999999999</v>
      </c>
      <c r="K279" s="6">
        <f t="shared" si="12"/>
        <v>0</v>
      </c>
      <c r="L279" s="6">
        <f t="shared" si="13"/>
        <v>0</v>
      </c>
      <c r="M279" s="10">
        <v>72</v>
      </c>
      <c r="N279" s="3" t="str">
        <f t="shared" si="14"/>
        <v>ENE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45395</v>
      </c>
      <c r="B280" s="2">
        <v>0.96527777777777779</v>
      </c>
      <c r="C280" s="7">
        <v>1021</v>
      </c>
      <c r="D280" s="7">
        <v>1026</v>
      </c>
      <c r="E280" s="71">
        <v>17.3</v>
      </c>
      <c r="F280" s="9">
        <v>74</v>
      </c>
      <c r="G280" s="71">
        <v>17.7</v>
      </c>
      <c r="H280" s="71">
        <v>12.6</v>
      </c>
      <c r="I280" s="71">
        <v>26</v>
      </c>
      <c r="J280" s="71">
        <v>17.7</v>
      </c>
      <c r="K280" s="6">
        <f t="shared" si="12"/>
        <v>6.84</v>
      </c>
      <c r="L280" s="6">
        <f t="shared" si="13"/>
        <v>8.2799999999999994</v>
      </c>
      <c r="M280" s="10">
        <v>348</v>
      </c>
      <c r="N280" s="3" t="str">
        <f t="shared" si="14"/>
        <v>NNW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1.9</v>
      </c>
      <c r="U280" s="15">
        <v>2.2999999999999998</v>
      </c>
    </row>
    <row r="281" spans="1:21" x14ac:dyDescent="0.25">
      <c r="A281" s="1">
        <v>45395</v>
      </c>
      <c r="B281" s="2">
        <v>0.96875</v>
      </c>
      <c r="C281" s="7">
        <v>1021</v>
      </c>
      <c r="D281" s="7">
        <v>1026</v>
      </c>
      <c r="E281" s="71">
        <v>17.3</v>
      </c>
      <c r="F281" s="9">
        <v>74</v>
      </c>
      <c r="G281" s="71">
        <v>17.3</v>
      </c>
      <c r="H281" s="71">
        <v>12.6</v>
      </c>
      <c r="I281" s="71">
        <v>26</v>
      </c>
      <c r="J281" s="71">
        <v>17.3</v>
      </c>
      <c r="K281" s="6">
        <f t="shared" si="12"/>
        <v>3.6</v>
      </c>
      <c r="L281" s="6">
        <f t="shared" si="13"/>
        <v>3.6</v>
      </c>
      <c r="M281" s="10">
        <v>252</v>
      </c>
      <c r="N281" s="3" t="str">
        <f t="shared" si="14"/>
        <v>WSW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</v>
      </c>
      <c r="U281" s="15">
        <v>1</v>
      </c>
    </row>
    <row r="282" spans="1:21" x14ac:dyDescent="0.25">
      <c r="A282" s="1">
        <v>45395</v>
      </c>
      <c r="B282" s="2">
        <v>0.97222222222222221</v>
      </c>
      <c r="C282" s="7">
        <v>1021</v>
      </c>
      <c r="D282" s="7">
        <v>1026</v>
      </c>
      <c r="E282" s="71">
        <v>17.3</v>
      </c>
      <c r="F282" s="9">
        <v>74</v>
      </c>
      <c r="G282" s="71">
        <v>17.3</v>
      </c>
      <c r="H282" s="71">
        <v>12.6</v>
      </c>
      <c r="I282" s="71">
        <v>26</v>
      </c>
      <c r="J282" s="71">
        <v>17.3</v>
      </c>
      <c r="K282" s="6">
        <f t="shared" si="12"/>
        <v>3.6</v>
      </c>
      <c r="L282" s="6">
        <f t="shared" si="13"/>
        <v>3.6</v>
      </c>
      <c r="M282" s="10">
        <v>332</v>
      </c>
      <c r="N282" s="3" t="str">
        <f t="shared" si="14"/>
        <v>NNW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</v>
      </c>
      <c r="U282" s="15">
        <v>1</v>
      </c>
    </row>
    <row r="283" spans="1:21" x14ac:dyDescent="0.25">
      <c r="A283" s="1">
        <v>45395</v>
      </c>
      <c r="B283" s="2">
        <v>0.97569444444444442</v>
      </c>
      <c r="C283" s="7">
        <v>1021</v>
      </c>
      <c r="D283" s="7">
        <v>1026</v>
      </c>
      <c r="E283" s="71">
        <v>17.2</v>
      </c>
      <c r="F283" s="9">
        <v>73</v>
      </c>
      <c r="G283" s="71">
        <v>17.2</v>
      </c>
      <c r="H283" s="71">
        <v>12.3</v>
      </c>
      <c r="I283" s="71">
        <v>26</v>
      </c>
      <c r="J283" s="71">
        <v>17.2</v>
      </c>
      <c r="K283" s="6">
        <f t="shared" si="12"/>
        <v>0</v>
      </c>
      <c r="L283" s="6">
        <f t="shared" si="13"/>
        <v>0</v>
      </c>
      <c r="M283" s="10">
        <v>258</v>
      </c>
      <c r="N283" s="3" t="str">
        <f t="shared" si="14"/>
        <v>WSW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</v>
      </c>
      <c r="U283" s="15">
        <v>0</v>
      </c>
    </row>
    <row r="284" spans="1:21" x14ac:dyDescent="0.25">
      <c r="A284" s="1">
        <v>45395</v>
      </c>
      <c r="B284" s="2">
        <v>0.97916666666666663</v>
      </c>
      <c r="C284" s="7">
        <v>1021</v>
      </c>
      <c r="D284" s="7">
        <v>1026</v>
      </c>
      <c r="E284" s="71">
        <v>17.2</v>
      </c>
      <c r="F284" s="9">
        <v>73</v>
      </c>
      <c r="G284" s="71">
        <v>17.2</v>
      </c>
      <c r="H284" s="71">
        <v>12.3</v>
      </c>
      <c r="I284" s="71">
        <v>26</v>
      </c>
      <c r="J284" s="71">
        <v>17.2</v>
      </c>
      <c r="K284" s="6">
        <f t="shared" si="12"/>
        <v>2.52</v>
      </c>
      <c r="L284" s="6">
        <f t="shared" si="13"/>
        <v>2.52</v>
      </c>
      <c r="M284" s="10">
        <v>185</v>
      </c>
      <c r="N284" s="3" t="str">
        <f t="shared" si="14"/>
        <v>S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0.7</v>
      </c>
      <c r="U284" s="15">
        <v>0.7</v>
      </c>
    </row>
    <row r="285" spans="1:21" x14ac:dyDescent="0.25">
      <c r="A285" s="1">
        <v>45395</v>
      </c>
      <c r="B285" s="2">
        <v>0.98263888888888884</v>
      </c>
      <c r="C285" s="7">
        <v>1021</v>
      </c>
      <c r="D285" s="7">
        <v>1026</v>
      </c>
      <c r="E285" s="71">
        <v>17.3</v>
      </c>
      <c r="F285" s="9">
        <v>73</v>
      </c>
      <c r="G285" s="71">
        <v>17.899999999999999</v>
      </c>
      <c r="H285" s="71">
        <v>12.4</v>
      </c>
      <c r="I285" s="71">
        <v>26</v>
      </c>
      <c r="J285" s="71">
        <v>17.899999999999999</v>
      </c>
      <c r="K285" s="6">
        <f t="shared" si="12"/>
        <v>5.4</v>
      </c>
      <c r="L285" s="6">
        <f t="shared" si="13"/>
        <v>5.4</v>
      </c>
      <c r="M285" s="10">
        <v>254</v>
      </c>
      <c r="N285" s="3" t="str">
        <f t="shared" si="14"/>
        <v>WSW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1.5</v>
      </c>
      <c r="U285" s="15">
        <v>1.5</v>
      </c>
    </row>
    <row r="286" spans="1:21" x14ac:dyDescent="0.25">
      <c r="A286" s="1">
        <v>45395</v>
      </c>
      <c r="B286" s="2">
        <v>0.98611111111111116</v>
      </c>
      <c r="C286" s="7">
        <v>1021</v>
      </c>
      <c r="D286" s="7">
        <v>1026</v>
      </c>
      <c r="E286" s="71">
        <v>17.2</v>
      </c>
      <c r="F286" s="9">
        <v>72</v>
      </c>
      <c r="G286" s="71">
        <v>17.2</v>
      </c>
      <c r="H286" s="71">
        <v>12.1</v>
      </c>
      <c r="I286" s="71">
        <v>26</v>
      </c>
      <c r="J286" s="71">
        <v>17.2</v>
      </c>
      <c r="K286" s="6">
        <f t="shared" si="12"/>
        <v>3.9600000000000004</v>
      </c>
      <c r="L286" s="6">
        <f t="shared" si="13"/>
        <v>3.9600000000000004</v>
      </c>
      <c r="M286" s="10">
        <v>63</v>
      </c>
      <c r="N286" s="3" t="str">
        <f t="shared" si="14"/>
        <v>ENE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1.1000000000000001</v>
      </c>
      <c r="U286" s="15">
        <v>1.1000000000000001</v>
      </c>
    </row>
    <row r="287" spans="1:21" x14ac:dyDescent="0.25">
      <c r="A287" s="1">
        <v>45395</v>
      </c>
      <c r="B287" s="2">
        <v>0.98958333333333337</v>
      </c>
      <c r="C287" s="7">
        <v>1020</v>
      </c>
      <c r="D287" s="7">
        <v>1025</v>
      </c>
      <c r="E287" s="71">
        <v>17.2</v>
      </c>
      <c r="F287" s="9">
        <v>72</v>
      </c>
      <c r="G287" s="71">
        <v>17.2</v>
      </c>
      <c r="H287" s="71">
        <v>12.1</v>
      </c>
      <c r="I287" s="71">
        <v>26</v>
      </c>
      <c r="J287" s="71">
        <v>17.2</v>
      </c>
      <c r="K287" s="6">
        <f t="shared" si="12"/>
        <v>2.52</v>
      </c>
      <c r="L287" s="6">
        <f t="shared" si="13"/>
        <v>2.52</v>
      </c>
      <c r="M287" s="10">
        <v>12</v>
      </c>
      <c r="N287" s="3" t="str">
        <f t="shared" si="14"/>
        <v>N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0.7</v>
      </c>
      <c r="U287" s="15">
        <v>0.7</v>
      </c>
    </row>
    <row r="288" spans="1:21" x14ac:dyDescent="0.25">
      <c r="A288" s="1">
        <v>45395</v>
      </c>
      <c r="B288" s="2">
        <v>0.99305555555555558</v>
      </c>
      <c r="C288" s="7">
        <v>1021</v>
      </c>
      <c r="D288" s="7">
        <v>1026</v>
      </c>
      <c r="E288" s="71">
        <v>17.3</v>
      </c>
      <c r="F288" s="9">
        <v>71</v>
      </c>
      <c r="G288" s="71">
        <v>17.3</v>
      </c>
      <c r="H288" s="71">
        <v>12</v>
      </c>
      <c r="I288" s="71">
        <v>26</v>
      </c>
      <c r="J288" s="71">
        <v>17.3</v>
      </c>
      <c r="K288" s="6">
        <f t="shared" si="12"/>
        <v>0</v>
      </c>
      <c r="L288" s="6">
        <f t="shared" si="13"/>
        <v>0</v>
      </c>
      <c r="M288" s="10">
        <v>142</v>
      </c>
      <c r="N288" s="3" t="str">
        <f t="shared" si="14"/>
        <v>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1" x14ac:dyDescent="0.25">
      <c r="A289" s="1">
        <v>45395</v>
      </c>
      <c r="B289" s="75">
        <v>0.99652777777777779</v>
      </c>
      <c r="C289" s="7">
        <v>1020</v>
      </c>
      <c r="D289" s="7">
        <v>1025</v>
      </c>
      <c r="E289" s="71">
        <v>17.3</v>
      </c>
      <c r="F289" s="9">
        <v>71</v>
      </c>
      <c r="G289" s="71">
        <v>17.3</v>
      </c>
      <c r="H289" s="71">
        <v>12</v>
      </c>
      <c r="I289" s="71">
        <v>26</v>
      </c>
      <c r="J289" s="71">
        <v>17.3</v>
      </c>
      <c r="K289" s="6">
        <f t="shared" si="12"/>
        <v>3.9600000000000004</v>
      </c>
      <c r="L289" s="6">
        <f t="shared" si="13"/>
        <v>3.9600000000000004</v>
      </c>
      <c r="M289" s="10">
        <v>74</v>
      </c>
      <c r="N289" s="3" t="str">
        <f t="shared" si="14"/>
        <v>ENE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1.1000000000000001</v>
      </c>
      <c r="U289" s="15">
        <v>1.1000000000000001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18.742013888888888</v>
      </c>
      <c r="B293" s="27">
        <f>AVERAGE(F2:F289)</f>
        <v>66.986111111111114</v>
      </c>
      <c r="C293" s="28">
        <f>AVERAGE(C2:C289)</f>
        <v>1020.7708333333334</v>
      </c>
      <c r="D293" s="29">
        <f>AVERAGE(S75:S254)</f>
        <v>316.00664609444459</v>
      </c>
      <c r="E293" s="30">
        <f>AVERAGE(K2:K288)</f>
        <v>6.4524041811846757</v>
      </c>
      <c r="F293" s="74">
        <f>AVERAGE(H2:H289)</f>
        <v>12.389583333333336</v>
      </c>
      <c r="G293" s="45" t="str" cm="1">
        <f t="array" ref="G293">INDEX(N2:N289,MIN(IF(MAX(COUNTIF(N2:N288,N2:N288))=COUNTIF(N2:N288,N2:N288),ROW(N2:N288),"")))</f>
        <v>SW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16.600000000000001</v>
      </c>
      <c r="B296" s="33">
        <f>MAX(E2:E289)</f>
        <v>21.4</v>
      </c>
      <c r="C296" s="34">
        <f>MIN(F2:F289)</f>
        <v>58</v>
      </c>
      <c r="D296" s="35">
        <f>MAX(F2:F289)</f>
        <v>80</v>
      </c>
      <c r="E296" s="36">
        <f>MAX(S2:S289)</f>
        <v>725.48860000000002</v>
      </c>
      <c r="F296" s="37">
        <f>MAX(L2:L288)</f>
        <v>26.64</v>
      </c>
      <c r="G296" s="38">
        <f>MIN(H2:H289)</f>
        <v>9.9</v>
      </c>
      <c r="H296" s="33">
        <f>MAX(H2:H289)</f>
        <v>14.3</v>
      </c>
      <c r="I296" s="40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C6A1-4796-4AE4-AF00-BF77A75907F0}">
  <dimension ref="A1:W296"/>
  <sheetViews>
    <sheetView workbookViewId="0">
      <selection activeCell="N2" sqref="N2:N289"/>
    </sheetView>
  </sheetViews>
  <sheetFormatPr defaultRowHeight="15" x14ac:dyDescent="0.25"/>
  <cols>
    <col min="1" max="1" width="20.42578125" style="3" customWidth="1"/>
    <col min="2" max="2" width="15.7109375" style="3" customWidth="1"/>
    <col min="3" max="3" width="16.7109375" style="7" customWidth="1"/>
    <col min="4" max="4" width="19.28515625" style="7" customWidth="1"/>
    <col min="5" max="5" width="16.85546875" style="8" customWidth="1"/>
    <col min="6" max="6" width="17.7109375" style="9" customWidth="1"/>
    <col min="7" max="7" width="17" style="8" customWidth="1"/>
    <col min="8" max="8" width="15.85546875" style="8" customWidth="1"/>
    <col min="9" max="9" width="19" style="8" customWidth="1"/>
    <col min="10" max="10" width="15.85546875" style="8" customWidth="1"/>
    <col min="11" max="11" width="16.7109375" style="6" customWidth="1"/>
    <col min="12" max="12" width="14.28515625" style="6" customWidth="1"/>
    <col min="13" max="13" width="14.42578125" style="10" customWidth="1"/>
    <col min="14" max="14" width="16.42578125" style="3" customWidth="1"/>
    <col min="15" max="15" width="15" style="11" customWidth="1"/>
    <col min="16" max="16" width="16.85546875" style="12" customWidth="1"/>
    <col min="17" max="17" width="15.7109375" style="3" customWidth="1"/>
    <col min="18" max="18" width="19.140625" style="13" customWidth="1"/>
    <col min="19" max="19" width="21.28515625" style="14" customWidth="1"/>
    <col min="20" max="20" width="15.5703125" style="15" customWidth="1"/>
    <col min="21" max="21" width="16.140625" style="15" customWidth="1"/>
    <col min="22" max="23" width="9.140625" style="3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8" t="s">
        <v>20</v>
      </c>
      <c r="F1" s="9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45396</v>
      </c>
      <c r="B2" s="2">
        <v>0</v>
      </c>
      <c r="C2" s="7">
        <v>1021</v>
      </c>
      <c r="D2" s="7">
        <v>1026</v>
      </c>
      <c r="E2" s="8">
        <v>17.3</v>
      </c>
      <c r="F2" s="9">
        <v>70</v>
      </c>
      <c r="G2" s="8">
        <v>17.3</v>
      </c>
      <c r="H2" s="8">
        <v>11.7</v>
      </c>
      <c r="I2" s="8">
        <v>26</v>
      </c>
      <c r="J2" s="8">
        <v>17.3</v>
      </c>
      <c r="K2" s="6">
        <f>CONVERT(T2,"m/s","km/h")</f>
        <v>0</v>
      </c>
      <c r="L2" s="6">
        <f>CONVERT(U2,"m/s","km/h")</f>
        <v>0</v>
      </c>
      <c r="M2" s="10">
        <v>251</v>
      </c>
      <c r="N2" s="3" t="str">
        <f>LOOKUP(M2,$V$4:$V$40,$W$4:$W$40)</f>
        <v>WSW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</v>
      </c>
      <c r="U2" s="15">
        <v>0</v>
      </c>
    </row>
    <row r="3" spans="1:23" x14ac:dyDescent="0.25">
      <c r="A3" s="1">
        <v>45396</v>
      </c>
      <c r="B3" s="2">
        <v>3.472222222222222E-3</v>
      </c>
      <c r="C3" s="7">
        <v>1020</v>
      </c>
      <c r="D3" s="7">
        <v>1025</v>
      </c>
      <c r="E3" s="8">
        <v>17.2</v>
      </c>
      <c r="F3" s="9">
        <v>70</v>
      </c>
      <c r="G3" s="8">
        <v>17.2</v>
      </c>
      <c r="H3" s="8">
        <v>11.6</v>
      </c>
      <c r="I3" s="8">
        <v>26</v>
      </c>
      <c r="J3" s="8">
        <v>17.2</v>
      </c>
      <c r="K3" s="6">
        <f t="shared" ref="K3:K66" si="0">CONVERT(T3,"m/s","km/h")</f>
        <v>0</v>
      </c>
      <c r="L3" s="6">
        <f t="shared" ref="L3:L66" si="1">CONVERT(U3,"m/s","km/h")</f>
        <v>0</v>
      </c>
      <c r="M3" s="10">
        <v>182</v>
      </c>
      <c r="N3" s="3" t="str">
        <f t="shared" ref="N3:N66" si="2">LOOKUP(M3,$V$4:$V$40,$W$4:$W$40)</f>
        <v>S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</v>
      </c>
      <c r="U3" s="15">
        <v>0</v>
      </c>
    </row>
    <row r="4" spans="1:23" x14ac:dyDescent="0.25">
      <c r="A4" s="1">
        <v>45396</v>
      </c>
      <c r="B4" s="2">
        <v>6.9444444444444441E-3</v>
      </c>
      <c r="C4" s="7">
        <v>1020</v>
      </c>
      <c r="D4" s="7">
        <v>1025</v>
      </c>
      <c r="E4" s="8">
        <v>17.100000000000001</v>
      </c>
      <c r="F4" s="9">
        <v>69</v>
      </c>
      <c r="G4" s="8">
        <v>17.100000000000001</v>
      </c>
      <c r="H4" s="8">
        <v>11.3</v>
      </c>
      <c r="I4" s="8">
        <v>26</v>
      </c>
      <c r="J4" s="8">
        <v>17.100000000000001</v>
      </c>
      <c r="K4" s="6">
        <f t="shared" si="0"/>
        <v>0</v>
      </c>
      <c r="L4" s="6">
        <f t="shared" si="1"/>
        <v>0</v>
      </c>
      <c r="M4" s="10">
        <v>227</v>
      </c>
      <c r="N4" s="3" t="str">
        <f t="shared" si="2"/>
        <v>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</v>
      </c>
      <c r="U4" s="15">
        <v>0</v>
      </c>
      <c r="V4" s="70">
        <v>0</v>
      </c>
      <c r="W4" s="8" t="s">
        <v>0</v>
      </c>
    </row>
    <row r="5" spans="1:23" x14ac:dyDescent="0.25">
      <c r="A5" s="1">
        <v>45396</v>
      </c>
      <c r="B5" s="2">
        <v>1.0416666666666666E-2</v>
      </c>
      <c r="C5" s="7">
        <v>1020</v>
      </c>
      <c r="D5" s="7">
        <v>1025</v>
      </c>
      <c r="E5" s="8">
        <v>17.2</v>
      </c>
      <c r="F5" s="9">
        <v>70</v>
      </c>
      <c r="G5" s="8">
        <v>17.2</v>
      </c>
      <c r="H5" s="8">
        <v>11.6</v>
      </c>
      <c r="I5" s="8">
        <v>26</v>
      </c>
      <c r="J5" s="8">
        <v>17.2</v>
      </c>
      <c r="K5" s="6">
        <f t="shared" si="0"/>
        <v>3.24</v>
      </c>
      <c r="L5" s="6">
        <f t="shared" si="1"/>
        <v>3.24</v>
      </c>
      <c r="M5" s="10">
        <v>130</v>
      </c>
      <c r="N5" s="3" t="str">
        <f t="shared" si="2"/>
        <v>SE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0.9</v>
      </c>
      <c r="U5" s="15">
        <v>0.9</v>
      </c>
      <c r="V5" s="70">
        <v>10</v>
      </c>
      <c r="W5" s="8" t="s">
        <v>0</v>
      </c>
    </row>
    <row r="6" spans="1:23" x14ac:dyDescent="0.25">
      <c r="A6" s="1">
        <v>45396</v>
      </c>
      <c r="B6" s="2">
        <v>1.3888888888888888E-2</v>
      </c>
      <c r="C6" s="7">
        <v>1020</v>
      </c>
      <c r="D6" s="7">
        <v>1025</v>
      </c>
      <c r="E6" s="8">
        <v>17.100000000000001</v>
      </c>
      <c r="F6" s="9">
        <v>70</v>
      </c>
      <c r="G6" s="8">
        <v>17.7</v>
      </c>
      <c r="H6" s="8">
        <v>11.5</v>
      </c>
      <c r="I6" s="8">
        <v>26</v>
      </c>
      <c r="J6" s="8">
        <v>17.7</v>
      </c>
      <c r="K6" s="6">
        <f t="shared" si="0"/>
        <v>5.4</v>
      </c>
      <c r="L6" s="6">
        <f t="shared" si="1"/>
        <v>5.4</v>
      </c>
      <c r="M6" s="10">
        <v>96</v>
      </c>
      <c r="N6" s="3" t="str">
        <f t="shared" si="2"/>
        <v>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1.5</v>
      </c>
      <c r="U6" s="15">
        <v>1.5</v>
      </c>
      <c r="V6" s="70">
        <v>20</v>
      </c>
      <c r="W6" s="8" t="s">
        <v>1</v>
      </c>
    </row>
    <row r="7" spans="1:23" x14ac:dyDescent="0.25">
      <c r="A7" s="1">
        <v>45396</v>
      </c>
      <c r="B7" s="2">
        <v>1.7361111111111112E-2</v>
      </c>
      <c r="C7" s="7">
        <v>1020</v>
      </c>
      <c r="D7" s="7">
        <v>1025</v>
      </c>
      <c r="E7" s="8">
        <v>17.100000000000001</v>
      </c>
      <c r="F7" s="9">
        <v>70</v>
      </c>
      <c r="G7" s="8">
        <v>17.7</v>
      </c>
      <c r="H7" s="8">
        <v>11.5</v>
      </c>
      <c r="I7" s="8">
        <v>26</v>
      </c>
      <c r="J7" s="8">
        <v>17.7</v>
      </c>
      <c r="K7" s="6">
        <f t="shared" si="0"/>
        <v>5.76</v>
      </c>
      <c r="L7" s="6">
        <f t="shared" si="1"/>
        <v>5.76</v>
      </c>
      <c r="M7" s="10">
        <v>90</v>
      </c>
      <c r="N7" s="3" t="str">
        <f t="shared" si="2"/>
        <v>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1.6</v>
      </c>
      <c r="U7" s="15">
        <v>1.6</v>
      </c>
      <c r="V7" s="70">
        <v>30</v>
      </c>
      <c r="W7" s="8" t="s">
        <v>1</v>
      </c>
    </row>
    <row r="8" spans="1:23" x14ac:dyDescent="0.25">
      <c r="A8" s="1">
        <v>45396</v>
      </c>
      <c r="B8" s="2">
        <v>2.0833333333333332E-2</v>
      </c>
      <c r="C8" s="7">
        <v>1020</v>
      </c>
      <c r="D8" s="7">
        <v>1025</v>
      </c>
      <c r="E8" s="8">
        <v>17.2</v>
      </c>
      <c r="F8" s="9">
        <v>69</v>
      </c>
      <c r="G8" s="8">
        <v>17.8</v>
      </c>
      <c r="H8" s="8">
        <v>11.4</v>
      </c>
      <c r="I8" s="8">
        <v>26</v>
      </c>
      <c r="J8" s="8">
        <v>17.8</v>
      </c>
      <c r="K8" s="6">
        <f t="shared" si="0"/>
        <v>5.04</v>
      </c>
      <c r="L8" s="6">
        <f t="shared" si="1"/>
        <v>5.04</v>
      </c>
      <c r="M8" s="10">
        <v>130</v>
      </c>
      <c r="N8" s="3" t="str">
        <f t="shared" si="2"/>
        <v>SE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1.4</v>
      </c>
      <c r="U8" s="15">
        <v>1.4</v>
      </c>
      <c r="V8" s="70">
        <v>40</v>
      </c>
      <c r="W8" s="8" t="s">
        <v>2</v>
      </c>
    </row>
    <row r="9" spans="1:23" x14ac:dyDescent="0.25">
      <c r="A9" s="1">
        <v>45396</v>
      </c>
      <c r="B9" s="2">
        <v>2.4305555555555556E-2</v>
      </c>
      <c r="C9" s="7">
        <v>1020</v>
      </c>
      <c r="D9" s="7">
        <v>1025</v>
      </c>
      <c r="E9" s="8">
        <v>17.399999999999999</v>
      </c>
      <c r="F9" s="9">
        <v>68</v>
      </c>
      <c r="G9" s="8">
        <v>17.399999999999999</v>
      </c>
      <c r="H9" s="8">
        <v>11.4</v>
      </c>
      <c r="I9" s="8">
        <v>26</v>
      </c>
      <c r="J9" s="8">
        <v>17.399999999999999</v>
      </c>
      <c r="K9" s="6">
        <f t="shared" si="0"/>
        <v>4.68</v>
      </c>
      <c r="L9" s="6">
        <f t="shared" si="1"/>
        <v>4.68</v>
      </c>
      <c r="M9" s="10">
        <v>28</v>
      </c>
      <c r="N9" s="3" t="str">
        <f t="shared" si="2"/>
        <v>NNE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1.3</v>
      </c>
      <c r="U9" s="15">
        <v>1.3</v>
      </c>
      <c r="V9" s="70">
        <v>50</v>
      </c>
      <c r="W9" s="8" t="s">
        <v>2</v>
      </c>
    </row>
    <row r="10" spans="1:23" x14ac:dyDescent="0.25">
      <c r="A10" s="1">
        <v>45396</v>
      </c>
      <c r="B10" s="2">
        <v>2.7777777777777776E-2</v>
      </c>
      <c r="C10" s="7">
        <v>1020</v>
      </c>
      <c r="D10" s="7">
        <v>1025</v>
      </c>
      <c r="E10" s="8">
        <v>17.399999999999999</v>
      </c>
      <c r="F10" s="9">
        <v>68</v>
      </c>
      <c r="G10" s="8">
        <v>17.399999999999999</v>
      </c>
      <c r="H10" s="8">
        <v>11.4</v>
      </c>
      <c r="I10" s="8">
        <v>26</v>
      </c>
      <c r="J10" s="8">
        <v>17.399999999999999</v>
      </c>
      <c r="K10" s="6">
        <f t="shared" si="0"/>
        <v>3.24</v>
      </c>
      <c r="L10" s="6">
        <f t="shared" si="1"/>
        <v>3.24</v>
      </c>
      <c r="M10" s="10">
        <v>96</v>
      </c>
      <c r="N10" s="3" t="str">
        <f t="shared" si="2"/>
        <v>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0.9</v>
      </c>
      <c r="U10" s="15">
        <v>0.9</v>
      </c>
      <c r="V10" s="70">
        <v>60</v>
      </c>
      <c r="W10" s="8" t="s">
        <v>3</v>
      </c>
    </row>
    <row r="11" spans="1:23" x14ac:dyDescent="0.25">
      <c r="A11" s="1">
        <v>45396</v>
      </c>
      <c r="B11" s="2">
        <v>3.125E-2</v>
      </c>
      <c r="C11" s="7">
        <v>1020</v>
      </c>
      <c r="D11" s="7">
        <v>1025</v>
      </c>
      <c r="E11" s="8">
        <v>17.3</v>
      </c>
      <c r="F11" s="9">
        <v>68</v>
      </c>
      <c r="G11" s="8">
        <v>17.3</v>
      </c>
      <c r="H11" s="8">
        <v>11.3</v>
      </c>
      <c r="I11" s="8">
        <v>26</v>
      </c>
      <c r="J11" s="8">
        <v>17.3</v>
      </c>
      <c r="K11" s="6">
        <f t="shared" si="0"/>
        <v>0</v>
      </c>
      <c r="L11" s="6">
        <f t="shared" si="1"/>
        <v>0</v>
      </c>
      <c r="M11" s="10">
        <v>223</v>
      </c>
      <c r="N11" s="3" t="str">
        <f t="shared" si="2"/>
        <v>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0</v>
      </c>
      <c r="U11" s="15">
        <v>0</v>
      </c>
      <c r="V11" s="70">
        <v>70</v>
      </c>
      <c r="W11" s="8" t="s">
        <v>3</v>
      </c>
    </row>
    <row r="12" spans="1:23" x14ac:dyDescent="0.25">
      <c r="A12" s="1">
        <v>45396</v>
      </c>
      <c r="B12" s="2">
        <v>3.4722222222222224E-2</v>
      </c>
      <c r="C12" s="7">
        <v>1020</v>
      </c>
      <c r="D12" s="7">
        <v>1025</v>
      </c>
      <c r="E12" s="8">
        <v>17.3</v>
      </c>
      <c r="F12" s="9">
        <v>69</v>
      </c>
      <c r="G12" s="8">
        <v>17.3</v>
      </c>
      <c r="H12" s="8">
        <v>11.5</v>
      </c>
      <c r="I12" s="8">
        <v>26</v>
      </c>
      <c r="J12" s="8">
        <v>17.3</v>
      </c>
      <c r="K12" s="6">
        <f t="shared" si="0"/>
        <v>3.24</v>
      </c>
      <c r="L12" s="6">
        <f t="shared" si="1"/>
        <v>3.24</v>
      </c>
      <c r="M12" s="10">
        <v>173</v>
      </c>
      <c r="N12" s="3" t="str">
        <f t="shared" si="2"/>
        <v>S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0.9</v>
      </c>
      <c r="U12" s="15">
        <v>0.9</v>
      </c>
      <c r="V12" s="70">
        <v>80</v>
      </c>
      <c r="W12" s="8" t="s">
        <v>4</v>
      </c>
    </row>
    <row r="13" spans="1:23" x14ac:dyDescent="0.25">
      <c r="A13" s="1">
        <v>45396</v>
      </c>
      <c r="B13" s="2">
        <v>3.8194444444444448E-2</v>
      </c>
      <c r="C13" s="7">
        <v>1020</v>
      </c>
      <c r="D13" s="7">
        <v>1025</v>
      </c>
      <c r="E13" s="8">
        <v>17.2</v>
      </c>
      <c r="F13" s="9">
        <v>69</v>
      </c>
      <c r="G13" s="8">
        <v>17.8</v>
      </c>
      <c r="H13" s="8">
        <v>11.4</v>
      </c>
      <c r="I13" s="8">
        <v>26</v>
      </c>
      <c r="J13" s="8">
        <v>17.8</v>
      </c>
      <c r="K13" s="6">
        <f t="shared" si="0"/>
        <v>5.76</v>
      </c>
      <c r="L13" s="6">
        <f t="shared" si="1"/>
        <v>5.76</v>
      </c>
      <c r="M13" s="10">
        <v>164</v>
      </c>
      <c r="N13" s="3" t="str">
        <f t="shared" si="2"/>
        <v>SSE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1.6</v>
      </c>
      <c r="U13" s="15">
        <v>1.6</v>
      </c>
      <c r="V13" s="70">
        <v>90</v>
      </c>
      <c r="W13" s="8" t="s">
        <v>4</v>
      </c>
    </row>
    <row r="14" spans="1:23" x14ac:dyDescent="0.25">
      <c r="A14" s="1">
        <v>45396</v>
      </c>
      <c r="B14" s="2">
        <v>4.1666666666666664E-2</v>
      </c>
      <c r="C14" s="7">
        <v>1020</v>
      </c>
      <c r="D14" s="7">
        <v>1025</v>
      </c>
      <c r="E14" s="8">
        <v>17.2</v>
      </c>
      <c r="F14" s="9">
        <v>70</v>
      </c>
      <c r="G14" s="8">
        <v>17.3</v>
      </c>
      <c r="H14" s="8">
        <v>11.6</v>
      </c>
      <c r="I14" s="8">
        <v>26</v>
      </c>
      <c r="J14" s="8">
        <v>17.3</v>
      </c>
      <c r="K14" s="6">
        <f t="shared" si="0"/>
        <v>8.64</v>
      </c>
      <c r="L14" s="6">
        <f t="shared" si="1"/>
        <v>9.36</v>
      </c>
      <c r="M14" s="10">
        <v>324</v>
      </c>
      <c r="N14" s="3" t="str">
        <f t="shared" si="2"/>
        <v>NW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2.4</v>
      </c>
      <c r="U14" s="15">
        <v>2.6</v>
      </c>
      <c r="V14" s="70">
        <v>100</v>
      </c>
      <c r="W14" s="8" t="s">
        <v>4</v>
      </c>
    </row>
    <row r="15" spans="1:23" x14ac:dyDescent="0.25">
      <c r="A15" s="1">
        <v>45396</v>
      </c>
      <c r="B15" s="2">
        <v>4.5138888888888888E-2</v>
      </c>
      <c r="C15" s="7">
        <v>1020</v>
      </c>
      <c r="D15" s="7">
        <v>1025</v>
      </c>
      <c r="E15" s="8">
        <v>17.100000000000001</v>
      </c>
      <c r="F15" s="9">
        <v>70</v>
      </c>
      <c r="G15" s="8">
        <v>17.100000000000001</v>
      </c>
      <c r="H15" s="8">
        <v>11.5</v>
      </c>
      <c r="I15" s="8">
        <v>26</v>
      </c>
      <c r="J15" s="8">
        <v>17.100000000000001</v>
      </c>
      <c r="K15" s="6">
        <f t="shared" si="0"/>
        <v>0</v>
      </c>
      <c r="L15" s="6">
        <f t="shared" si="1"/>
        <v>0</v>
      </c>
      <c r="M15" s="10">
        <v>68</v>
      </c>
      <c r="N15" s="3" t="str">
        <f t="shared" si="2"/>
        <v>ENE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</v>
      </c>
      <c r="U15" s="15">
        <v>0</v>
      </c>
      <c r="V15" s="70">
        <v>110</v>
      </c>
      <c r="W15" s="8" t="s">
        <v>5</v>
      </c>
    </row>
    <row r="16" spans="1:23" x14ac:dyDescent="0.25">
      <c r="A16" s="1">
        <v>45396</v>
      </c>
      <c r="B16" s="2">
        <v>4.8611111111111112E-2</v>
      </c>
      <c r="C16" s="7">
        <v>1020</v>
      </c>
      <c r="D16" s="7">
        <v>1025</v>
      </c>
      <c r="E16" s="8">
        <v>17.2</v>
      </c>
      <c r="F16" s="9">
        <v>70</v>
      </c>
      <c r="G16" s="8">
        <v>17.2</v>
      </c>
      <c r="H16" s="8">
        <v>11.6</v>
      </c>
      <c r="I16" s="8">
        <v>26</v>
      </c>
      <c r="J16" s="8">
        <v>17.2</v>
      </c>
      <c r="K16" s="6">
        <f t="shared" si="0"/>
        <v>3.24</v>
      </c>
      <c r="L16" s="6">
        <f t="shared" si="1"/>
        <v>3.24</v>
      </c>
      <c r="M16" s="10">
        <v>330</v>
      </c>
      <c r="N16" s="3" t="str">
        <f t="shared" si="2"/>
        <v>NNW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0.9</v>
      </c>
      <c r="U16" s="15">
        <v>0.9</v>
      </c>
      <c r="V16" s="70">
        <v>120</v>
      </c>
      <c r="W16" s="8" t="s">
        <v>5</v>
      </c>
    </row>
    <row r="17" spans="1:23" x14ac:dyDescent="0.25">
      <c r="A17" s="1">
        <v>45396</v>
      </c>
      <c r="B17" s="2">
        <v>5.2083333333333336E-2</v>
      </c>
      <c r="C17" s="7">
        <v>1020</v>
      </c>
      <c r="D17" s="7">
        <v>1025</v>
      </c>
      <c r="E17" s="8">
        <v>17.3</v>
      </c>
      <c r="F17" s="9">
        <v>69</v>
      </c>
      <c r="G17" s="8">
        <v>17.3</v>
      </c>
      <c r="H17" s="8">
        <v>11.5</v>
      </c>
      <c r="I17" s="8">
        <v>26</v>
      </c>
      <c r="J17" s="8">
        <v>17.3</v>
      </c>
      <c r="K17" s="6">
        <f t="shared" si="0"/>
        <v>3.24</v>
      </c>
      <c r="L17" s="6">
        <f t="shared" si="1"/>
        <v>3.24</v>
      </c>
      <c r="M17" s="10">
        <v>175</v>
      </c>
      <c r="N17" s="3" t="str">
        <f t="shared" si="2"/>
        <v>S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0.9</v>
      </c>
      <c r="U17" s="15">
        <v>0.9</v>
      </c>
      <c r="V17" s="70">
        <v>130</v>
      </c>
      <c r="W17" s="8" t="s">
        <v>6</v>
      </c>
    </row>
    <row r="18" spans="1:23" x14ac:dyDescent="0.25">
      <c r="A18" s="1">
        <v>45396</v>
      </c>
      <c r="B18" s="2">
        <v>5.5555555555555552E-2</v>
      </c>
      <c r="C18" s="7">
        <v>1020</v>
      </c>
      <c r="D18" s="7">
        <v>1025</v>
      </c>
      <c r="E18" s="8">
        <v>17.3</v>
      </c>
      <c r="F18" s="9">
        <v>69</v>
      </c>
      <c r="G18" s="8">
        <v>17.3</v>
      </c>
      <c r="H18" s="8">
        <v>11.5</v>
      </c>
      <c r="I18" s="8">
        <v>26</v>
      </c>
      <c r="J18" s="8">
        <v>17.3</v>
      </c>
      <c r="K18" s="6">
        <f t="shared" si="0"/>
        <v>0</v>
      </c>
      <c r="L18" s="6">
        <f t="shared" si="1"/>
        <v>0</v>
      </c>
      <c r="M18" s="10">
        <v>152</v>
      </c>
      <c r="N18" s="3" t="str">
        <f t="shared" si="2"/>
        <v>SSE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</v>
      </c>
      <c r="U18" s="15">
        <v>0</v>
      </c>
      <c r="V18" s="70">
        <v>140</v>
      </c>
      <c r="W18" s="8" t="s">
        <v>6</v>
      </c>
    </row>
    <row r="19" spans="1:23" x14ac:dyDescent="0.25">
      <c r="A19" s="1">
        <v>45396</v>
      </c>
      <c r="B19" s="2">
        <v>5.9027777777777776E-2</v>
      </c>
      <c r="C19" s="7">
        <v>1020</v>
      </c>
      <c r="D19" s="7">
        <v>1025</v>
      </c>
      <c r="E19" s="8">
        <v>17.3</v>
      </c>
      <c r="F19" s="9">
        <v>69</v>
      </c>
      <c r="G19" s="8">
        <v>17.3</v>
      </c>
      <c r="H19" s="8">
        <v>11.5</v>
      </c>
      <c r="I19" s="8">
        <v>26</v>
      </c>
      <c r="J19" s="8">
        <v>17.3</v>
      </c>
      <c r="K19" s="6">
        <f t="shared" si="0"/>
        <v>0</v>
      </c>
      <c r="L19" s="6">
        <f t="shared" si="1"/>
        <v>0</v>
      </c>
      <c r="M19" s="10">
        <v>60</v>
      </c>
      <c r="N19" s="3" t="str">
        <f t="shared" si="2"/>
        <v>ENE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</v>
      </c>
      <c r="U19" s="15">
        <v>0</v>
      </c>
      <c r="V19" s="70">
        <v>150</v>
      </c>
      <c r="W19" s="8" t="s">
        <v>7</v>
      </c>
    </row>
    <row r="20" spans="1:23" x14ac:dyDescent="0.25">
      <c r="A20" s="1">
        <v>45396</v>
      </c>
      <c r="B20" s="2">
        <v>6.25E-2</v>
      </c>
      <c r="C20" s="7">
        <v>1020</v>
      </c>
      <c r="D20" s="7">
        <v>1025</v>
      </c>
      <c r="E20" s="8">
        <v>17.100000000000001</v>
      </c>
      <c r="F20" s="9">
        <v>70</v>
      </c>
      <c r="G20" s="8">
        <v>17.7</v>
      </c>
      <c r="H20" s="8">
        <v>11.5</v>
      </c>
      <c r="I20" s="8">
        <v>26</v>
      </c>
      <c r="J20" s="8">
        <v>17.7</v>
      </c>
      <c r="K20" s="6">
        <f t="shared" si="0"/>
        <v>5.4</v>
      </c>
      <c r="L20" s="6">
        <f t="shared" si="1"/>
        <v>5.4</v>
      </c>
      <c r="M20" s="10">
        <v>317</v>
      </c>
      <c r="N20" s="3" t="str">
        <f t="shared" si="2"/>
        <v>NW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1.5</v>
      </c>
      <c r="U20" s="15">
        <v>1.5</v>
      </c>
      <c r="V20" s="70">
        <v>160</v>
      </c>
      <c r="W20" s="8" t="s">
        <v>7</v>
      </c>
    </row>
    <row r="21" spans="1:23" x14ac:dyDescent="0.25">
      <c r="A21" s="1">
        <v>45396</v>
      </c>
      <c r="B21" s="2">
        <v>6.5972222222222224E-2</v>
      </c>
      <c r="C21" s="7">
        <v>1020</v>
      </c>
      <c r="D21" s="7">
        <v>1025</v>
      </c>
      <c r="E21" s="8">
        <v>16.899999999999999</v>
      </c>
      <c r="F21" s="9">
        <v>70</v>
      </c>
      <c r="G21" s="8">
        <v>17.399999999999999</v>
      </c>
      <c r="H21" s="8">
        <v>11.4</v>
      </c>
      <c r="I21" s="8">
        <v>26</v>
      </c>
      <c r="J21" s="8">
        <v>17.399999999999999</v>
      </c>
      <c r="K21" s="6">
        <f t="shared" si="0"/>
        <v>5.04</v>
      </c>
      <c r="L21" s="6">
        <f t="shared" si="1"/>
        <v>5.04</v>
      </c>
      <c r="M21" s="10">
        <v>254</v>
      </c>
      <c r="N21" s="3" t="str">
        <f t="shared" si="2"/>
        <v>WSW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1.4</v>
      </c>
      <c r="U21" s="15">
        <v>1.4</v>
      </c>
      <c r="V21" s="70">
        <v>170</v>
      </c>
      <c r="W21" s="8" t="s">
        <v>8</v>
      </c>
    </row>
    <row r="22" spans="1:23" x14ac:dyDescent="0.25">
      <c r="A22" s="1">
        <v>45396</v>
      </c>
      <c r="B22" s="2">
        <v>6.9444444444444448E-2</v>
      </c>
      <c r="C22" s="7">
        <v>1020</v>
      </c>
      <c r="D22" s="7">
        <v>1025</v>
      </c>
      <c r="E22" s="8">
        <v>16.8</v>
      </c>
      <c r="F22" s="9">
        <v>70</v>
      </c>
      <c r="G22" s="8">
        <v>16.8</v>
      </c>
      <c r="H22" s="8">
        <v>11.3</v>
      </c>
      <c r="I22" s="8">
        <v>26</v>
      </c>
      <c r="J22" s="8">
        <v>16.8</v>
      </c>
      <c r="K22" s="6">
        <f t="shared" si="0"/>
        <v>2.52</v>
      </c>
      <c r="L22" s="6">
        <f t="shared" si="1"/>
        <v>2.52</v>
      </c>
      <c r="M22" s="10">
        <v>240</v>
      </c>
      <c r="N22" s="3" t="str">
        <f t="shared" si="2"/>
        <v>WSW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0.7</v>
      </c>
      <c r="U22" s="15">
        <v>0.7</v>
      </c>
      <c r="V22" s="70">
        <v>180</v>
      </c>
      <c r="W22" s="8" t="s">
        <v>8</v>
      </c>
    </row>
    <row r="23" spans="1:23" x14ac:dyDescent="0.25">
      <c r="A23" s="1">
        <v>45396</v>
      </c>
      <c r="B23" s="2">
        <v>7.2916666666666671E-2</v>
      </c>
      <c r="C23" s="7">
        <v>1020</v>
      </c>
      <c r="D23" s="7">
        <v>1025</v>
      </c>
      <c r="E23" s="8">
        <v>16.7</v>
      </c>
      <c r="F23" s="9">
        <v>71</v>
      </c>
      <c r="G23" s="8">
        <v>16.7</v>
      </c>
      <c r="H23" s="8">
        <v>11.4</v>
      </c>
      <c r="I23" s="8">
        <v>26</v>
      </c>
      <c r="J23" s="8">
        <v>16.7</v>
      </c>
      <c r="K23" s="6">
        <f t="shared" si="0"/>
        <v>0</v>
      </c>
      <c r="L23" s="6">
        <f t="shared" si="1"/>
        <v>0</v>
      </c>
      <c r="M23" s="10">
        <v>206</v>
      </c>
      <c r="N23" s="3" t="str">
        <f t="shared" si="2"/>
        <v>SSW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70">
        <v>190</v>
      </c>
      <c r="W23" s="8" t="s">
        <v>8</v>
      </c>
    </row>
    <row r="24" spans="1:23" x14ac:dyDescent="0.25">
      <c r="A24" s="1">
        <v>45396</v>
      </c>
      <c r="B24" s="2">
        <v>7.6388888888888895E-2</v>
      </c>
      <c r="C24" s="7">
        <v>1020</v>
      </c>
      <c r="D24" s="7">
        <v>1025</v>
      </c>
      <c r="E24" s="8">
        <v>16.7</v>
      </c>
      <c r="F24" s="9">
        <v>71</v>
      </c>
      <c r="G24" s="8">
        <v>16.7</v>
      </c>
      <c r="H24" s="8">
        <v>11.4</v>
      </c>
      <c r="I24" s="8">
        <v>26</v>
      </c>
      <c r="J24" s="8">
        <v>16.7</v>
      </c>
      <c r="K24" s="6">
        <f t="shared" si="0"/>
        <v>0</v>
      </c>
      <c r="L24" s="6">
        <f t="shared" si="1"/>
        <v>0</v>
      </c>
      <c r="M24" s="10">
        <v>224</v>
      </c>
      <c r="N24" s="3" t="str">
        <f t="shared" si="2"/>
        <v>SW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70">
        <v>200</v>
      </c>
      <c r="W24" s="8" t="s">
        <v>9</v>
      </c>
    </row>
    <row r="25" spans="1:23" x14ac:dyDescent="0.25">
      <c r="A25" s="1">
        <v>45396</v>
      </c>
      <c r="B25" s="2">
        <v>7.9861111111111105E-2</v>
      </c>
      <c r="C25" s="7">
        <v>1020</v>
      </c>
      <c r="D25" s="7">
        <v>1025</v>
      </c>
      <c r="E25" s="8">
        <v>16.600000000000001</v>
      </c>
      <c r="F25" s="9">
        <v>70</v>
      </c>
      <c r="G25" s="8">
        <v>16.600000000000001</v>
      </c>
      <c r="H25" s="8">
        <v>11.1</v>
      </c>
      <c r="I25" s="8">
        <v>26</v>
      </c>
      <c r="J25" s="8">
        <v>16.600000000000001</v>
      </c>
      <c r="K25" s="6">
        <f t="shared" si="0"/>
        <v>3.9600000000000004</v>
      </c>
      <c r="L25" s="6">
        <f t="shared" si="1"/>
        <v>3.9600000000000004</v>
      </c>
      <c r="M25" s="10">
        <v>264</v>
      </c>
      <c r="N25" s="3" t="str">
        <f t="shared" si="2"/>
        <v>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1.1000000000000001</v>
      </c>
      <c r="U25" s="15">
        <v>1.1000000000000001</v>
      </c>
      <c r="V25" s="70">
        <v>210</v>
      </c>
      <c r="W25" s="8" t="s">
        <v>9</v>
      </c>
    </row>
    <row r="26" spans="1:23" x14ac:dyDescent="0.25">
      <c r="A26" s="1">
        <v>45396</v>
      </c>
      <c r="B26" s="2">
        <v>8.3333333333333329E-2</v>
      </c>
      <c r="C26" s="7">
        <v>1020</v>
      </c>
      <c r="D26" s="7">
        <v>1025</v>
      </c>
      <c r="E26" s="8">
        <v>16.8</v>
      </c>
      <c r="F26" s="9">
        <v>70</v>
      </c>
      <c r="G26" s="8">
        <v>17.3</v>
      </c>
      <c r="H26" s="8">
        <v>11.3</v>
      </c>
      <c r="I26" s="8">
        <v>26</v>
      </c>
      <c r="J26" s="8">
        <v>17.3</v>
      </c>
      <c r="K26" s="6">
        <f t="shared" si="0"/>
        <v>5.76</v>
      </c>
      <c r="L26" s="6">
        <f t="shared" si="1"/>
        <v>5.76</v>
      </c>
      <c r="M26" s="10">
        <v>159</v>
      </c>
      <c r="N26" s="3" t="str">
        <f t="shared" si="2"/>
        <v>SSE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1.6</v>
      </c>
      <c r="U26" s="15">
        <v>1.6</v>
      </c>
      <c r="V26" s="70">
        <v>220</v>
      </c>
      <c r="W26" s="8" t="s">
        <v>10</v>
      </c>
    </row>
    <row r="27" spans="1:23" x14ac:dyDescent="0.25">
      <c r="A27" s="1">
        <v>45396</v>
      </c>
      <c r="B27" s="2">
        <v>8.6805555555555552E-2</v>
      </c>
      <c r="C27" s="7">
        <v>1020</v>
      </c>
      <c r="D27" s="7">
        <v>1025</v>
      </c>
      <c r="E27" s="8">
        <v>16.899999999999999</v>
      </c>
      <c r="F27" s="9">
        <v>69</v>
      </c>
      <c r="G27" s="8">
        <v>16.899999999999999</v>
      </c>
      <c r="H27" s="8">
        <v>11.1</v>
      </c>
      <c r="I27" s="8">
        <v>26</v>
      </c>
      <c r="J27" s="8">
        <v>16.899999999999999</v>
      </c>
      <c r="K27" s="6">
        <f t="shared" si="0"/>
        <v>3.9600000000000004</v>
      </c>
      <c r="L27" s="6">
        <f t="shared" si="1"/>
        <v>3.9600000000000004</v>
      </c>
      <c r="M27" s="10">
        <v>180</v>
      </c>
      <c r="N27" s="3" t="str">
        <f t="shared" si="2"/>
        <v>S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1.1000000000000001</v>
      </c>
      <c r="U27" s="15">
        <v>1.1000000000000001</v>
      </c>
      <c r="V27" s="70">
        <v>230</v>
      </c>
      <c r="W27" s="8" t="s">
        <v>10</v>
      </c>
    </row>
    <row r="28" spans="1:23" x14ac:dyDescent="0.25">
      <c r="A28" s="1">
        <v>45396</v>
      </c>
      <c r="B28" s="2">
        <v>9.0277777777777776E-2</v>
      </c>
      <c r="C28" s="7">
        <v>1020</v>
      </c>
      <c r="D28" s="7">
        <v>1025</v>
      </c>
      <c r="E28" s="8">
        <v>17</v>
      </c>
      <c r="F28" s="9">
        <v>69</v>
      </c>
      <c r="G28" s="8">
        <v>17</v>
      </c>
      <c r="H28" s="8">
        <v>11.2</v>
      </c>
      <c r="I28" s="8">
        <v>26</v>
      </c>
      <c r="J28" s="8">
        <v>17</v>
      </c>
      <c r="K28" s="6">
        <f t="shared" si="0"/>
        <v>0</v>
      </c>
      <c r="L28" s="6">
        <f t="shared" si="1"/>
        <v>0</v>
      </c>
      <c r="M28" s="10">
        <v>252</v>
      </c>
      <c r="N28" s="3" t="str">
        <f t="shared" si="2"/>
        <v>WSW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</v>
      </c>
      <c r="U28" s="15">
        <v>0</v>
      </c>
      <c r="V28" s="70">
        <v>240</v>
      </c>
      <c r="W28" s="8" t="s">
        <v>11</v>
      </c>
    </row>
    <row r="29" spans="1:23" x14ac:dyDescent="0.25">
      <c r="A29" s="1">
        <v>45396</v>
      </c>
      <c r="B29" s="2">
        <v>9.375E-2</v>
      </c>
      <c r="C29" s="7">
        <v>1020</v>
      </c>
      <c r="D29" s="7">
        <v>1025</v>
      </c>
      <c r="E29" s="8">
        <v>17</v>
      </c>
      <c r="F29" s="9">
        <v>69</v>
      </c>
      <c r="G29" s="8">
        <v>17</v>
      </c>
      <c r="H29" s="8">
        <v>11.2</v>
      </c>
      <c r="I29" s="8">
        <v>26</v>
      </c>
      <c r="J29" s="8">
        <v>17</v>
      </c>
      <c r="K29" s="6">
        <f t="shared" si="0"/>
        <v>3.24</v>
      </c>
      <c r="L29" s="6">
        <f t="shared" si="1"/>
        <v>3.24</v>
      </c>
      <c r="M29" s="10">
        <v>136</v>
      </c>
      <c r="N29" s="3" t="str">
        <f t="shared" si="2"/>
        <v>SE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0.9</v>
      </c>
      <c r="U29" s="15">
        <v>0.9</v>
      </c>
      <c r="V29" s="70">
        <v>250</v>
      </c>
      <c r="W29" s="8" t="s">
        <v>11</v>
      </c>
    </row>
    <row r="30" spans="1:23" x14ac:dyDescent="0.25">
      <c r="A30" s="1">
        <v>45396</v>
      </c>
      <c r="B30" s="2">
        <v>9.7222222222222224E-2</v>
      </c>
      <c r="C30" s="7">
        <v>1020</v>
      </c>
      <c r="D30" s="7">
        <v>1025</v>
      </c>
      <c r="E30" s="8">
        <v>17</v>
      </c>
      <c r="F30" s="9">
        <v>69</v>
      </c>
      <c r="G30" s="8">
        <v>17</v>
      </c>
      <c r="H30" s="8">
        <v>11.2</v>
      </c>
      <c r="I30" s="8">
        <v>26</v>
      </c>
      <c r="J30" s="8">
        <v>17</v>
      </c>
      <c r="K30" s="6">
        <f t="shared" si="0"/>
        <v>3.24</v>
      </c>
      <c r="L30" s="6">
        <f t="shared" si="1"/>
        <v>3.24</v>
      </c>
      <c r="M30" s="10">
        <v>264</v>
      </c>
      <c r="N30" s="3" t="str">
        <f t="shared" si="2"/>
        <v>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0.9</v>
      </c>
      <c r="U30" s="15">
        <v>0.9</v>
      </c>
      <c r="V30" s="70">
        <v>260</v>
      </c>
      <c r="W30" s="8" t="s">
        <v>12</v>
      </c>
    </row>
    <row r="31" spans="1:23" x14ac:dyDescent="0.25">
      <c r="A31" s="1">
        <v>45396</v>
      </c>
      <c r="B31" s="2">
        <v>0.10069444444444445</v>
      </c>
      <c r="C31" s="7">
        <v>1020</v>
      </c>
      <c r="D31" s="7">
        <v>1025</v>
      </c>
      <c r="E31" s="8">
        <v>16.899999999999999</v>
      </c>
      <c r="F31" s="9">
        <v>69</v>
      </c>
      <c r="G31" s="8">
        <v>16.899999999999999</v>
      </c>
      <c r="H31" s="8">
        <v>11.1</v>
      </c>
      <c r="I31" s="8">
        <v>26</v>
      </c>
      <c r="J31" s="8">
        <v>16.899999999999999</v>
      </c>
      <c r="K31" s="6">
        <f t="shared" si="0"/>
        <v>3.9600000000000004</v>
      </c>
      <c r="L31" s="6">
        <f t="shared" si="1"/>
        <v>3.9600000000000004</v>
      </c>
      <c r="M31" s="10">
        <v>270</v>
      </c>
      <c r="N31" s="3" t="str">
        <f t="shared" si="2"/>
        <v>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1.1000000000000001</v>
      </c>
      <c r="U31" s="15">
        <v>1.1000000000000001</v>
      </c>
      <c r="V31" s="70">
        <v>270</v>
      </c>
      <c r="W31" s="8" t="s">
        <v>12</v>
      </c>
    </row>
    <row r="32" spans="1:23" x14ac:dyDescent="0.25">
      <c r="A32" s="1">
        <v>45396</v>
      </c>
      <c r="B32" s="2">
        <v>0.10416666666666667</v>
      </c>
      <c r="C32" s="7">
        <v>1020</v>
      </c>
      <c r="D32" s="7">
        <v>1025</v>
      </c>
      <c r="E32" s="8">
        <v>16.899999999999999</v>
      </c>
      <c r="F32" s="9">
        <v>69</v>
      </c>
      <c r="G32" s="8">
        <v>16.899999999999999</v>
      </c>
      <c r="H32" s="8">
        <v>11.1</v>
      </c>
      <c r="I32" s="8">
        <v>26</v>
      </c>
      <c r="J32" s="8">
        <v>16.899999999999999</v>
      </c>
      <c r="K32" s="6">
        <f t="shared" si="0"/>
        <v>0</v>
      </c>
      <c r="L32" s="6">
        <f t="shared" si="1"/>
        <v>0</v>
      </c>
      <c r="M32" s="10">
        <v>168</v>
      </c>
      <c r="N32" s="3" t="str">
        <f t="shared" si="2"/>
        <v>SSE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</v>
      </c>
      <c r="U32" s="15">
        <v>0</v>
      </c>
      <c r="V32" s="70">
        <v>280</v>
      </c>
      <c r="W32" s="8" t="s">
        <v>12</v>
      </c>
    </row>
    <row r="33" spans="1:23" x14ac:dyDescent="0.25">
      <c r="A33" s="1">
        <v>45396</v>
      </c>
      <c r="B33" s="2">
        <v>0.1076388888888889</v>
      </c>
      <c r="C33" s="7">
        <v>1020</v>
      </c>
      <c r="D33" s="7">
        <v>1025</v>
      </c>
      <c r="E33" s="8">
        <v>16.8</v>
      </c>
      <c r="F33" s="9">
        <v>69</v>
      </c>
      <c r="G33" s="8">
        <v>16.8</v>
      </c>
      <c r="H33" s="8">
        <v>11</v>
      </c>
      <c r="I33" s="8">
        <v>26</v>
      </c>
      <c r="J33" s="8">
        <v>16.8</v>
      </c>
      <c r="K33" s="6">
        <f t="shared" si="0"/>
        <v>3.6</v>
      </c>
      <c r="L33" s="6">
        <f t="shared" si="1"/>
        <v>3.6</v>
      </c>
      <c r="M33" s="10">
        <v>252</v>
      </c>
      <c r="N33" s="3" t="str">
        <f t="shared" si="2"/>
        <v>WSW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</v>
      </c>
      <c r="U33" s="15">
        <v>1</v>
      </c>
      <c r="V33" s="70">
        <v>290</v>
      </c>
      <c r="W33" s="8" t="s">
        <v>13</v>
      </c>
    </row>
    <row r="34" spans="1:23" x14ac:dyDescent="0.25">
      <c r="A34" s="1">
        <v>45396</v>
      </c>
      <c r="B34" s="2">
        <v>0.1111111111111111</v>
      </c>
      <c r="C34" s="7">
        <v>1020</v>
      </c>
      <c r="D34" s="7">
        <v>1025</v>
      </c>
      <c r="E34" s="8">
        <v>16.899999999999999</v>
      </c>
      <c r="F34" s="9">
        <v>69</v>
      </c>
      <c r="G34" s="8">
        <v>16.899999999999999</v>
      </c>
      <c r="H34" s="8">
        <v>11.1</v>
      </c>
      <c r="I34" s="8">
        <v>26</v>
      </c>
      <c r="J34" s="8">
        <v>16.899999999999999</v>
      </c>
      <c r="K34" s="6">
        <f t="shared" si="0"/>
        <v>0</v>
      </c>
      <c r="L34" s="6">
        <f t="shared" si="1"/>
        <v>0</v>
      </c>
      <c r="M34" s="10">
        <v>90</v>
      </c>
      <c r="N34" s="3" t="str">
        <f t="shared" si="2"/>
        <v>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</v>
      </c>
      <c r="U34" s="15">
        <v>0</v>
      </c>
      <c r="V34" s="70">
        <v>300</v>
      </c>
      <c r="W34" s="8" t="s">
        <v>13</v>
      </c>
    </row>
    <row r="35" spans="1:23" x14ac:dyDescent="0.25">
      <c r="A35" s="1">
        <v>45396</v>
      </c>
      <c r="B35" s="2">
        <v>0.11458333333333333</v>
      </c>
      <c r="C35" s="7">
        <v>1020</v>
      </c>
      <c r="D35" s="7">
        <v>1025</v>
      </c>
      <c r="E35" s="8">
        <v>16.8</v>
      </c>
      <c r="F35" s="9">
        <v>69</v>
      </c>
      <c r="G35" s="8">
        <v>16.8</v>
      </c>
      <c r="H35" s="8">
        <v>11</v>
      </c>
      <c r="I35" s="8">
        <v>26</v>
      </c>
      <c r="J35" s="8">
        <v>16.8</v>
      </c>
      <c r="K35" s="6">
        <f t="shared" si="0"/>
        <v>3.9600000000000004</v>
      </c>
      <c r="L35" s="6">
        <f t="shared" si="1"/>
        <v>3.9600000000000004</v>
      </c>
      <c r="M35" s="10">
        <v>311</v>
      </c>
      <c r="N35" s="3" t="str">
        <f t="shared" si="2"/>
        <v>NW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1.1000000000000001</v>
      </c>
      <c r="U35" s="15">
        <v>1.1000000000000001</v>
      </c>
      <c r="V35" s="70">
        <v>310</v>
      </c>
      <c r="W35" s="8" t="s">
        <v>14</v>
      </c>
    </row>
    <row r="36" spans="1:23" x14ac:dyDescent="0.25">
      <c r="A36" s="1">
        <v>45396</v>
      </c>
      <c r="B36" s="2">
        <v>0.11805555555555555</v>
      </c>
      <c r="C36" s="7">
        <v>1020</v>
      </c>
      <c r="D36" s="7">
        <v>1025</v>
      </c>
      <c r="E36" s="8">
        <v>16.8</v>
      </c>
      <c r="F36" s="9">
        <v>69</v>
      </c>
      <c r="G36" s="8">
        <v>16.8</v>
      </c>
      <c r="H36" s="8">
        <v>11</v>
      </c>
      <c r="I36" s="8">
        <v>26</v>
      </c>
      <c r="J36" s="8">
        <v>16.8</v>
      </c>
      <c r="K36" s="6">
        <f t="shared" si="0"/>
        <v>0</v>
      </c>
      <c r="L36" s="6">
        <f t="shared" si="1"/>
        <v>0</v>
      </c>
      <c r="M36" s="10">
        <v>160</v>
      </c>
      <c r="N36" s="3" t="str">
        <f t="shared" si="2"/>
        <v>SSE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</v>
      </c>
      <c r="U36" s="15">
        <v>0</v>
      </c>
      <c r="V36" s="70">
        <v>320</v>
      </c>
      <c r="W36" s="8" t="s">
        <v>14</v>
      </c>
    </row>
    <row r="37" spans="1:23" x14ac:dyDescent="0.25">
      <c r="A37" s="1">
        <v>45396</v>
      </c>
      <c r="B37" s="2">
        <v>0.12152777777777778</v>
      </c>
      <c r="C37" s="7">
        <v>1020</v>
      </c>
      <c r="D37" s="7">
        <v>1025</v>
      </c>
      <c r="E37" s="8">
        <v>16.7</v>
      </c>
      <c r="F37" s="9">
        <v>70</v>
      </c>
      <c r="G37" s="8">
        <v>16.7</v>
      </c>
      <c r="H37" s="8">
        <v>11.2</v>
      </c>
      <c r="I37" s="8">
        <v>26</v>
      </c>
      <c r="J37" s="8">
        <v>16.7</v>
      </c>
      <c r="K37" s="6">
        <f t="shared" si="0"/>
        <v>3.24</v>
      </c>
      <c r="L37" s="6">
        <f t="shared" si="1"/>
        <v>3.24</v>
      </c>
      <c r="M37" s="10">
        <v>258</v>
      </c>
      <c r="N37" s="3" t="str">
        <f t="shared" si="2"/>
        <v>WSW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0.9</v>
      </c>
      <c r="U37" s="15">
        <v>0.9</v>
      </c>
      <c r="V37" s="70">
        <v>330</v>
      </c>
      <c r="W37" s="8" t="s">
        <v>15</v>
      </c>
    </row>
    <row r="38" spans="1:23" x14ac:dyDescent="0.25">
      <c r="A38" s="1">
        <v>45396</v>
      </c>
      <c r="B38" s="2">
        <v>0.125</v>
      </c>
      <c r="C38" s="7">
        <v>1020</v>
      </c>
      <c r="D38" s="7">
        <v>1025</v>
      </c>
      <c r="E38" s="8">
        <v>16.7</v>
      </c>
      <c r="F38" s="9">
        <v>70</v>
      </c>
      <c r="G38" s="8">
        <v>16.7</v>
      </c>
      <c r="H38" s="8">
        <v>11.2</v>
      </c>
      <c r="I38" s="8">
        <v>26</v>
      </c>
      <c r="J38" s="8">
        <v>16.7</v>
      </c>
      <c r="K38" s="6">
        <f t="shared" si="0"/>
        <v>4.68</v>
      </c>
      <c r="L38" s="6">
        <f t="shared" si="1"/>
        <v>4.68</v>
      </c>
      <c r="M38" s="10">
        <v>138</v>
      </c>
      <c r="N38" s="3" t="str">
        <f t="shared" si="2"/>
        <v>SE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1.3</v>
      </c>
      <c r="U38" s="15">
        <v>1.3</v>
      </c>
      <c r="V38" s="70">
        <v>340</v>
      </c>
      <c r="W38" s="8" t="s">
        <v>15</v>
      </c>
    </row>
    <row r="39" spans="1:23" x14ac:dyDescent="0.25">
      <c r="A39" s="1">
        <v>45396</v>
      </c>
      <c r="B39" s="2">
        <v>0.12847222222222221</v>
      </c>
      <c r="C39" s="7">
        <v>1020</v>
      </c>
      <c r="D39" s="7">
        <v>1025</v>
      </c>
      <c r="E39" s="8">
        <v>16.600000000000001</v>
      </c>
      <c r="F39" s="9">
        <v>70</v>
      </c>
      <c r="G39" s="8">
        <v>16.600000000000001</v>
      </c>
      <c r="H39" s="8">
        <v>11.1</v>
      </c>
      <c r="I39" s="8">
        <v>26</v>
      </c>
      <c r="J39" s="8">
        <v>16.600000000000001</v>
      </c>
      <c r="K39" s="6">
        <f t="shared" si="0"/>
        <v>3.6</v>
      </c>
      <c r="L39" s="6">
        <f t="shared" si="1"/>
        <v>3.6</v>
      </c>
      <c r="M39" s="10">
        <v>28</v>
      </c>
      <c r="N39" s="3" t="str">
        <f t="shared" si="2"/>
        <v>NNE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</v>
      </c>
      <c r="U39" s="15">
        <v>1</v>
      </c>
      <c r="V39" s="70">
        <v>350</v>
      </c>
      <c r="W39" s="8" t="s">
        <v>0</v>
      </c>
    </row>
    <row r="40" spans="1:23" x14ac:dyDescent="0.25">
      <c r="A40" s="1">
        <v>45396</v>
      </c>
      <c r="B40" s="2">
        <v>0.13194444444444445</v>
      </c>
      <c r="C40" s="7">
        <v>1020</v>
      </c>
      <c r="D40" s="7">
        <v>1025</v>
      </c>
      <c r="E40" s="8">
        <v>16.7</v>
      </c>
      <c r="F40" s="9">
        <v>70</v>
      </c>
      <c r="G40" s="8">
        <v>16.7</v>
      </c>
      <c r="H40" s="8">
        <v>11.2</v>
      </c>
      <c r="I40" s="8">
        <v>26</v>
      </c>
      <c r="J40" s="8">
        <v>16.7</v>
      </c>
      <c r="K40" s="6">
        <f t="shared" si="0"/>
        <v>0</v>
      </c>
      <c r="L40" s="6">
        <f t="shared" si="1"/>
        <v>0</v>
      </c>
      <c r="M40" s="10">
        <v>276</v>
      </c>
      <c r="N40" s="3" t="str">
        <f t="shared" si="2"/>
        <v>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</v>
      </c>
      <c r="U40" s="15">
        <v>0</v>
      </c>
      <c r="V40" s="70">
        <v>360</v>
      </c>
      <c r="W40" s="8" t="s">
        <v>0</v>
      </c>
    </row>
    <row r="41" spans="1:23" x14ac:dyDescent="0.25">
      <c r="A41" s="1">
        <v>45396</v>
      </c>
      <c r="B41" s="2">
        <v>0.13541666666666666</v>
      </c>
      <c r="C41" s="7">
        <v>1020</v>
      </c>
      <c r="D41" s="7">
        <v>1025</v>
      </c>
      <c r="E41" s="8">
        <v>16.8</v>
      </c>
      <c r="F41" s="9">
        <v>69</v>
      </c>
      <c r="G41" s="8">
        <v>16.8</v>
      </c>
      <c r="H41" s="8">
        <v>11</v>
      </c>
      <c r="I41" s="8">
        <v>26</v>
      </c>
      <c r="J41" s="8">
        <v>16.8</v>
      </c>
      <c r="K41" s="6">
        <f t="shared" si="0"/>
        <v>0</v>
      </c>
      <c r="L41" s="6">
        <f t="shared" si="1"/>
        <v>0</v>
      </c>
      <c r="M41" s="10">
        <v>338</v>
      </c>
      <c r="N41" s="3" t="str">
        <f t="shared" si="2"/>
        <v>NNW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</row>
    <row r="42" spans="1:23" x14ac:dyDescent="0.25">
      <c r="A42" s="1">
        <v>45396</v>
      </c>
      <c r="B42" s="2">
        <v>0.1388888888888889</v>
      </c>
      <c r="C42" s="7">
        <v>1019</v>
      </c>
      <c r="D42" s="7">
        <v>1024</v>
      </c>
      <c r="E42" s="8">
        <v>16.7</v>
      </c>
      <c r="F42" s="9">
        <v>70</v>
      </c>
      <c r="G42" s="8">
        <v>16.7</v>
      </c>
      <c r="H42" s="8">
        <v>11.2</v>
      </c>
      <c r="I42" s="8">
        <v>26</v>
      </c>
      <c r="J42" s="8">
        <v>16.7</v>
      </c>
      <c r="K42" s="6">
        <f t="shared" si="0"/>
        <v>3.6</v>
      </c>
      <c r="L42" s="6">
        <f t="shared" si="1"/>
        <v>3.6</v>
      </c>
      <c r="M42" s="10">
        <v>2</v>
      </c>
      <c r="N42" s="3" t="str">
        <f t="shared" si="2"/>
        <v>N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</v>
      </c>
      <c r="U42" s="15">
        <v>1</v>
      </c>
    </row>
    <row r="43" spans="1:23" x14ac:dyDescent="0.25">
      <c r="A43" s="1">
        <v>45396</v>
      </c>
      <c r="B43" s="2">
        <v>0.1423611111111111</v>
      </c>
      <c r="C43" s="7">
        <v>1019</v>
      </c>
      <c r="D43" s="7">
        <v>1024</v>
      </c>
      <c r="E43" s="8">
        <v>16.7</v>
      </c>
      <c r="F43" s="9">
        <v>70</v>
      </c>
      <c r="G43" s="8">
        <v>16.7</v>
      </c>
      <c r="H43" s="8">
        <v>11.2</v>
      </c>
      <c r="I43" s="8">
        <v>26</v>
      </c>
      <c r="J43" s="8">
        <v>16.7</v>
      </c>
      <c r="K43" s="6">
        <f t="shared" si="0"/>
        <v>3.24</v>
      </c>
      <c r="L43" s="6">
        <f t="shared" si="1"/>
        <v>3.24</v>
      </c>
      <c r="M43" s="10">
        <v>258</v>
      </c>
      <c r="N43" s="3" t="str">
        <f t="shared" si="2"/>
        <v>WSW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0.9</v>
      </c>
      <c r="U43" s="15">
        <v>0.9</v>
      </c>
    </row>
    <row r="44" spans="1:23" x14ac:dyDescent="0.25">
      <c r="A44" s="1">
        <v>45396</v>
      </c>
      <c r="B44" s="2">
        <v>0.14583333333333334</v>
      </c>
      <c r="C44" s="7">
        <v>1019</v>
      </c>
      <c r="D44" s="7">
        <v>1024</v>
      </c>
      <c r="E44" s="8">
        <v>16.8</v>
      </c>
      <c r="F44" s="9">
        <v>70</v>
      </c>
      <c r="G44" s="8">
        <v>16.8</v>
      </c>
      <c r="H44" s="8">
        <v>11.3</v>
      </c>
      <c r="I44" s="8">
        <v>26</v>
      </c>
      <c r="J44" s="8">
        <v>16.8</v>
      </c>
      <c r="K44" s="6">
        <f t="shared" si="0"/>
        <v>3.24</v>
      </c>
      <c r="L44" s="6">
        <f t="shared" si="1"/>
        <v>3.24</v>
      </c>
      <c r="M44" s="10">
        <v>334</v>
      </c>
      <c r="N44" s="3" t="str">
        <f t="shared" si="2"/>
        <v>NNW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0.9</v>
      </c>
      <c r="U44" s="15">
        <v>0.9</v>
      </c>
    </row>
    <row r="45" spans="1:23" x14ac:dyDescent="0.25">
      <c r="A45" s="1">
        <v>45396</v>
      </c>
      <c r="B45" s="2">
        <v>0.14930555555555555</v>
      </c>
      <c r="C45" s="7">
        <v>1020</v>
      </c>
      <c r="D45" s="7">
        <v>1025</v>
      </c>
      <c r="E45" s="8">
        <v>16.899999999999999</v>
      </c>
      <c r="F45" s="9">
        <v>70</v>
      </c>
      <c r="G45" s="8">
        <v>16.899999999999999</v>
      </c>
      <c r="H45" s="8">
        <v>11.4</v>
      </c>
      <c r="I45" s="8">
        <v>26</v>
      </c>
      <c r="J45" s="8">
        <v>16.899999999999999</v>
      </c>
      <c r="K45" s="6">
        <f t="shared" si="0"/>
        <v>0</v>
      </c>
      <c r="L45" s="6">
        <f t="shared" si="1"/>
        <v>0</v>
      </c>
      <c r="M45" s="10">
        <v>106</v>
      </c>
      <c r="N45" s="3" t="str">
        <f t="shared" si="2"/>
        <v>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</row>
    <row r="46" spans="1:23" x14ac:dyDescent="0.25">
      <c r="A46" s="1">
        <v>45396</v>
      </c>
      <c r="B46" s="2">
        <v>0.15277777777777779</v>
      </c>
      <c r="C46" s="7">
        <v>1019</v>
      </c>
      <c r="D46" s="7">
        <v>1024</v>
      </c>
      <c r="E46" s="8">
        <v>16.8</v>
      </c>
      <c r="F46" s="9">
        <v>71</v>
      </c>
      <c r="G46" s="8">
        <v>16.8</v>
      </c>
      <c r="H46" s="8">
        <v>11.5</v>
      </c>
      <c r="I46" s="8">
        <v>26</v>
      </c>
      <c r="J46" s="8">
        <v>16.8</v>
      </c>
      <c r="K46" s="6">
        <f t="shared" si="0"/>
        <v>0</v>
      </c>
      <c r="L46" s="6">
        <f t="shared" si="1"/>
        <v>0</v>
      </c>
      <c r="M46" s="10">
        <v>102</v>
      </c>
      <c r="N46" s="3" t="str">
        <f t="shared" si="2"/>
        <v>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</v>
      </c>
      <c r="U46" s="15">
        <v>0</v>
      </c>
    </row>
    <row r="47" spans="1:23" x14ac:dyDescent="0.25">
      <c r="A47" s="1">
        <v>45396</v>
      </c>
      <c r="B47" s="2">
        <v>0.15625</v>
      </c>
      <c r="C47" s="7">
        <v>1019</v>
      </c>
      <c r="D47" s="7">
        <v>1024</v>
      </c>
      <c r="E47" s="8">
        <v>16.8</v>
      </c>
      <c r="F47" s="9">
        <v>71</v>
      </c>
      <c r="G47" s="8">
        <v>16.8</v>
      </c>
      <c r="H47" s="8">
        <v>11.5</v>
      </c>
      <c r="I47" s="8">
        <v>26</v>
      </c>
      <c r="J47" s="8">
        <v>16.8</v>
      </c>
      <c r="K47" s="6">
        <f t="shared" si="0"/>
        <v>3.6</v>
      </c>
      <c r="L47" s="6">
        <f t="shared" si="1"/>
        <v>3.6</v>
      </c>
      <c r="M47" s="10">
        <v>144</v>
      </c>
      <c r="N47" s="3" t="str">
        <f t="shared" si="2"/>
        <v>SE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</v>
      </c>
      <c r="U47" s="15">
        <v>1</v>
      </c>
    </row>
    <row r="48" spans="1:23" x14ac:dyDescent="0.25">
      <c r="A48" s="1">
        <v>45396</v>
      </c>
      <c r="B48" s="2">
        <v>0.15972222222222221</v>
      </c>
      <c r="C48" s="7">
        <v>1019</v>
      </c>
      <c r="D48" s="7">
        <v>1024</v>
      </c>
      <c r="E48" s="8">
        <v>16.7</v>
      </c>
      <c r="F48" s="9">
        <v>72</v>
      </c>
      <c r="G48" s="8">
        <v>16.7</v>
      </c>
      <c r="H48" s="8">
        <v>11.6</v>
      </c>
      <c r="I48" s="8">
        <v>26</v>
      </c>
      <c r="J48" s="8">
        <v>16.7</v>
      </c>
      <c r="K48" s="6">
        <f t="shared" si="0"/>
        <v>0</v>
      </c>
      <c r="L48" s="6">
        <f t="shared" si="1"/>
        <v>0</v>
      </c>
      <c r="M48" s="10">
        <v>208</v>
      </c>
      <c r="N48" s="3" t="str">
        <f t="shared" si="2"/>
        <v>SSW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</v>
      </c>
      <c r="U48" s="15">
        <v>0</v>
      </c>
    </row>
    <row r="49" spans="1:21" x14ac:dyDescent="0.25">
      <c r="A49" s="1">
        <v>45396</v>
      </c>
      <c r="B49" s="2">
        <v>0.16319444444444445</v>
      </c>
      <c r="C49" s="7">
        <v>1019</v>
      </c>
      <c r="D49" s="7">
        <v>1024</v>
      </c>
      <c r="E49" s="8">
        <v>16.600000000000001</v>
      </c>
      <c r="F49" s="9">
        <v>72</v>
      </c>
      <c r="G49" s="8">
        <v>16.600000000000001</v>
      </c>
      <c r="H49" s="8">
        <v>11.5</v>
      </c>
      <c r="I49" s="8">
        <v>26</v>
      </c>
      <c r="J49" s="8">
        <v>16.600000000000001</v>
      </c>
      <c r="K49" s="6">
        <f t="shared" si="0"/>
        <v>0</v>
      </c>
      <c r="L49" s="6">
        <f t="shared" si="1"/>
        <v>0</v>
      </c>
      <c r="M49" s="10">
        <v>152</v>
      </c>
      <c r="N49" s="3" t="str">
        <f t="shared" si="2"/>
        <v>SSE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</v>
      </c>
      <c r="U49" s="15">
        <v>0</v>
      </c>
    </row>
    <row r="50" spans="1:21" x14ac:dyDescent="0.25">
      <c r="A50" s="1">
        <v>45396</v>
      </c>
      <c r="B50" s="2">
        <v>0.16666666666666666</v>
      </c>
      <c r="C50" s="7">
        <v>1019</v>
      </c>
      <c r="D50" s="7">
        <v>1024</v>
      </c>
      <c r="E50" s="8">
        <v>16.600000000000001</v>
      </c>
      <c r="F50" s="9">
        <v>72</v>
      </c>
      <c r="G50" s="8">
        <v>16.600000000000001</v>
      </c>
      <c r="H50" s="8">
        <v>11.5</v>
      </c>
      <c r="I50" s="8">
        <v>26</v>
      </c>
      <c r="J50" s="8">
        <v>16.600000000000001</v>
      </c>
      <c r="K50" s="6">
        <f t="shared" si="0"/>
        <v>0</v>
      </c>
      <c r="L50" s="6">
        <f t="shared" si="1"/>
        <v>0</v>
      </c>
      <c r="M50" s="10">
        <v>222</v>
      </c>
      <c r="N50" s="3" t="str">
        <f t="shared" si="2"/>
        <v>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</row>
    <row r="51" spans="1:21" x14ac:dyDescent="0.25">
      <c r="A51" s="1">
        <v>45396</v>
      </c>
      <c r="B51" s="2">
        <v>0.1701388888888889</v>
      </c>
      <c r="C51" s="7">
        <v>1019</v>
      </c>
      <c r="D51" s="7">
        <v>1024</v>
      </c>
      <c r="E51" s="8">
        <v>16.5</v>
      </c>
      <c r="F51" s="9">
        <v>72</v>
      </c>
      <c r="G51" s="8">
        <v>16.5</v>
      </c>
      <c r="H51" s="8">
        <v>11.4</v>
      </c>
      <c r="I51" s="8">
        <v>26</v>
      </c>
      <c r="J51" s="8">
        <v>16.5</v>
      </c>
      <c r="K51" s="6">
        <f t="shared" si="0"/>
        <v>0</v>
      </c>
      <c r="L51" s="6">
        <f t="shared" si="1"/>
        <v>0</v>
      </c>
      <c r="M51" s="10">
        <v>282</v>
      </c>
      <c r="N51" s="3" t="str">
        <f t="shared" si="2"/>
        <v>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45396</v>
      </c>
      <c r="B52" s="2">
        <v>0.1736111111111111</v>
      </c>
      <c r="C52" s="7">
        <v>1019</v>
      </c>
      <c r="D52" s="7">
        <v>1024</v>
      </c>
      <c r="E52" s="8">
        <v>16.600000000000001</v>
      </c>
      <c r="F52" s="9">
        <v>71</v>
      </c>
      <c r="G52" s="8">
        <v>17.100000000000001</v>
      </c>
      <c r="H52" s="8">
        <v>11.3</v>
      </c>
      <c r="I52" s="8">
        <v>26</v>
      </c>
      <c r="J52" s="8">
        <v>17.100000000000001</v>
      </c>
      <c r="K52" s="6">
        <f t="shared" si="0"/>
        <v>5.04</v>
      </c>
      <c r="L52" s="6">
        <f t="shared" si="1"/>
        <v>5.04</v>
      </c>
      <c r="M52" s="10">
        <v>278</v>
      </c>
      <c r="N52" s="3" t="str">
        <f t="shared" si="2"/>
        <v>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1.4</v>
      </c>
      <c r="U52" s="15">
        <v>1.4</v>
      </c>
    </row>
    <row r="53" spans="1:21" x14ac:dyDescent="0.25">
      <c r="A53" s="1">
        <v>45396</v>
      </c>
      <c r="B53" s="2">
        <v>0.17708333333333334</v>
      </c>
      <c r="C53" s="7">
        <v>1019</v>
      </c>
      <c r="D53" s="7">
        <v>1024</v>
      </c>
      <c r="E53" s="8">
        <v>16.7</v>
      </c>
      <c r="F53" s="9">
        <v>71</v>
      </c>
      <c r="G53" s="8">
        <v>17.2</v>
      </c>
      <c r="H53" s="8">
        <v>11.4</v>
      </c>
      <c r="I53" s="8">
        <v>26</v>
      </c>
      <c r="J53" s="8">
        <v>17.2</v>
      </c>
      <c r="K53" s="6">
        <f t="shared" si="0"/>
        <v>5.4</v>
      </c>
      <c r="L53" s="6">
        <f t="shared" si="1"/>
        <v>5.4</v>
      </c>
      <c r="M53" s="10">
        <v>248</v>
      </c>
      <c r="N53" s="3" t="str">
        <f t="shared" si="2"/>
        <v>WSW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1.5</v>
      </c>
      <c r="U53" s="15">
        <v>1.5</v>
      </c>
    </row>
    <row r="54" spans="1:21" x14ac:dyDescent="0.25">
      <c r="A54" s="1">
        <v>45396</v>
      </c>
      <c r="B54" s="2">
        <v>0.18055555555555555</v>
      </c>
      <c r="C54" s="7">
        <v>1019</v>
      </c>
      <c r="D54" s="7">
        <v>1024</v>
      </c>
      <c r="E54" s="8">
        <v>16.5</v>
      </c>
      <c r="F54" s="9">
        <v>72</v>
      </c>
      <c r="G54" s="8">
        <v>17</v>
      </c>
      <c r="H54" s="8">
        <v>11.4</v>
      </c>
      <c r="I54" s="8">
        <v>26</v>
      </c>
      <c r="J54" s="8">
        <v>17</v>
      </c>
      <c r="K54" s="6">
        <f t="shared" si="0"/>
        <v>5.04</v>
      </c>
      <c r="L54" s="6">
        <f t="shared" si="1"/>
        <v>5.04</v>
      </c>
      <c r="M54" s="10">
        <v>273</v>
      </c>
      <c r="N54" s="3" t="str">
        <f t="shared" si="2"/>
        <v>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1.4</v>
      </c>
      <c r="U54" s="15">
        <v>1.4</v>
      </c>
    </row>
    <row r="55" spans="1:21" x14ac:dyDescent="0.25">
      <c r="A55" s="1">
        <v>45396</v>
      </c>
      <c r="B55" s="2">
        <v>0.18402777777777779</v>
      </c>
      <c r="C55" s="7">
        <v>1019</v>
      </c>
      <c r="D55" s="7">
        <v>1024</v>
      </c>
      <c r="E55" s="8">
        <v>16.399999999999999</v>
      </c>
      <c r="F55" s="9">
        <v>71</v>
      </c>
      <c r="G55" s="8">
        <v>16.399999999999999</v>
      </c>
      <c r="H55" s="8">
        <v>11.1</v>
      </c>
      <c r="I55" s="8">
        <v>26</v>
      </c>
      <c r="J55" s="8">
        <v>16.399999999999999</v>
      </c>
      <c r="K55" s="6">
        <f t="shared" si="0"/>
        <v>4.68</v>
      </c>
      <c r="L55" s="6">
        <f t="shared" si="1"/>
        <v>4.68</v>
      </c>
      <c r="M55" s="10">
        <v>90</v>
      </c>
      <c r="N55" s="3" t="str">
        <f t="shared" si="2"/>
        <v>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1.3</v>
      </c>
      <c r="U55" s="15">
        <v>1.3</v>
      </c>
    </row>
    <row r="56" spans="1:21" x14ac:dyDescent="0.25">
      <c r="A56" s="1">
        <v>45396</v>
      </c>
      <c r="B56" s="2">
        <v>0.1875</v>
      </c>
      <c r="C56" s="7">
        <v>1019</v>
      </c>
      <c r="D56" s="7">
        <v>1024</v>
      </c>
      <c r="E56" s="8">
        <v>16.3</v>
      </c>
      <c r="F56" s="9">
        <v>70</v>
      </c>
      <c r="G56" s="8">
        <v>16.8</v>
      </c>
      <c r="H56" s="8">
        <v>10.8</v>
      </c>
      <c r="I56" s="8">
        <v>26</v>
      </c>
      <c r="J56" s="8">
        <v>16.8</v>
      </c>
      <c r="K56" s="6">
        <f t="shared" si="0"/>
        <v>5.04</v>
      </c>
      <c r="L56" s="6">
        <f t="shared" si="1"/>
        <v>5.04</v>
      </c>
      <c r="M56" s="10">
        <v>282</v>
      </c>
      <c r="N56" s="3" t="str">
        <f t="shared" si="2"/>
        <v>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1.4</v>
      </c>
      <c r="U56" s="15">
        <v>1.4</v>
      </c>
    </row>
    <row r="57" spans="1:21" x14ac:dyDescent="0.25">
      <c r="A57" s="1">
        <v>45396</v>
      </c>
      <c r="B57" s="2">
        <v>0.19097222222222221</v>
      </c>
      <c r="C57" s="7">
        <v>1019</v>
      </c>
      <c r="D57" s="7">
        <v>1024</v>
      </c>
      <c r="E57" s="8">
        <v>16.2</v>
      </c>
      <c r="F57" s="9">
        <v>70</v>
      </c>
      <c r="G57" s="8">
        <v>16.2</v>
      </c>
      <c r="H57" s="8">
        <v>10.7</v>
      </c>
      <c r="I57" s="8">
        <v>26</v>
      </c>
      <c r="J57" s="8">
        <v>16.2</v>
      </c>
      <c r="K57" s="6">
        <f t="shared" si="0"/>
        <v>3.9600000000000004</v>
      </c>
      <c r="L57" s="6">
        <f t="shared" si="1"/>
        <v>3.9600000000000004</v>
      </c>
      <c r="M57" s="10">
        <v>247</v>
      </c>
      <c r="N57" s="3" t="str">
        <f t="shared" si="2"/>
        <v>WSW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1.1000000000000001</v>
      </c>
      <c r="U57" s="15">
        <v>1.1000000000000001</v>
      </c>
    </row>
    <row r="58" spans="1:21" x14ac:dyDescent="0.25">
      <c r="A58" s="1">
        <v>45396</v>
      </c>
      <c r="B58" s="2">
        <v>0.19444444444444445</v>
      </c>
      <c r="C58" s="7">
        <v>1019</v>
      </c>
      <c r="D58" s="7">
        <v>1024</v>
      </c>
      <c r="E58" s="8">
        <v>16.2</v>
      </c>
      <c r="F58" s="9">
        <v>70</v>
      </c>
      <c r="G58" s="8">
        <v>16.399999999999999</v>
      </c>
      <c r="H58" s="8">
        <v>10.7</v>
      </c>
      <c r="I58" s="8">
        <v>26</v>
      </c>
      <c r="J58" s="8">
        <v>16.399999999999999</v>
      </c>
      <c r="K58" s="6">
        <f t="shared" si="0"/>
        <v>6.84</v>
      </c>
      <c r="L58" s="6">
        <f t="shared" si="1"/>
        <v>7.2</v>
      </c>
      <c r="M58" s="10">
        <v>300</v>
      </c>
      <c r="N58" s="3" t="str">
        <f t="shared" si="2"/>
        <v>WNW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1.9</v>
      </c>
      <c r="U58" s="15">
        <v>2</v>
      </c>
    </row>
    <row r="59" spans="1:21" x14ac:dyDescent="0.25">
      <c r="A59" s="1">
        <v>45396</v>
      </c>
      <c r="B59" s="2">
        <v>0.19791666666666666</v>
      </c>
      <c r="C59" s="7">
        <v>1019</v>
      </c>
      <c r="D59" s="7">
        <v>1024</v>
      </c>
      <c r="E59" s="8">
        <v>16.2</v>
      </c>
      <c r="F59" s="9">
        <v>69</v>
      </c>
      <c r="G59" s="8">
        <v>16.2</v>
      </c>
      <c r="H59" s="8">
        <v>10.5</v>
      </c>
      <c r="I59" s="8">
        <v>26</v>
      </c>
      <c r="J59" s="8">
        <v>16.2</v>
      </c>
      <c r="K59" s="6">
        <f t="shared" si="0"/>
        <v>3.6</v>
      </c>
      <c r="L59" s="6">
        <f t="shared" si="1"/>
        <v>3.6</v>
      </c>
      <c r="M59" s="10">
        <v>267</v>
      </c>
      <c r="N59" s="3" t="str">
        <f t="shared" si="2"/>
        <v>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</v>
      </c>
      <c r="U59" s="15">
        <v>1</v>
      </c>
    </row>
    <row r="60" spans="1:21" x14ac:dyDescent="0.25">
      <c r="A60" s="1">
        <v>45396</v>
      </c>
      <c r="B60" s="2">
        <v>0.2013888888888889</v>
      </c>
      <c r="C60" s="7">
        <v>1020</v>
      </c>
      <c r="D60" s="7">
        <v>1025</v>
      </c>
      <c r="E60" s="8">
        <v>16.3</v>
      </c>
      <c r="F60" s="9">
        <v>68</v>
      </c>
      <c r="G60" s="8">
        <v>16.8</v>
      </c>
      <c r="H60" s="8">
        <v>10.3</v>
      </c>
      <c r="I60" s="8">
        <v>26</v>
      </c>
      <c r="J60" s="8">
        <v>16.8</v>
      </c>
      <c r="K60" s="6">
        <f t="shared" si="0"/>
        <v>5.4</v>
      </c>
      <c r="L60" s="6">
        <f t="shared" si="1"/>
        <v>5.4</v>
      </c>
      <c r="M60" s="10">
        <v>270</v>
      </c>
      <c r="N60" s="3" t="str">
        <f t="shared" si="2"/>
        <v>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1.5</v>
      </c>
      <c r="U60" s="15">
        <v>1.5</v>
      </c>
    </row>
    <row r="61" spans="1:21" x14ac:dyDescent="0.25">
      <c r="A61" s="1">
        <v>45396</v>
      </c>
      <c r="B61" s="2">
        <v>0.2048611111111111</v>
      </c>
      <c r="C61" s="7">
        <v>1020</v>
      </c>
      <c r="D61" s="7">
        <v>1025</v>
      </c>
      <c r="E61" s="8">
        <v>16.2</v>
      </c>
      <c r="F61" s="9">
        <v>68</v>
      </c>
      <c r="G61" s="8">
        <v>16.2</v>
      </c>
      <c r="H61" s="8">
        <v>10.199999999999999</v>
      </c>
      <c r="I61" s="8">
        <v>26</v>
      </c>
      <c r="J61" s="8">
        <v>16.2</v>
      </c>
      <c r="K61" s="6">
        <f t="shared" si="0"/>
        <v>3.9600000000000004</v>
      </c>
      <c r="L61" s="6">
        <f t="shared" si="1"/>
        <v>3.9600000000000004</v>
      </c>
      <c r="M61" s="10">
        <v>304</v>
      </c>
      <c r="N61" s="3" t="str">
        <f t="shared" si="2"/>
        <v>WNW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1.1000000000000001</v>
      </c>
      <c r="U61" s="15">
        <v>1.1000000000000001</v>
      </c>
    </row>
    <row r="62" spans="1:21" x14ac:dyDescent="0.25">
      <c r="A62" s="1">
        <v>45396</v>
      </c>
      <c r="B62" s="2">
        <v>0.20833333333333334</v>
      </c>
      <c r="C62" s="7">
        <v>1020</v>
      </c>
      <c r="D62" s="7">
        <v>1025</v>
      </c>
      <c r="E62" s="8">
        <v>16.2</v>
      </c>
      <c r="F62" s="9">
        <v>67</v>
      </c>
      <c r="G62" s="8">
        <v>16.2</v>
      </c>
      <c r="H62" s="8">
        <v>10</v>
      </c>
      <c r="I62" s="8">
        <v>26</v>
      </c>
      <c r="J62" s="8">
        <v>16.2</v>
      </c>
      <c r="K62" s="6">
        <f t="shared" si="0"/>
        <v>3.24</v>
      </c>
      <c r="L62" s="6">
        <f t="shared" si="1"/>
        <v>3.24</v>
      </c>
      <c r="M62" s="10">
        <v>294</v>
      </c>
      <c r="N62" s="3" t="str">
        <f t="shared" si="2"/>
        <v>WNW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0.9</v>
      </c>
      <c r="U62" s="15">
        <v>0.9</v>
      </c>
    </row>
    <row r="63" spans="1:21" x14ac:dyDescent="0.25">
      <c r="A63" s="1">
        <v>45396</v>
      </c>
      <c r="B63" s="2">
        <v>0.21180555555555555</v>
      </c>
      <c r="C63" s="7">
        <v>1020</v>
      </c>
      <c r="D63" s="7">
        <v>1025</v>
      </c>
      <c r="E63" s="8">
        <v>16.2</v>
      </c>
      <c r="F63" s="9">
        <v>68</v>
      </c>
      <c r="G63" s="8">
        <v>16.2</v>
      </c>
      <c r="H63" s="8">
        <v>10.199999999999999</v>
      </c>
      <c r="I63" s="8">
        <v>26</v>
      </c>
      <c r="J63" s="8">
        <v>16.2</v>
      </c>
      <c r="K63" s="6">
        <f t="shared" si="0"/>
        <v>0</v>
      </c>
      <c r="L63" s="6">
        <f t="shared" si="1"/>
        <v>0</v>
      </c>
      <c r="M63" s="10">
        <v>282</v>
      </c>
      <c r="N63" s="3" t="str">
        <f t="shared" si="2"/>
        <v>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45396</v>
      </c>
      <c r="B64" s="2">
        <v>0.21527777777777779</v>
      </c>
      <c r="C64" s="7">
        <v>1019</v>
      </c>
      <c r="D64" s="7">
        <v>1024</v>
      </c>
      <c r="E64" s="8">
        <v>16.2</v>
      </c>
      <c r="F64" s="9">
        <v>67</v>
      </c>
      <c r="G64" s="8">
        <v>16.7</v>
      </c>
      <c r="H64" s="8">
        <v>10</v>
      </c>
      <c r="I64" s="8">
        <v>26</v>
      </c>
      <c r="J64" s="8">
        <v>16.7</v>
      </c>
      <c r="K64" s="6">
        <f t="shared" si="0"/>
        <v>5.76</v>
      </c>
      <c r="L64" s="6">
        <f t="shared" si="1"/>
        <v>5.76</v>
      </c>
      <c r="M64" s="10">
        <v>265</v>
      </c>
      <c r="N64" s="3" t="str">
        <f t="shared" si="2"/>
        <v>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1.6</v>
      </c>
      <c r="U64" s="15">
        <v>1.6</v>
      </c>
    </row>
    <row r="65" spans="1:21" x14ac:dyDescent="0.25">
      <c r="A65" s="1">
        <v>45396</v>
      </c>
      <c r="B65" s="2">
        <v>0.21875</v>
      </c>
      <c r="C65" s="7">
        <v>1020</v>
      </c>
      <c r="D65" s="7">
        <v>1025</v>
      </c>
      <c r="E65" s="8">
        <v>16.2</v>
      </c>
      <c r="F65" s="9">
        <v>68</v>
      </c>
      <c r="G65" s="8">
        <v>16.2</v>
      </c>
      <c r="H65" s="8">
        <v>10.199999999999999</v>
      </c>
      <c r="I65" s="8">
        <v>26</v>
      </c>
      <c r="J65" s="8">
        <v>16.2</v>
      </c>
      <c r="K65" s="6">
        <f t="shared" si="0"/>
        <v>2.52</v>
      </c>
      <c r="L65" s="6">
        <f t="shared" si="1"/>
        <v>2.52</v>
      </c>
      <c r="M65" s="10">
        <v>252</v>
      </c>
      <c r="N65" s="3" t="str">
        <f t="shared" si="2"/>
        <v>WSW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0.7</v>
      </c>
      <c r="U65" s="15">
        <v>0.7</v>
      </c>
    </row>
    <row r="66" spans="1:21" x14ac:dyDescent="0.25">
      <c r="A66" s="1">
        <v>45396</v>
      </c>
      <c r="B66" s="2">
        <v>0.22222222222222221</v>
      </c>
      <c r="C66" s="7">
        <v>1020</v>
      </c>
      <c r="D66" s="7">
        <v>1025</v>
      </c>
      <c r="E66" s="8">
        <v>16.2</v>
      </c>
      <c r="F66" s="9">
        <v>68</v>
      </c>
      <c r="G66" s="8">
        <v>16.2</v>
      </c>
      <c r="H66" s="8">
        <v>10.199999999999999</v>
      </c>
      <c r="I66" s="8">
        <v>26</v>
      </c>
      <c r="J66" s="8">
        <v>16.2</v>
      </c>
      <c r="K66" s="6">
        <f t="shared" si="0"/>
        <v>0</v>
      </c>
      <c r="L66" s="6">
        <f t="shared" si="1"/>
        <v>0</v>
      </c>
      <c r="M66" s="10">
        <v>282</v>
      </c>
      <c r="N66" s="3" t="str">
        <f t="shared" si="2"/>
        <v>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</v>
      </c>
      <c r="U66" s="15">
        <v>0</v>
      </c>
    </row>
    <row r="67" spans="1:21" x14ac:dyDescent="0.25">
      <c r="A67" s="1">
        <v>45396</v>
      </c>
      <c r="B67" s="2">
        <v>0.22569444444444445</v>
      </c>
      <c r="C67" s="7">
        <v>1020</v>
      </c>
      <c r="D67" s="7">
        <v>1025</v>
      </c>
      <c r="E67" s="8">
        <v>16</v>
      </c>
      <c r="F67" s="9">
        <v>69</v>
      </c>
      <c r="G67" s="8">
        <v>16</v>
      </c>
      <c r="H67" s="8">
        <v>10.3</v>
      </c>
      <c r="I67" s="8">
        <v>26</v>
      </c>
      <c r="J67" s="8">
        <v>16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204</v>
      </c>
      <c r="N67" s="3" t="str">
        <f t="shared" ref="N67:N130" si="5">LOOKUP(M67,$V$4:$V$40,$W$4:$W$40)</f>
        <v>SSW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45396</v>
      </c>
      <c r="B68" s="2">
        <v>0.22916666666666666</v>
      </c>
      <c r="C68" s="7">
        <v>1020</v>
      </c>
      <c r="D68" s="7">
        <v>1025</v>
      </c>
      <c r="E68" s="8">
        <v>15.8</v>
      </c>
      <c r="F68" s="9">
        <v>69</v>
      </c>
      <c r="G68" s="8">
        <v>15.8</v>
      </c>
      <c r="H68" s="8">
        <v>10.1</v>
      </c>
      <c r="I68" s="8">
        <v>26</v>
      </c>
      <c r="J68" s="8">
        <v>15.8</v>
      </c>
      <c r="K68" s="6">
        <f t="shared" si="3"/>
        <v>0</v>
      </c>
      <c r="L68" s="6">
        <f t="shared" si="4"/>
        <v>0</v>
      </c>
      <c r="M68" s="10">
        <v>318</v>
      </c>
      <c r="N68" s="3" t="str">
        <f t="shared" si="5"/>
        <v>NW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45396</v>
      </c>
      <c r="B69" s="2">
        <v>0.2326388888888889</v>
      </c>
      <c r="C69" s="7">
        <v>1020</v>
      </c>
      <c r="D69" s="7">
        <v>1025</v>
      </c>
      <c r="E69" s="8">
        <v>15.7</v>
      </c>
      <c r="F69" s="9">
        <v>70</v>
      </c>
      <c r="G69" s="8">
        <v>15.7</v>
      </c>
      <c r="H69" s="8">
        <v>10.199999999999999</v>
      </c>
      <c r="I69" s="8">
        <v>26</v>
      </c>
      <c r="J69" s="8">
        <v>15.7</v>
      </c>
      <c r="K69" s="6">
        <f t="shared" si="3"/>
        <v>0</v>
      </c>
      <c r="L69" s="6">
        <f t="shared" si="4"/>
        <v>0</v>
      </c>
      <c r="M69" s="10">
        <v>18</v>
      </c>
      <c r="N69" s="3" t="str">
        <f t="shared" si="5"/>
        <v>N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</v>
      </c>
      <c r="U69" s="15">
        <v>0</v>
      </c>
    </row>
    <row r="70" spans="1:21" x14ac:dyDescent="0.25">
      <c r="A70" s="1">
        <v>45396</v>
      </c>
      <c r="B70" s="2">
        <v>0.2361111111111111</v>
      </c>
      <c r="C70" s="7">
        <v>1020</v>
      </c>
      <c r="D70" s="7">
        <v>1025</v>
      </c>
      <c r="E70" s="8">
        <v>15.4</v>
      </c>
      <c r="F70" s="9">
        <v>69</v>
      </c>
      <c r="G70" s="8">
        <v>15.4</v>
      </c>
      <c r="H70" s="8">
        <v>9.6999999999999993</v>
      </c>
      <c r="I70" s="8">
        <v>26</v>
      </c>
      <c r="J70" s="8">
        <v>15.4</v>
      </c>
      <c r="K70" s="6">
        <f t="shared" si="3"/>
        <v>0</v>
      </c>
      <c r="L70" s="6">
        <f t="shared" si="4"/>
        <v>0</v>
      </c>
      <c r="M70" s="10">
        <v>270</v>
      </c>
      <c r="N70" s="3" t="str">
        <f t="shared" si="5"/>
        <v>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</v>
      </c>
      <c r="U70" s="15">
        <v>0</v>
      </c>
    </row>
    <row r="71" spans="1:21" x14ac:dyDescent="0.25">
      <c r="A71" s="1">
        <v>45396</v>
      </c>
      <c r="B71" s="2">
        <v>0.23958333333333334</v>
      </c>
      <c r="C71" s="7">
        <v>1020</v>
      </c>
      <c r="D71" s="7">
        <v>1025</v>
      </c>
      <c r="E71" s="8">
        <v>15.6</v>
      </c>
      <c r="F71" s="9">
        <v>69</v>
      </c>
      <c r="G71" s="8">
        <v>15.6</v>
      </c>
      <c r="H71" s="8">
        <v>9.9</v>
      </c>
      <c r="I71" s="8">
        <v>26</v>
      </c>
      <c r="J71" s="8">
        <v>15.6</v>
      </c>
      <c r="K71" s="6">
        <f t="shared" si="3"/>
        <v>3.6</v>
      </c>
      <c r="L71" s="6">
        <f t="shared" si="4"/>
        <v>3.6</v>
      </c>
      <c r="M71" s="10">
        <v>336</v>
      </c>
      <c r="N71" s="3" t="str">
        <f t="shared" si="5"/>
        <v>NNW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</v>
      </c>
      <c r="U71" s="15">
        <v>1</v>
      </c>
    </row>
    <row r="72" spans="1:21" x14ac:dyDescent="0.25">
      <c r="A72" s="1">
        <v>45396</v>
      </c>
      <c r="B72" s="2">
        <v>0.24305555555555555</v>
      </c>
      <c r="C72" s="7">
        <v>1020</v>
      </c>
      <c r="D72" s="7">
        <v>1025</v>
      </c>
      <c r="E72" s="8">
        <v>15.8</v>
      </c>
      <c r="F72" s="9">
        <v>70</v>
      </c>
      <c r="G72" s="8">
        <v>15.8</v>
      </c>
      <c r="H72" s="8">
        <v>10.3</v>
      </c>
      <c r="I72" s="8">
        <v>26</v>
      </c>
      <c r="J72" s="8">
        <v>15.8</v>
      </c>
      <c r="K72" s="6">
        <f t="shared" si="3"/>
        <v>2.52</v>
      </c>
      <c r="L72" s="6">
        <f t="shared" si="4"/>
        <v>2.52</v>
      </c>
      <c r="M72" s="10">
        <v>215</v>
      </c>
      <c r="N72" s="3" t="str">
        <f t="shared" si="5"/>
        <v>SSW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0.7</v>
      </c>
      <c r="U72" s="15">
        <v>0.7</v>
      </c>
    </row>
    <row r="73" spans="1:21" x14ac:dyDescent="0.25">
      <c r="A73" s="1">
        <v>45396</v>
      </c>
      <c r="B73" s="2">
        <v>0.24652777777777779</v>
      </c>
      <c r="C73" s="7">
        <v>1020</v>
      </c>
      <c r="D73" s="7">
        <v>1025</v>
      </c>
      <c r="E73" s="8">
        <v>15.8</v>
      </c>
      <c r="F73" s="9">
        <v>70</v>
      </c>
      <c r="G73" s="8">
        <v>15.8</v>
      </c>
      <c r="H73" s="8">
        <v>10.3</v>
      </c>
      <c r="I73" s="8">
        <v>26</v>
      </c>
      <c r="J73" s="8">
        <v>15.8</v>
      </c>
      <c r="K73" s="6">
        <f t="shared" si="3"/>
        <v>0</v>
      </c>
      <c r="L73" s="6">
        <f t="shared" si="4"/>
        <v>0</v>
      </c>
      <c r="M73" s="10">
        <v>312</v>
      </c>
      <c r="N73" s="3" t="str">
        <f t="shared" si="5"/>
        <v>NW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</v>
      </c>
      <c r="U73" s="15">
        <v>0</v>
      </c>
    </row>
    <row r="74" spans="1:21" x14ac:dyDescent="0.25">
      <c r="A74" s="1">
        <v>45396</v>
      </c>
      <c r="B74" s="2">
        <v>0.25</v>
      </c>
      <c r="C74" s="7">
        <v>1020</v>
      </c>
      <c r="D74" s="7">
        <v>1025</v>
      </c>
      <c r="E74" s="8">
        <v>15.9</v>
      </c>
      <c r="F74" s="9">
        <v>69</v>
      </c>
      <c r="G74" s="8">
        <v>15.9</v>
      </c>
      <c r="H74" s="8">
        <v>10.199999999999999</v>
      </c>
      <c r="I74" s="8">
        <v>26</v>
      </c>
      <c r="J74" s="8">
        <v>15.9</v>
      </c>
      <c r="K74" s="6">
        <f t="shared" si="3"/>
        <v>0</v>
      </c>
      <c r="L74" s="6">
        <f t="shared" si="4"/>
        <v>0</v>
      </c>
      <c r="M74" s="10">
        <v>266</v>
      </c>
      <c r="N74" s="3" t="str">
        <f t="shared" si="5"/>
        <v>W</v>
      </c>
      <c r="O74" s="11">
        <v>0</v>
      </c>
      <c r="P74" s="12">
        <v>0</v>
      </c>
      <c r="Q74" s="3">
        <v>0</v>
      </c>
      <c r="R74" s="13">
        <v>9.4E-2</v>
      </c>
      <c r="S74" s="14">
        <v>7.4260000000000005E-4</v>
      </c>
      <c r="T74" s="15">
        <v>0</v>
      </c>
      <c r="U74" s="15">
        <v>0</v>
      </c>
    </row>
    <row r="75" spans="1:21" x14ac:dyDescent="0.25">
      <c r="A75" s="1">
        <v>45396</v>
      </c>
      <c r="B75" s="2">
        <v>0.25347222222222221</v>
      </c>
      <c r="C75" s="7">
        <v>1020</v>
      </c>
      <c r="D75" s="7">
        <v>1025</v>
      </c>
      <c r="E75" s="8">
        <v>16</v>
      </c>
      <c r="F75" s="9">
        <v>70</v>
      </c>
      <c r="G75" s="8">
        <v>16.399999999999999</v>
      </c>
      <c r="H75" s="8">
        <v>10.5</v>
      </c>
      <c r="I75" s="8">
        <v>26</v>
      </c>
      <c r="J75" s="8">
        <v>16.399999999999999</v>
      </c>
      <c r="K75" s="6">
        <f t="shared" si="3"/>
        <v>5.04</v>
      </c>
      <c r="L75" s="6">
        <f t="shared" si="4"/>
        <v>5.04</v>
      </c>
      <c r="M75" s="10">
        <v>287</v>
      </c>
      <c r="N75" s="3" t="str">
        <f t="shared" si="5"/>
        <v>W</v>
      </c>
      <c r="O75" s="11">
        <v>0</v>
      </c>
      <c r="P75" s="12">
        <v>0</v>
      </c>
      <c r="Q75" s="3">
        <v>0</v>
      </c>
      <c r="R75" s="13">
        <v>0.20399999999999999</v>
      </c>
      <c r="S75" s="14">
        <v>1.6116000000000001E-3</v>
      </c>
      <c r="T75" s="15">
        <v>1.4</v>
      </c>
      <c r="U75" s="15">
        <v>1.4</v>
      </c>
    </row>
    <row r="76" spans="1:21" x14ac:dyDescent="0.25">
      <c r="A76" s="1">
        <v>45396</v>
      </c>
      <c r="B76" s="2">
        <v>0.25694444444444442</v>
      </c>
      <c r="C76" s="7">
        <v>1020</v>
      </c>
      <c r="D76" s="7">
        <v>1025</v>
      </c>
      <c r="E76" s="8">
        <v>15.8</v>
      </c>
      <c r="F76" s="9">
        <v>71</v>
      </c>
      <c r="G76" s="8">
        <v>15.8</v>
      </c>
      <c r="H76" s="8">
        <v>10.5</v>
      </c>
      <c r="I76" s="8">
        <v>26</v>
      </c>
      <c r="J76" s="8">
        <v>15.8</v>
      </c>
      <c r="K76" s="6">
        <f t="shared" si="3"/>
        <v>3.9600000000000004</v>
      </c>
      <c r="L76" s="6">
        <f t="shared" si="4"/>
        <v>3.9600000000000004</v>
      </c>
      <c r="M76" s="10">
        <v>264</v>
      </c>
      <c r="N76" s="3" t="str">
        <f t="shared" si="5"/>
        <v>W</v>
      </c>
      <c r="O76" s="11">
        <v>0</v>
      </c>
      <c r="P76" s="12">
        <v>0</v>
      </c>
      <c r="Q76" s="3">
        <v>0</v>
      </c>
      <c r="R76" s="13">
        <v>0.33500000000000002</v>
      </c>
      <c r="S76" s="14">
        <v>2.6465000000000004E-3</v>
      </c>
      <c r="T76" s="15">
        <v>1.1000000000000001</v>
      </c>
      <c r="U76" s="15">
        <v>1.1000000000000001</v>
      </c>
    </row>
    <row r="77" spans="1:21" x14ac:dyDescent="0.25">
      <c r="A77" s="1">
        <v>45396</v>
      </c>
      <c r="B77" s="2">
        <v>0.26041666666666669</v>
      </c>
      <c r="C77" s="7">
        <v>1020</v>
      </c>
      <c r="D77" s="7">
        <v>1025</v>
      </c>
      <c r="E77" s="8">
        <v>15.7</v>
      </c>
      <c r="F77" s="9">
        <v>72</v>
      </c>
      <c r="G77" s="8">
        <v>15.7</v>
      </c>
      <c r="H77" s="8">
        <v>10.6</v>
      </c>
      <c r="I77" s="8">
        <v>26</v>
      </c>
      <c r="J77" s="8">
        <v>15.7</v>
      </c>
      <c r="K77" s="6">
        <f t="shared" si="3"/>
        <v>0</v>
      </c>
      <c r="L77" s="6">
        <f t="shared" si="4"/>
        <v>0</v>
      </c>
      <c r="M77" s="10">
        <v>300</v>
      </c>
      <c r="N77" s="3" t="str">
        <f t="shared" si="5"/>
        <v>WNW</v>
      </c>
      <c r="O77" s="11">
        <v>0</v>
      </c>
      <c r="P77" s="12">
        <v>0</v>
      </c>
      <c r="Q77" s="3">
        <v>0</v>
      </c>
      <c r="R77" s="13">
        <v>0.51300000000000001</v>
      </c>
      <c r="S77" s="14">
        <v>4.0527000000000002E-3</v>
      </c>
      <c r="T77" s="15">
        <v>0</v>
      </c>
      <c r="U77" s="15">
        <v>0</v>
      </c>
    </row>
    <row r="78" spans="1:21" x14ac:dyDescent="0.25">
      <c r="A78" s="1">
        <v>45396</v>
      </c>
      <c r="B78" s="2">
        <v>0.2638888888888889</v>
      </c>
      <c r="C78" s="7">
        <v>1020</v>
      </c>
      <c r="D78" s="7">
        <v>1025</v>
      </c>
      <c r="E78" s="8">
        <v>15.6</v>
      </c>
      <c r="F78" s="9">
        <v>72</v>
      </c>
      <c r="G78" s="8">
        <v>15.6</v>
      </c>
      <c r="H78" s="8">
        <v>10.5</v>
      </c>
      <c r="I78" s="8">
        <v>26</v>
      </c>
      <c r="J78" s="8">
        <v>15.6</v>
      </c>
      <c r="K78" s="6">
        <f t="shared" si="3"/>
        <v>0</v>
      </c>
      <c r="L78" s="6">
        <f t="shared" si="4"/>
        <v>0</v>
      </c>
      <c r="M78" s="10">
        <v>241</v>
      </c>
      <c r="N78" s="3" t="str">
        <f t="shared" si="5"/>
        <v>WSW</v>
      </c>
      <c r="O78" s="11">
        <v>0</v>
      </c>
      <c r="P78" s="12">
        <v>0</v>
      </c>
      <c r="Q78" s="3">
        <v>0</v>
      </c>
      <c r="R78" s="13">
        <v>0.748</v>
      </c>
      <c r="S78" s="14">
        <v>5.9092000000000007E-3</v>
      </c>
      <c r="T78" s="15">
        <v>0</v>
      </c>
      <c r="U78" s="15">
        <v>0</v>
      </c>
    </row>
    <row r="79" spans="1:21" x14ac:dyDescent="0.25">
      <c r="A79" s="1">
        <v>45396</v>
      </c>
      <c r="B79" s="2">
        <v>0.2673611111111111</v>
      </c>
      <c r="C79" s="7">
        <v>1020</v>
      </c>
      <c r="D79" s="7">
        <v>1025</v>
      </c>
      <c r="E79" s="8">
        <v>15.5</v>
      </c>
      <c r="F79" s="9">
        <v>73</v>
      </c>
      <c r="G79" s="8">
        <v>15.5</v>
      </c>
      <c r="H79" s="8">
        <v>10.6</v>
      </c>
      <c r="I79" s="8">
        <v>26</v>
      </c>
      <c r="J79" s="8">
        <v>15.5</v>
      </c>
      <c r="K79" s="6">
        <f t="shared" si="3"/>
        <v>2.52</v>
      </c>
      <c r="L79" s="6">
        <f t="shared" si="4"/>
        <v>2.52</v>
      </c>
      <c r="M79" s="10">
        <v>248</v>
      </c>
      <c r="N79" s="3" t="str">
        <f t="shared" si="5"/>
        <v>WSW</v>
      </c>
      <c r="O79" s="11">
        <v>0</v>
      </c>
      <c r="P79" s="12">
        <v>0</v>
      </c>
      <c r="Q79" s="3">
        <v>0</v>
      </c>
      <c r="R79" s="13">
        <v>1117</v>
      </c>
      <c r="S79" s="14">
        <v>8.8243000000000009</v>
      </c>
      <c r="T79" s="15">
        <v>0.7</v>
      </c>
      <c r="U79" s="15">
        <v>0.7</v>
      </c>
    </row>
    <row r="80" spans="1:21" x14ac:dyDescent="0.25">
      <c r="A80" s="1">
        <v>45396</v>
      </c>
      <c r="B80" s="2">
        <v>0.27083333333333331</v>
      </c>
      <c r="C80" s="7">
        <v>1020</v>
      </c>
      <c r="D80" s="7">
        <v>1025</v>
      </c>
      <c r="E80" s="8">
        <v>15.6</v>
      </c>
      <c r="F80" s="9">
        <v>73</v>
      </c>
      <c r="G80" s="8">
        <v>15.6</v>
      </c>
      <c r="H80" s="8">
        <v>10.7</v>
      </c>
      <c r="I80" s="8">
        <v>26</v>
      </c>
      <c r="J80" s="8">
        <v>15.6</v>
      </c>
      <c r="K80" s="6">
        <f t="shared" si="3"/>
        <v>0</v>
      </c>
      <c r="L80" s="6">
        <f t="shared" si="4"/>
        <v>0</v>
      </c>
      <c r="M80" s="10">
        <v>245</v>
      </c>
      <c r="N80" s="3" t="str">
        <f t="shared" si="5"/>
        <v>WSW</v>
      </c>
      <c r="O80" s="11">
        <v>0</v>
      </c>
      <c r="P80" s="12">
        <v>0</v>
      </c>
      <c r="Q80" s="3">
        <v>0</v>
      </c>
      <c r="R80" s="13">
        <v>1605</v>
      </c>
      <c r="S80" s="14">
        <v>12.679500000000001</v>
      </c>
      <c r="T80" s="15">
        <v>0</v>
      </c>
      <c r="U80" s="15">
        <v>0</v>
      </c>
    </row>
    <row r="81" spans="1:21" x14ac:dyDescent="0.25">
      <c r="A81" s="1">
        <v>45396</v>
      </c>
      <c r="B81" s="2">
        <v>0.27430555555555558</v>
      </c>
      <c r="C81" s="7">
        <v>1020</v>
      </c>
      <c r="D81" s="7">
        <v>1025</v>
      </c>
      <c r="E81" s="8">
        <v>15.6</v>
      </c>
      <c r="F81" s="9">
        <v>74</v>
      </c>
      <c r="G81" s="8">
        <v>15.6</v>
      </c>
      <c r="H81" s="8">
        <v>10.9</v>
      </c>
      <c r="I81" s="8">
        <v>26</v>
      </c>
      <c r="J81" s="8">
        <v>15.6</v>
      </c>
      <c r="K81" s="6">
        <f t="shared" si="3"/>
        <v>0</v>
      </c>
      <c r="L81" s="6">
        <f t="shared" si="4"/>
        <v>0</v>
      </c>
      <c r="M81" s="10">
        <v>198</v>
      </c>
      <c r="N81" s="3" t="str">
        <f t="shared" si="5"/>
        <v>S</v>
      </c>
      <c r="O81" s="11">
        <v>0</v>
      </c>
      <c r="P81" s="12">
        <v>0</v>
      </c>
      <c r="Q81" s="3">
        <v>0</v>
      </c>
      <c r="R81" s="13">
        <v>2212</v>
      </c>
      <c r="S81" s="14">
        <v>17.474800000000002</v>
      </c>
      <c r="T81" s="15">
        <v>0</v>
      </c>
      <c r="U81" s="15">
        <v>0</v>
      </c>
    </row>
    <row r="82" spans="1:21" x14ac:dyDescent="0.25">
      <c r="A82" s="1">
        <v>45396</v>
      </c>
      <c r="B82" s="2">
        <v>0.27777777777777779</v>
      </c>
      <c r="C82" s="7">
        <v>1020</v>
      </c>
      <c r="D82" s="7">
        <v>1025</v>
      </c>
      <c r="E82" s="8">
        <v>15.7</v>
      </c>
      <c r="F82" s="9">
        <v>74</v>
      </c>
      <c r="G82" s="8">
        <v>15.7</v>
      </c>
      <c r="H82" s="8">
        <v>11</v>
      </c>
      <c r="I82" s="8">
        <v>26</v>
      </c>
      <c r="J82" s="8">
        <v>15.7</v>
      </c>
      <c r="K82" s="6">
        <f t="shared" si="3"/>
        <v>0</v>
      </c>
      <c r="L82" s="6">
        <f t="shared" si="4"/>
        <v>0</v>
      </c>
      <c r="M82" s="10">
        <v>320</v>
      </c>
      <c r="N82" s="3" t="str">
        <f t="shared" si="5"/>
        <v>NW</v>
      </c>
      <c r="O82" s="11">
        <v>0</v>
      </c>
      <c r="P82" s="12">
        <v>0</v>
      </c>
      <c r="Q82" s="3">
        <v>0</v>
      </c>
      <c r="R82" s="13">
        <v>2866</v>
      </c>
      <c r="S82" s="14">
        <v>22.641400000000001</v>
      </c>
      <c r="T82" s="15">
        <v>0</v>
      </c>
      <c r="U82" s="15">
        <v>0</v>
      </c>
    </row>
    <row r="83" spans="1:21" x14ac:dyDescent="0.25">
      <c r="A83" s="1">
        <v>45396</v>
      </c>
      <c r="B83" s="2">
        <v>0.28125</v>
      </c>
      <c r="C83" s="7">
        <v>1020</v>
      </c>
      <c r="D83" s="7">
        <v>1025</v>
      </c>
      <c r="E83" s="8">
        <v>15.8</v>
      </c>
      <c r="F83" s="9">
        <v>73</v>
      </c>
      <c r="G83" s="8">
        <v>15.8</v>
      </c>
      <c r="H83" s="8">
        <v>10.9</v>
      </c>
      <c r="I83" s="8">
        <v>26</v>
      </c>
      <c r="J83" s="8">
        <v>15.8</v>
      </c>
      <c r="K83" s="6">
        <f t="shared" si="3"/>
        <v>0</v>
      </c>
      <c r="L83" s="6">
        <f t="shared" si="4"/>
        <v>0</v>
      </c>
      <c r="M83" s="10">
        <v>294</v>
      </c>
      <c r="N83" s="3" t="str">
        <f t="shared" si="5"/>
        <v>WNW</v>
      </c>
      <c r="O83" s="11">
        <v>0</v>
      </c>
      <c r="P83" s="12">
        <v>0</v>
      </c>
      <c r="Q83" s="3">
        <v>0</v>
      </c>
      <c r="R83" s="13">
        <v>3477</v>
      </c>
      <c r="S83" s="14">
        <v>27.468300000000003</v>
      </c>
      <c r="T83" s="15">
        <v>0</v>
      </c>
      <c r="U83" s="15">
        <v>0</v>
      </c>
    </row>
    <row r="84" spans="1:21" x14ac:dyDescent="0.25">
      <c r="A84" s="1">
        <v>45396</v>
      </c>
      <c r="B84" s="2">
        <v>0.28472222222222221</v>
      </c>
      <c r="C84" s="7">
        <v>1020</v>
      </c>
      <c r="D84" s="7">
        <v>1025</v>
      </c>
      <c r="E84" s="8">
        <v>16.2</v>
      </c>
      <c r="F84" s="9">
        <v>72</v>
      </c>
      <c r="G84" s="8">
        <v>16.2</v>
      </c>
      <c r="H84" s="8">
        <v>11.1</v>
      </c>
      <c r="I84" s="8">
        <v>26</v>
      </c>
      <c r="J84" s="8">
        <v>16.2</v>
      </c>
      <c r="K84" s="6">
        <f t="shared" si="3"/>
        <v>0</v>
      </c>
      <c r="L84" s="6">
        <f t="shared" si="4"/>
        <v>0</v>
      </c>
      <c r="M84" s="10">
        <v>234</v>
      </c>
      <c r="N84" s="3" t="str">
        <f t="shared" si="5"/>
        <v>SW</v>
      </c>
      <c r="O84" s="11">
        <v>0</v>
      </c>
      <c r="P84" s="12">
        <v>0</v>
      </c>
      <c r="Q84" s="3">
        <v>0</v>
      </c>
      <c r="R84" s="13">
        <v>4132</v>
      </c>
      <c r="S84" s="14">
        <v>32.642800000000001</v>
      </c>
      <c r="T84" s="15">
        <v>0</v>
      </c>
      <c r="U84" s="15">
        <v>0</v>
      </c>
    </row>
    <row r="85" spans="1:21" x14ac:dyDescent="0.25">
      <c r="A85" s="1">
        <v>45396</v>
      </c>
      <c r="B85" s="2">
        <v>0.28819444444444442</v>
      </c>
      <c r="C85" s="7">
        <v>1020</v>
      </c>
      <c r="D85" s="7">
        <v>1025</v>
      </c>
      <c r="E85" s="8">
        <v>16.5</v>
      </c>
      <c r="F85" s="9">
        <v>72</v>
      </c>
      <c r="G85" s="8">
        <v>16.5</v>
      </c>
      <c r="H85" s="8">
        <v>11.4</v>
      </c>
      <c r="I85" s="8">
        <v>26</v>
      </c>
      <c r="J85" s="8">
        <v>16.5</v>
      </c>
      <c r="K85" s="6">
        <f t="shared" si="3"/>
        <v>0</v>
      </c>
      <c r="L85" s="6">
        <f t="shared" si="4"/>
        <v>0</v>
      </c>
      <c r="M85" s="10">
        <v>0</v>
      </c>
      <c r="N85" s="3" t="str">
        <f t="shared" si="5"/>
        <v>N</v>
      </c>
      <c r="O85" s="11">
        <v>0</v>
      </c>
      <c r="P85" s="12">
        <v>0</v>
      </c>
      <c r="Q85" s="3">
        <v>0</v>
      </c>
      <c r="R85" s="13">
        <v>4876</v>
      </c>
      <c r="S85" s="14">
        <v>38.520400000000002</v>
      </c>
      <c r="T85" s="15">
        <v>0</v>
      </c>
      <c r="U85" s="15">
        <v>0</v>
      </c>
    </row>
    <row r="86" spans="1:21" x14ac:dyDescent="0.25">
      <c r="A86" s="1">
        <v>45396</v>
      </c>
      <c r="B86" s="2">
        <v>0.29166666666666669</v>
      </c>
      <c r="C86" s="7">
        <v>1020</v>
      </c>
      <c r="D86" s="7">
        <v>1025</v>
      </c>
      <c r="E86" s="8">
        <v>16.8</v>
      </c>
      <c r="F86" s="9">
        <v>71</v>
      </c>
      <c r="G86" s="8">
        <v>16.8</v>
      </c>
      <c r="H86" s="8">
        <v>11.5</v>
      </c>
      <c r="I86" s="8">
        <v>26</v>
      </c>
      <c r="J86" s="8">
        <v>16.8</v>
      </c>
      <c r="K86" s="6">
        <f t="shared" si="3"/>
        <v>0</v>
      </c>
      <c r="L86" s="6">
        <f t="shared" si="4"/>
        <v>0</v>
      </c>
      <c r="M86" s="10">
        <v>251</v>
      </c>
      <c r="N86" s="3" t="str">
        <f t="shared" si="5"/>
        <v>WSW</v>
      </c>
      <c r="O86" s="11">
        <v>0</v>
      </c>
      <c r="P86" s="12">
        <v>0</v>
      </c>
      <c r="Q86" s="3">
        <v>0</v>
      </c>
      <c r="R86" s="13">
        <v>5160</v>
      </c>
      <c r="S86" s="14">
        <v>40.764000000000003</v>
      </c>
      <c r="T86" s="15">
        <v>0</v>
      </c>
      <c r="U86" s="15">
        <v>0</v>
      </c>
    </row>
    <row r="87" spans="1:21" x14ac:dyDescent="0.25">
      <c r="A87" s="1">
        <v>45396</v>
      </c>
      <c r="B87" s="2">
        <v>0.2951388888888889</v>
      </c>
      <c r="C87" s="7">
        <v>1020</v>
      </c>
      <c r="D87" s="7">
        <v>1025</v>
      </c>
      <c r="E87" s="8">
        <v>17</v>
      </c>
      <c r="F87" s="9">
        <v>72</v>
      </c>
      <c r="G87" s="8">
        <v>17</v>
      </c>
      <c r="H87" s="8">
        <v>11.9</v>
      </c>
      <c r="I87" s="8">
        <v>26</v>
      </c>
      <c r="J87" s="8">
        <v>17</v>
      </c>
      <c r="K87" s="6">
        <f t="shared" si="3"/>
        <v>2.52</v>
      </c>
      <c r="L87" s="6">
        <f t="shared" si="4"/>
        <v>2.52</v>
      </c>
      <c r="M87" s="10">
        <v>242</v>
      </c>
      <c r="N87" s="3" t="str">
        <f t="shared" si="5"/>
        <v>WSW</v>
      </c>
      <c r="O87" s="11">
        <v>0</v>
      </c>
      <c r="P87" s="12">
        <v>0</v>
      </c>
      <c r="Q87" s="3">
        <v>0</v>
      </c>
      <c r="R87" s="13">
        <v>5680</v>
      </c>
      <c r="S87" s="14">
        <v>44.872000000000007</v>
      </c>
      <c r="T87" s="15">
        <v>0.7</v>
      </c>
      <c r="U87" s="15">
        <v>0.7</v>
      </c>
    </row>
    <row r="88" spans="1:21" x14ac:dyDescent="0.25">
      <c r="A88" s="1">
        <v>45396</v>
      </c>
      <c r="B88" s="2">
        <v>0.2986111111111111</v>
      </c>
      <c r="C88" s="7">
        <v>1020</v>
      </c>
      <c r="D88" s="7">
        <v>1025</v>
      </c>
      <c r="E88" s="8">
        <v>17.100000000000001</v>
      </c>
      <c r="F88" s="9">
        <v>72</v>
      </c>
      <c r="G88" s="8">
        <v>17.100000000000001</v>
      </c>
      <c r="H88" s="8">
        <v>12</v>
      </c>
      <c r="I88" s="8">
        <v>26</v>
      </c>
      <c r="J88" s="8">
        <v>17.100000000000001</v>
      </c>
      <c r="K88" s="6">
        <f t="shared" si="3"/>
        <v>0</v>
      </c>
      <c r="L88" s="6">
        <f t="shared" si="4"/>
        <v>0</v>
      </c>
      <c r="M88" s="10">
        <v>288</v>
      </c>
      <c r="N88" s="3" t="str">
        <f t="shared" si="5"/>
        <v>W</v>
      </c>
      <c r="O88" s="11">
        <v>0</v>
      </c>
      <c r="P88" s="12">
        <v>0</v>
      </c>
      <c r="Q88" s="3">
        <v>0</v>
      </c>
      <c r="R88" s="13">
        <v>6816</v>
      </c>
      <c r="S88" s="14">
        <v>53.846400000000003</v>
      </c>
      <c r="T88" s="15">
        <v>0</v>
      </c>
      <c r="U88" s="15">
        <v>0</v>
      </c>
    </row>
    <row r="89" spans="1:21" x14ac:dyDescent="0.25">
      <c r="A89" s="1">
        <v>45396</v>
      </c>
      <c r="B89" s="2">
        <v>0.30208333333333331</v>
      </c>
      <c r="C89" s="7">
        <v>1020</v>
      </c>
      <c r="D89" s="7">
        <v>1025</v>
      </c>
      <c r="E89" s="8">
        <v>17</v>
      </c>
      <c r="F89" s="9">
        <v>72</v>
      </c>
      <c r="G89" s="8">
        <v>17</v>
      </c>
      <c r="H89" s="8">
        <v>11.9</v>
      </c>
      <c r="I89" s="8">
        <v>26</v>
      </c>
      <c r="J89" s="8">
        <v>17</v>
      </c>
      <c r="K89" s="6">
        <f t="shared" si="3"/>
        <v>0</v>
      </c>
      <c r="L89" s="6">
        <f t="shared" si="4"/>
        <v>0</v>
      </c>
      <c r="M89" s="10">
        <v>155</v>
      </c>
      <c r="N89" s="3" t="str">
        <f t="shared" si="5"/>
        <v>SSE</v>
      </c>
      <c r="O89" s="11">
        <v>0</v>
      </c>
      <c r="P89" s="12">
        <v>0</v>
      </c>
      <c r="Q89" s="3">
        <v>0</v>
      </c>
      <c r="R89" s="13">
        <v>7689</v>
      </c>
      <c r="S89" s="14">
        <v>60.743100000000005</v>
      </c>
      <c r="T89" s="15">
        <v>0</v>
      </c>
      <c r="U89" s="15">
        <v>0</v>
      </c>
    </row>
    <row r="90" spans="1:21" x14ac:dyDescent="0.25">
      <c r="A90" s="1">
        <v>45396</v>
      </c>
      <c r="B90" s="2">
        <v>0.30555555555555558</v>
      </c>
      <c r="C90" s="7">
        <v>1020</v>
      </c>
      <c r="D90" s="7">
        <v>1025</v>
      </c>
      <c r="E90" s="8">
        <v>17.2</v>
      </c>
      <c r="F90" s="9">
        <v>71</v>
      </c>
      <c r="G90" s="8">
        <v>17.2</v>
      </c>
      <c r="H90" s="8">
        <v>11.9</v>
      </c>
      <c r="I90" s="8">
        <v>26</v>
      </c>
      <c r="J90" s="8">
        <v>17.2</v>
      </c>
      <c r="K90" s="6">
        <f t="shared" si="3"/>
        <v>0</v>
      </c>
      <c r="L90" s="6">
        <f t="shared" si="4"/>
        <v>0</v>
      </c>
      <c r="M90" s="10">
        <v>176</v>
      </c>
      <c r="N90" s="3" t="str">
        <f t="shared" si="5"/>
        <v>S</v>
      </c>
      <c r="O90" s="11">
        <v>0</v>
      </c>
      <c r="P90" s="12">
        <v>0</v>
      </c>
      <c r="Q90" s="3">
        <v>0.7</v>
      </c>
      <c r="R90" s="13">
        <v>8452</v>
      </c>
      <c r="S90" s="14">
        <v>66.770800000000008</v>
      </c>
      <c r="T90" s="15">
        <v>0</v>
      </c>
      <c r="U90" s="15">
        <v>0</v>
      </c>
    </row>
    <row r="91" spans="1:21" x14ac:dyDescent="0.25">
      <c r="A91" s="1">
        <v>45396</v>
      </c>
      <c r="B91" s="2">
        <v>0.30902777777777779</v>
      </c>
      <c r="C91" s="7">
        <v>1020</v>
      </c>
      <c r="D91" s="7">
        <v>1025</v>
      </c>
      <c r="E91" s="8">
        <v>17.5</v>
      </c>
      <c r="F91" s="9">
        <v>71</v>
      </c>
      <c r="G91" s="8">
        <v>17.5</v>
      </c>
      <c r="H91" s="8">
        <v>12.1</v>
      </c>
      <c r="I91" s="8">
        <v>26</v>
      </c>
      <c r="J91" s="8">
        <v>17.5</v>
      </c>
      <c r="K91" s="6">
        <f t="shared" si="3"/>
        <v>0</v>
      </c>
      <c r="L91" s="6">
        <f t="shared" si="4"/>
        <v>0</v>
      </c>
      <c r="M91" s="10">
        <v>124</v>
      </c>
      <c r="N91" s="3" t="str">
        <f t="shared" si="5"/>
        <v>ESE</v>
      </c>
      <c r="O91" s="11">
        <v>0</v>
      </c>
      <c r="P91" s="12">
        <v>0</v>
      </c>
      <c r="Q91" s="3">
        <v>0.8</v>
      </c>
      <c r="R91" s="13">
        <v>9230</v>
      </c>
      <c r="S91" s="14">
        <v>72.917000000000002</v>
      </c>
      <c r="T91" s="15">
        <v>0</v>
      </c>
      <c r="U91" s="15">
        <v>0</v>
      </c>
    </row>
    <row r="92" spans="1:21" x14ac:dyDescent="0.25">
      <c r="A92" s="1">
        <v>45396</v>
      </c>
      <c r="B92" s="2">
        <v>0.3125</v>
      </c>
      <c r="C92" s="7">
        <v>1020</v>
      </c>
      <c r="D92" s="7">
        <v>1025</v>
      </c>
      <c r="E92" s="8">
        <v>17.8</v>
      </c>
      <c r="F92" s="9">
        <v>70</v>
      </c>
      <c r="G92" s="8">
        <v>17.8</v>
      </c>
      <c r="H92" s="8">
        <v>12.2</v>
      </c>
      <c r="I92" s="8">
        <v>26</v>
      </c>
      <c r="J92" s="8">
        <v>17.8</v>
      </c>
      <c r="K92" s="6">
        <f t="shared" si="3"/>
        <v>0</v>
      </c>
      <c r="L92" s="6">
        <f t="shared" si="4"/>
        <v>0</v>
      </c>
      <c r="M92" s="10">
        <v>110</v>
      </c>
      <c r="N92" s="3" t="str">
        <f t="shared" si="5"/>
        <v>ESE</v>
      </c>
      <c r="O92" s="11">
        <v>0</v>
      </c>
      <c r="P92" s="12">
        <v>0</v>
      </c>
      <c r="Q92" s="3">
        <v>0.9</v>
      </c>
      <c r="R92" s="13">
        <v>9957</v>
      </c>
      <c r="S92" s="14">
        <v>78.660300000000007</v>
      </c>
      <c r="T92" s="15">
        <v>0</v>
      </c>
      <c r="U92" s="15">
        <v>0</v>
      </c>
    </row>
    <row r="93" spans="1:21" x14ac:dyDescent="0.25">
      <c r="A93" s="1">
        <v>45396</v>
      </c>
      <c r="B93" s="2">
        <v>0.31597222222222221</v>
      </c>
      <c r="C93" s="7">
        <v>1020</v>
      </c>
      <c r="D93" s="7">
        <v>1025</v>
      </c>
      <c r="E93" s="8">
        <v>18.2</v>
      </c>
      <c r="F93" s="9">
        <v>69</v>
      </c>
      <c r="G93" s="8">
        <v>18.2</v>
      </c>
      <c r="H93" s="8">
        <v>12.4</v>
      </c>
      <c r="I93" s="8">
        <v>26</v>
      </c>
      <c r="J93" s="8">
        <v>18.2</v>
      </c>
      <c r="K93" s="6">
        <f t="shared" si="3"/>
        <v>0</v>
      </c>
      <c r="L93" s="6">
        <f t="shared" si="4"/>
        <v>0</v>
      </c>
      <c r="M93" s="10">
        <v>205</v>
      </c>
      <c r="N93" s="3" t="str">
        <f t="shared" si="5"/>
        <v>SSW</v>
      </c>
      <c r="O93" s="11">
        <v>0</v>
      </c>
      <c r="P93" s="12">
        <v>0</v>
      </c>
      <c r="Q93" s="3">
        <v>0.9</v>
      </c>
      <c r="R93" s="13">
        <v>10763</v>
      </c>
      <c r="S93" s="14">
        <v>85.02770000000001</v>
      </c>
      <c r="T93" s="15">
        <v>0</v>
      </c>
      <c r="U93" s="15">
        <v>0</v>
      </c>
    </row>
    <row r="94" spans="1:21" x14ac:dyDescent="0.25">
      <c r="A94" s="1">
        <v>45396</v>
      </c>
      <c r="B94" s="2">
        <v>0.31944444444444442</v>
      </c>
      <c r="C94" s="7">
        <v>1020</v>
      </c>
      <c r="D94" s="7">
        <v>1025</v>
      </c>
      <c r="E94" s="8">
        <v>18.2</v>
      </c>
      <c r="F94" s="9">
        <v>70</v>
      </c>
      <c r="G94" s="8">
        <v>18.2</v>
      </c>
      <c r="H94" s="8">
        <v>12.6</v>
      </c>
      <c r="I94" s="8">
        <v>26</v>
      </c>
      <c r="J94" s="8">
        <v>18.2</v>
      </c>
      <c r="K94" s="6">
        <f t="shared" si="3"/>
        <v>0</v>
      </c>
      <c r="L94" s="6">
        <f t="shared" si="4"/>
        <v>0</v>
      </c>
      <c r="M94" s="10">
        <v>323</v>
      </c>
      <c r="N94" s="3" t="str">
        <f t="shared" si="5"/>
        <v>NW</v>
      </c>
      <c r="O94" s="11">
        <v>0</v>
      </c>
      <c r="P94" s="12">
        <v>0</v>
      </c>
      <c r="Q94" s="3">
        <v>0.8</v>
      </c>
      <c r="R94" s="13">
        <v>11652</v>
      </c>
      <c r="S94" s="14">
        <v>92.05080000000001</v>
      </c>
      <c r="T94" s="15">
        <v>0</v>
      </c>
      <c r="U94" s="15">
        <v>0</v>
      </c>
    </row>
    <row r="95" spans="1:21" x14ac:dyDescent="0.25">
      <c r="A95" s="1">
        <v>45396</v>
      </c>
      <c r="B95" s="2">
        <v>0.32291666666666669</v>
      </c>
      <c r="C95" s="7">
        <v>1020</v>
      </c>
      <c r="D95" s="7">
        <v>1025</v>
      </c>
      <c r="E95" s="8">
        <v>18.600000000000001</v>
      </c>
      <c r="F95" s="9">
        <v>67</v>
      </c>
      <c r="G95" s="8">
        <v>18.600000000000001</v>
      </c>
      <c r="H95" s="8">
        <v>12.3</v>
      </c>
      <c r="I95" s="8">
        <v>26</v>
      </c>
      <c r="J95" s="8">
        <v>18.600000000000001</v>
      </c>
      <c r="K95" s="6">
        <f t="shared" si="3"/>
        <v>0</v>
      </c>
      <c r="L95" s="6">
        <f t="shared" si="4"/>
        <v>0</v>
      </c>
      <c r="M95" s="10">
        <v>306</v>
      </c>
      <c r="N95" s="3" t="str">
        <f t="shared" si="5"/>
        <v>WNW</v>
      </c>
      <c r="O95" s="11">
        <v>0</v>
      </c>
      <c r="P95" s="12">
        <v>0</v>
      </c>
      <c r="Q95" s="3">
        <v>0.9</v>
      </c>
      <c r="R95" s="13">
        <v>12608</v>
      </c>
      <c r="S95" s="14">
        <v>99.603200000000015</v>
      </c>
      <c r="T95" s="15">
        <v>0</v>
      </c>
      <c r="U95" s="15">
        <v>0</v>
      </c>
    </row>
    <row r="96" spans="1:21" x14ac:dyDescent="0.25">
      <c r="A96" s="1">
        <v>45396</v>
      </c>
      <c r="B96" s="2">
        <v>0.3263888888888889</v>
      </c>
      <c r="C96" s="7">
        <v>1020</v>
      </c>
      <c r="D96" s="7">
        <v>1025</v>
      </c>
      <c r="E96" s="8">
        <v>19.100000000000001</v>
      </c>
      <c r="F96" s="9">
        <v>66</v>
      </c>
      <c r="G96" s="8">
        <v>19.100000000000001</v>
      </c>
      <c r="H96" s="8">
        <v>12.6</v>
      </c>
      <c r="I96" s="8">
        <v>26</v>
      </c>
      <c r="J96" s="8">
        <v>19.100000000000001</v>
      </c>
      <c r="K96" s="6">
        <f t="shared" si="3"/>
        <v>3.6</v>
      </c>
      <c r="L96" s="6">
        <f t="shared" si="4"/>
        <v>3.6</v>
      </c>
      <c r="M96" s="10">
        <v>256</v>
      </c>
      <c r="N96" s="3" t="str">
        <f t="shared" si="5"/>
        <v>WSW</v>
      </c>
      <c r="O96" s="11">
        <v>0</v>
      </c>
      <c r="P96" s="12">
        <v>0</v>
      </c>
      <c r="Q96" s="3">
        <v>1</v>
      </c>
      <c r="R96" s="13">
        <v>13858</v>
      </c>
      <c r="S96" s="14">
        <v>109.47820000000002</v>
      </c>
      <c r="T96" s="15">
        <v>1</v>
      </c>
      <c r="U96" s="15">
        <v>1</v>
      </c>
    </row>
    <row r="97" spans="1:21" x14ac:dyDescent="0.25">
      <c r="A97" s="1">
        <v>45396</v>
      </c>
      <c r="B97" s="2">
        <v>0.3298611111111111</v>
      </c>
      <c r="C97" s="7">
        <v>1020</v>
      </c>
      <c r="D97" s="7">
        <v>1025</v>
      </c>
      <c r="E97" s="8">
        <v>19</v>
      </c>
      <c r="F97" s="9">
        <v>67</v>
      </c>
      <c r="G97" s="8">
        <v>19</v>
      </c>
      <c r="H97" s="8">
        <v>12.7</v>
      </c>
      <c r="I97" s="8">
        <v>26</v>
      </c>
      <c r="J97" s="8">
        <v>19</v>
      </c>
      <c r="K97" s="6">
        <f t="shared" si="3"/>
        <v>6.84</v>
      </c>
      <c r="L97" s="6">
        <f t="shared" si="4"/>
        <v>6.84</v>
      </c>
      <c r="M97" s="10">
        <v>198</v>
      </c>
      <c r="N97" s="3" t="str">
        <f t="shared" si="5"/>
        <v>S</v>
      </c>
      <c r="O97" s="11">
        <v>0</v>
      </c>
      <c r="P97" s="12">
        <v>0</v>
      </c>
      <c r="Q97" s="3">
        <v>1</v>
      </c>
      <c r="R97" s="13">
        <v>15215</v>
      </c>
      <c r="S97" s="14">
        <v>120.19850000000001</v>
      </c>
      <c r="T97" s="15">
        <v>1.9</v>
      </c>
      <c r="U97" s="15">
        <v>1.9</v>
      </c>
    </row>
    <row r="98" spans="1:21" x14ac:dyDescent="0.25">
      <c r="A98" s="1">
        <v>45396</v>
      </c>
      <c r="B98" s="2">
        <v>0.33333333333333331</v>
      </c>
      <c r="C98" s="7">
        <v>1020</v>
      </c>
      <c r="D98" s="7">
        <v>1025</v>
      </c>
      <c r="E98" s="8">
        <v>19</v>
      </c>
      <c r="F98" s="9">
        <v>67</v>
      </c>
      <c r="G98" s="8">
        <v>19</v>
      </c>
      <c r="H98" s="8">
        <v>12.7</v>
      </c>
      <c r="I98" s="8">
        <v>26</v>
      </c>
      <c r="J98" s="8">
        <v>19</v>
      </c>
      <c r="K98" s="6">
        <f t="shared" si="3"/>
        <v>2.52</v>
      </c>
      <c r="L98" s="6">
        <f t="shared" si="4"/>
        <v>2.52</v>
      </c>
      <c r="M98" s="10">
        <v>72</v>
      </c>
      <c r="N98" s="3" t="str">
        <f t="shared" si="5"/>
        <v>ENE</v>
      </c>
      <c r="O98" s="11">
        <v>0</v>
      </c>
      <c r="P98" s="12">
        <v>0</v>
      </c>
      <c r="Q98" s="3">
        <v>1</v>
      </c>
      <c r="R98" s="13">
        <v>13543</v>
      </c>
      <c r="S98" s="14">
        <v>106.98970000000001</v>
      </c>
      <c r="T98" s="15">
        <v>0.7</v>
      </c>
      <c r="U98" s="15">
        <v>0.7</v>
      </c>
    </row>
    <row r="99" spans="1:21" x14ac:dyDescent="0.25">
      <c r="A99" s="1">
        <v>45396</v>
      </c>
      <c r="B99" s="2">
        <v>0.33680555555555558</v>
      </c>
      <c r="C99" s="7">
        <v>1020</v>
      </c>
      <c r="D99" s="7">
        <v>1025</v>
      </c>
      <c r="E99" s="8">
        <v>19</v>
      </c>
      <c r="F99" s="9">
        <v>66</v>
      </c>
      <c r="G99" s="8">
        <v>19</v>
      </c>
      <c r="H99" s="8">
        <v>12.5</v>
      </c>
      <c r="I99" s="8">
        <v>26</v>
      </c>
      <c r="J99" s="8">
        <v>19</v>
      </c>
      <c r="K99" s="6">
        <f t="shared" si="3"/>
        <v>5.04</v>
      </c>
      <c r="L99" s="6">
        <f t="shared" si="4"/>
        <v>5.04</v>
      </c>
      <c r="M99" s="10">
        <v>336</v>
      </c>
      <c r="N99" s="3" t="str">
        <f t="shared" si="5"/>
        <v>NNW</v>
      </c>
      <c r="O99" s="11">
        <v>0</v>
      </c>
      <c r="P99" s="12">
        <v>0</v>
      </c>
      <c r="Q99" s="3">
        <v>1</v>
      </c>
      <c r="R99" s="13">
        <v>18204</v>
      </c>
      <c r="S99" s="14">
        <v>143.81160000000003</v>
      </c>
      <c r="T99" s="15">
        <v>1.4</v>
      </c>
      <c r="U99" s="15">
        <v>1.4</v>
      </c>
    </row>
    <row r="100" spans="1:21" x14ac:dyDescent="0.25">
      <c r="A100" s="1">
        <v>45396</v>
      </c>
      <c r="B100" s="2">
        <v>0.34027777777777779</v>
      </c>
      <c r="C100" s="7">
        <v>1020</v>
      </c>
      <c r="D100" s="7">
        <v>1025</v>
      </c>
      <c r="E100" s="8">
        <v>19.100000000000001</v>
      </c>
      <c r="F100" s="9">
        <v>64</v>
      </c>
      <c r="G100" s="8">
        <v>19.100000000000001</v>
      </c>
      <c r="H100" s="8">
        <v>12.1</v>
      </c>
      <c r="I100" s="8">
        <v>26</v>
      </c>
      <c r="J100" s="8">
        <v>19.100000000000001</v>
      </c>
      <c r="K100" s="6">
        <f t="shared" si="3"/>
        <v>7.9200000000000008</v>
      </c>
      <c r="L100" s="6">
        <f t="shared" si="4"/>
        <v>7.9200000000000008</v>
      </c>
      <c r="M100" s="10">
        <v>30</v>
      </c>
      <c r="N100" s="3" t="str">
        <f t="shared" si="5"/>
        <v>NNE</v>
      </c>
      <c r="O100" s="11">
        <v>0</v>
      </c>
      <c r="P100" s="12">
        <v>0</v>
      </c>
      <c r="Q100" s="3">
        <v>1</v>
      </c>
      <c r="R100" s="13">
        <v>20138</v>
      </c>
      <c r="S100" s="14">
        <v>159.09020000000001</v>
      </c>
      <c r="T100" s="15">
        <v>2.2000000000000002</v>
      </c>
      <c r="U100" s="15">
        <v>2.2000000000000002</v>
      </c>
    </row>
    <row r="101" spans="1:21" x14ac:dyDescent="0.25">
      <c r="A101" s="1">
        <v>45396</v>
      </c>
      <c r="B101" s="2">
        <v>0.34375</v>
      </c>
      <c r="C101" s="7">
        <v>1020</v>
      </c>
      <c r="D101" s="7">
        <v>1025</v>
      </c>
      <c r="E101" s="8">
        <v>19.2</v>
      </c>
      <c r="F101" s="9">
        <v>63</v>
      </c>
      <c r="G101" s="8">
        <v>19.2</v>
      </c>
      <c r="H101" s="8">
        <v>11.9</v>
      </c>
      <c r="I101" s="8">
        <v>26</v>
      </c>
      <c r="J101" s="8">
        <v>19.2</v>
      </c>
      <c r="K101" s="6">
        <f t="shared" si="3"/>
        <v>5.76</v>
      </c>
      <c r="L101" s="6">
        <f t="shared" si="4"/>
        <v>5.76</v>
      </c>
      <c r="M101" s="10">
        <v>69</v>
      </c>
      <c r="N101" s="3" t="str">
        <f t="shared" si="5"/>
        <v>ENE</v>
      </c>
      <c r="O101" s="11">
        <v>0</v>
      </c>
      <c r="P101" s="12">
        <v>0</v>
      </c>
      <c r="Q101" s="3">
        <v>1.2</v>
      </c>
      <c r="R101" s="13">
        <v>21725</v>
      </c>
      <c r="S101" s="14">
        <v>171.62750000000003</v>
      </c>
      <c r="T101" s="15">
        <v>1.6</v>
      </c>
      <c r="U101" s="15">
        <v>1.6</v>
      </c>
    </row>
    <row r="102" spans="1:21" x14ac:dyDescent="0.25">
      <c r="A102" s="1">
        <v>45396</v>
      </c>
      <c r="B102" s="2">
        <v>0.34722222222222221</v>
      </c>
      <c r="C102" s="7">
        <v>1020</v>
      </c>
      <c r="D102" s="7">
        <v>1025</v>
      </c>
      <c r="E102" s="8">
        <v>19.3</v>
      </c>
      <c r="F102" s="9">
        <v>63</v>
      </c>
      <c r="G102" s="8">
        <v>19.3</v>
      </c>
      <c r="H102" s="8">
        <v>12</v>
      </c>
      <c r="I102" s="8">
        <v>26</v>
      </c>
      <c r="J102" s="8">
        <v>19.3</v>
      </c>
      <c r="K102" s="6">
        <f t="shared" si="3"/>
        <v>3.24</v>
      </c>
      <c r="L102" s="6">
        <f t="shared" si="4"/>
        <v>3.24</v>
      </c>
      <c r="M102" s="10">
        <v>186</v>
      </c>
      <c r="N102" s="3" t="str">
        <f t="shared" si="5"/>
        <v>S</v>
      </c>
      <c r="O102" s="11">
        <v>0</v>
      </c>
      <c r="P102" s="12">
        <v>0</v>
      </c>
      <c r="Q102" s="3">
        <v>1.2</v>
      </c>
      <c r="R102" s="13">
        <v>23622</v>
      </c>
      <c r="S102" s="14">
        <v>186.61380000000003</v>
      </c>
      <c r="T102" s="15">
        <v>0.9</v>
      </c>
      <c r="U102" s="15">
        <v>0.9</v>
      </c>
    </row>
    <row r="103" spans="1:21" x14ac:dyDescent="0.25">
      <c r="A103" s="1">
        <v>45396</v>
      </c>
      <c r="B103" s="2">
        <v>0.35069444444444442</v>
      </c>
      <c r="C103" s="7">
        <v>1020</v>
      </c>
      <c r="D103" s="7">
        <v>1025</v>
      </c>
      <c r="E103" s="8">
        <v>19.7</v>
      </c>
      <c r="F103" s="9">
        <v>61</v>
      </c>
      <c r="G103" s="8">
        <v>19.7</v>
      </c>
      <c r="H103" s="8">
        <v>11.9</v>
      </c>
      <c r="I103" s="8">
        <v>26</v>
      </c>
      <c r="J103" s="8">
        <v>19.7</v>
      </c>
      <c r="K103" s="6">
        <f t="shared" si="3"/>
        <v>7.2</v>
      </c>
      <c r="L103" s="6">
        <f t="shared" si="4"/>
        <v>7.9200000000000008</v>
      </c>
      <c r="M103" s="10">
        <v>62</v>
      </c>
      <c r="N103" s="3" t="str">
        <f t="shared" si="5"/>
        <v>ENE</v>
      </c>
      <c r="O103" s="11">
        <v>0</v>
      </c>
      <c r="P103" s="12">
        <v>0</v>
      </c>
      <c r="Q103" s="3">
        <v>1.2</v>
      </c>
      <c r="R103" s="13">
        <v>25426</v>
      </c>
      <c r="S103" s="14">
        <v>200.86540000000002</v>
      </c>
      <c r="T103" s="15">
        <v>2</v>
      </c>
      <c r="U103" s="15">
        <v>2.2000000000000002</v>
      </c>
    </row>
    <row r="104" spans="1:21" x14ac:dyDescent="0.25">
      <c r="A104" s="1">
        <v>45396</v>
      </c>
      <c r="B104" s="2">
        <v>0.35416666666666669</v>
      </c>
      <c r="C104" s="7">
        <v>1020</v>
      </c>
      <c r="D104" s="7">
        <v>1025</v>
      </c>
      <c r="E104" s="8">
        <v>19.8</v>
      </c>
      <c r="F104" s="9">
        <v>61</v>
      </c>
      <c r="G104" s="8">
        <v>19.8</v>
      </c>
      <c r="H104" s="8">
        <v>12</v>
      </c>
      <c r="I104" s="8">
        <v>26</v>
      </c>
      <c r="J104" s="8">
        <v>19.8</v>
      </c>
      <c r="K104" s="6">
        <f t="shared" si="3"/>
        <v>8.64</v>
      </c>
      <c r="L104" s="6">
        <f t="shared" si="4"/>
        <v>9.7200000000000006</v>
      </c>
      <c r="M104" s="10">
        <v>28</v>
      </c>
      <c r="N104" s="3" t="str">
        <f t="shared" si="5"/>
        <v>NNE</v>
      </c>
      <c r="O104" s="11">
        <v>0</v>
      </c>
      <c r="P104" s="12">
        <v>0</v>
      </c>
      <c r="Q104" s="3">
        <v>1.2</v>
      </c>
      <c r="R104" s="13">
        <v>27343</v>
      </c>
      <c r="S104" s="14">
        <v>216.00970000000001</v>
      </c>
      <c r="T104" s="15">
        <v>2.4</v>
      </c>
      <c r="U104" s="15">
        <v>2.7</v>
      </c>
    </row>
    <row r="105" spans="1:21" x14ac:dyDescent="0.25">
      <c r="A105" s="1">
        <v>45396</v>
      </c>
      <c r="B105" s="2">
        <v>0.3576388888888889</v>
      </c>
      <c r="C105" s="7">
        <v>1020</v>
      </c>
      <c r="D105" s="7">
        <v>1025</v>
      </c>
      <c r="E105" s="8">
        <v>19.7</v>
      </c>
      <c r="F105" s="9">
        <v>61</v>
      </c>
      <c r="G105" s="8">
        <v>19.7</v>
      </c>
      <c r="H105" s="8">
        <v>11.9</v>
      </c>
      <c r="I105" s="8">
        <v>26</v>
      </c>
      <c r="J105" s="8">
        <v>19.7</v>
      </c>
      <c r="K105" s="6">
        <f t="shared" si="3"/>
        <v>10.44</v>
      </c>
      <c r="L105" s="6">
        <f t="shared" si="4"/>
        <v>11.52</v>
      </c>
      <c r="M105" s="10">
        <v>224</v>
      </c>
      <c r="N105" s="3" t="str">
        <f t="shared" si="5"/>
        <v>SW</v>
      </c>
      <c r="O105" s="11">
        <v>0</v>
      </c>
      <c r="P105" s="12">
        <v>0</v>
      </c>
      <c r="Q105" s="3">
        <v>1.2</v>
      </c>
      <c r="R105" s="13">
        <v>29074</v>
      </c>
      <c r="S105" s="14">
        <v>229.68460000000002</v>
      </c>
      <c r="T105" s="15">
        <v>2.9</v>
      </c>
      <c r="U105" s="15">
        <v>3.2</v>
      </c>
    </row>
    <row r="106" spans="1:21" x14ac:dyDescent="0.25">
      <c r="A106" s="1">
        <v>45396</v>
      </c>
      <c r="B106" s="2">
        <v>0.3611111111111111</v>
      </c>
      <c r="C106" s="7">
        <v>1020</v>
      </c>
      <c r="D106" s="7">
        <v>1025</v>
      </c>
      <c r="E106" s="8">
        <v>19.899999999999999</v>
      </c>
      <c r="F106" s="9">
        <v>61</v>
      </c>
      <c r="G106" s="8">
        <v>19.899999999999999</v>
      </c>
      <c r="H106" s="8">
        <v>12.1</v>
      </c>
      <c r="I106" s="8">
        <v>26</v>
      </c>
      <c r="J106" s="8">
        <v>19.899999999999999</v>
      </c>
      <c r="K106" s="6">
        <f t="shared" si="3"/>
        <v>10.44</v>
      </c>
      <c r="L106" s="6">
        <f t="shared" si="4"/>
        <v>11.16</v>
      </c>
      <c r="M106" s="10">
        <v>90</v>
      </c>
      <c r="N106" s="3" t="str">
        <f t="shared" si="5"/>
        <v>E</v>
      </c>
      <c r="O106" s="11">
        <v>0</v>
      </c>
      <c r="P106" s="12">
        <v>0</v>
      </c>
      <c r="Q106" s="3">
        <v>1.5</v>
      </c>
      <c r="R106" s="13">
        <v>30829</v>
      </c>
      <c r="S106" s="14">
        <v>243.54910000000001</v>
      </c>
      <c r="T106" s="15">
        <v>2.9</v>
      </c>
      <c r="U106" s="15">
        <v>3.1</v>
      </c>
    </row>
    <row r="107" spans="1:21" x14ac:dyDescent="0.25">
      <c r="A107" s="1">
        <v>45396</v>
      </c>
      <c r="B107" s="2">
        <v>0.36458333333333331</v>
      </c>
      <c r="C107" s="7">
        <v>1020</v>
      </c>
      <c r="D107" s="7">
        <v>1025</v>
      </c>
      <c r="E107" s="8">
        <v>19.8</v>
      </c>
      <c r="F107" s="9">
        <v>60</v>
      </c>
      <c r="G107" s="8">
        <v>19.8</v>
      </c>
      <c r="H107" s="8">
        <v>11.8</v>
      </c>
      <c r="I107" s="8">
        <v>26</v>
      </c>
      <c r="J107" s="8">
        <v>19.8</v>
      </c>
      <c r="K107" s="6">
        <f t="shared" si="3"/>
        <v>6.84</v>
      </c>
      <c r="L107" s="6">
        <f t="shared" si="4"/>
        <v>6.84</v>
      </c>
      <c r="M107" s="10">
        <v>246</v>
      </c>
      <c r="N107" s="3" t="str">
        <f t="shared" si="5"/>
        <v>WSW</v>
      </c>
      <c r="O107" s="11">
        <v>0</v>
      </c>
      <c r="P107" s="12">
        <v>0</v>
      </c>
      <c r="Q107" s="3">
        <v>1.6</v>
      </c>
      <c r="R107" s="13">
        <v>32613</v>
      </c>
      <c r="S107" s="14">
        <v>257.64270000000005</v>
      </c>
      <c r="T107" s="15">
        <v>1.9</v>
      </c>
      <c r="U107" s="15">
        <v>1.9</v>
      </c>
    </row>
    <row r="108" spans="1:21" x14ac:dyDescent="0.25">
      <c r="A108" s="1">
        <v>45396</v>
      </c>
      <c r="B108" s="2">
        <v>0.36805555555555558</v>
      </c>
      <c r="C108" s="7">
        <v>1020</v>
      </c>
      <c r="D108" s="7">
        <v>1025</v>
      </c>
      <c r="E108" s="8">
        <v>20.2</v>
      </c>
      <c r="F108" s="9">
        <v>59</v>
      </c>
      <c r="G108" s="8">
        <v>20.2</v>
      </c>
      <c r="H108" s="8">
        <v>11.9</v>
      </c>
      <c r="I108" s="8">
        <v>26</v>
      </c>
      <c r="J108" s="8">
        <v>20.2</v>
      </c>
      <c r="K108" s="6">
        <f t="shared" si="3"/>
        <v>8.64</v>
      </c>
      <c r="L108" s="6">
        <f t="shared" si="4"/>
        <v>9.36</v>
      </c>
      <c r="M108" s="10">
        <v>66</v>
      </c>
      <c r="N108" s="3" t="str">
        <f t="shared" si="5"/>
        <v>ENE</v>
      </c>
      <c r="O108" s="11">
        <v>0</v>
      </c>
      <c r="P108" s="12">
        <v>0</v>
      </c>
      <c r="Q108" s="3">
        <v>1.5</v>
      </c>
      <c r="R108" s="13">
        <v>34644</v>
      </c>
      <c r="S108" s="14">
        <v>273.68760000000003</v>
      </c>
      <c r="T108" s="15">
        <v>2.4</v>
      </c>
      <c r="U108" s="15">
        <v>2.6</v>
      </c>
    </row>
    <row r="109" spans="1:21" x14ac:dyDescent="0.25">
      <c r="A109" s="1">
        <v>45396</v>
      </c>
      <c r="B109" s="2">
        <v>0.37152777777777779</v>
      </c>
      <c r="C109" s="7">
        <v>1020</v>
      </c>
      <c r="D109" s="7">
        <v>1025</v>
      </c>
      <c r="E109" s="8">
        <v>20.399999999999999</v>
      </c>
      <c r="F109" s="9">
        <v>60</v>
      </c>
      <c r="G109" s="8">
        <v>20.399999999999999</v>
      </c>
      <c r="H109" s="8">
        <v>12.3</v>
      </c>
      <c r="I109" s="8">
        <v>26</v>
      </c>
      <c r="J109" s="8">
        <v>20.399999999999999</v>
      </c>
      <c r="K109" s="6">
        <f t="shared" si="3"/>
        <v>3.6</v>
      </c>
      <c r="L109" s="6">
        <f t="shared" si="4"/>
        <v>3.6</v>
      </c>
      <c r="M109" s="10">
        <v>206</v>
      </c>
      <c r="N109" s="3" t="str">
        <f t="shared" si="5"/>
        <v>SSW</v>
      </c>
      <c r="O109" s="11">
        <v>0</v>
      </c>
      <c r="P109" s="12">
        <v>0</v>
      </c>
      <c r="Q109" s="3">
        <v>1.8</v>
      </c>
      <c r="R109" s="13">
        <v>36495</v>
      </c>
      <c r="S109" s="14">
        <v>288.31050000000005</v>
      </c>
      <c r="T109" s="15">
        <v>1</v>
      </c>
      <c r="U109" s="15">
        <v>1</v>
      </c>
    </row>
    <row r="110" spans="1:21" x14ac:dyDescent="0.25">
      <c r="A110" s="1">
        <v>45396</v>
      </c>
      <c r="B110" s="2">
        <v>0.375</v>
      </c>
      <c r="C110" s="7">
        <v>1020</v>
      </c>
      <c r="D110" s="7">
        <v>1025</v>
      </c>
      <c r="E110" s="8">
        <v>20.5</v>
      </c>
      <c r="F110" s="9">
        <v>59</v>
      </c>
      <c r="G110" s="8">
        <v>20.5</v>
      </c>
      <c r="H110" s="8">
        <v>12.2</v>
      </c>
      <c r="I110" s="8">
        <v>26</v>
      </c>
      <c r="J110" s="8">
        <v>20.5</v>
      </c>
      <c r="K110" s="6">
        <f t="shared" si="3"/>
        <v>8.64</v>
      </c>
      <c r="L110" s="6">
        <f t="shared" si="4"/>
        <v>9.36</v>
      </c>
      <c r="M110" s="10">
        <v>348</v>
      </c>
      <c r="N110" s="3" t="str">
        <f t="shared" si="5"/>
        <v>NNW</v>
      </c>
      <c r="O110" s="11">
        <v>0</v>
      </c>
      <c r="P110" s="12">
        <v>0</v>
      </c>
      <c r="Q110" s="3">
        <v>1.6</v>
      </c>
      <c r="R110" s="13">
        <v>38523</v>
      </c>
      <c r="S110" s="14">
        <v>304.33170000000001</v>
      </c>
      <c r="T110" s="15">
        <v>2.4</v>
      </c>
      <c r="U110" s="15">
        <v>2.6</v>
      </c>
    </row>
    <row r="111" spans="1:21" x14ac:dyDescent="0.25">
      <c r="A111" s="1">
        <v>45396</v>
      </c>
      <c r="B111" s="2">
        <v>0.37847222222222221</v>
      </c>
      <c r="C111" s="7">
        <v>1020</v>
      </c>
      <c r="D111" s="7">
        <v>1025</v>
      </c>
      <c r="E111" s="8">
        <v>20.5</v>
      </c>
      <c r="F111" s="9">
        <v>59</v>
      </c>
      <c r="G111" s="8">
        <v>20.5</v>
      </c>
      <c r="H111" s="8">
        <v>12.2</v>
      </c>
      <c r="I111" s="8">
        <v>26</v>
      </c>
      <c r="J111" s="8">
        <v>20.5</v>
      </c>
      <c r="K111" s="6">
        <f t="shared" si="3"/>
        <v>14.040000000000001</v>
      </c>
      <c r="L111" s="6">
        <f t="shared" si="4"/>
        <v>17.28</v>
      </c>
      <c r="M111" s="10">
        <v>320</v>
      </c>
      <c r="N111" s="3" t="str">
        <f t="shared" si="5"/>
        <v>NW</v>
      </c>
      <c r="O111" s="11">
        <v>0</v>
      </c>
      <c r="P111" s="12">
        <v>0</v>
      </c>
      <c r="Q111" s="3">
        <v>2.1</v>
      </c>
      <c r="R111" s="13">
        <v>40351</v>
      </c>
      <c r="S111" s="14">
        <v>318.77290000000005</v>
      </c>
      <c r="T111" s="15">
        <v>3.9</v>
      </c>
      <c r="U111" s="15">
        <v>4.8</v>
      </c>
    </row>
    <row r="112" spans="1:21" x14ac:dyDescent="0.25">
      <c r="A112" s="1">
        <v>45396</v>
      </c>
      <c r="B112" s="2">
        <v>0.38194444444444442</v>
      </c>
      <c r="C112" s="7">
        <v>1020</v>
      </c>
      <c r="D112" s="7">
        <v>1025</v>
      </c>
      <c r="E112" s="8">
        <v>19.899999999999999</v>
      </c>
      <c r="F112" s="9">
        <v>61</v>
      </c>
      <c r="G112" s="8">
        <v>19.899999999999999</v>
      </c>
      <c r="H112" s="8">
        <v>12.1</v>
      </c>
      <c r="I112" s="8">
        <v>26</v>
      </c>
      <c r="J112" s="8">
        <v>19.899999999999999</v>
      </c>
      <c r="K112" s="6">
        <f t="shared" si="3"/>
        <v>4.68</v>
      </c>
      <c r="L112" s="6">
        <f t="shared" si="4"/>
        <v>4.68</v>
      </c>
      <c r="M112" s="10">
        <v>61</v>
      </c>
      <c r="N112" s="3" t="str">
        <f t="shared" si="5"/>
        <v>ENE</v>
      </c>
      <c r="O112" s="11">
        <v>0</v>
      </c>
      <c r="P112" s="12">
        <v>0</v>
      </c>
      <c r="Q112" s="3">
        <v>2.5</v>
      </c>
      <c r="R112" s="13">
        <v>42390</v>
      </c>
      <c r="S112" s="14">
        <v>334.88100000000003</v>
      </c>
      <c r="T112" s="15">
        <v>1.3</v>
      </c>
      <c r="U112" s="15">
        <v>1.3</v>
      </c>
    </row>
    <row r="113" spans="1:21" x14ac:dyDescent="0.25">
      <c r="A113" s="1">
        <v>45396</v>
      </c>
      <c r="B113" s="2">
        <v>0.38541666666666669</v>
      </c>
      <c r="C113" s="7">
        <v>1020</v>
      </c>
      <c r="D113" s="7">
        <v>1025</v>
      </c>
      <c r="E113" s="8">
        <v>19.899999999999999</v>
      </c>
      <c r="F113" s="9">
        <v>60</v>
      </c>
      <c r="G113" s="8">
        <v>19.899999999999999</v>
      </c>
      <c r="H113" s="8">
        <v>11.9</v>
      </c>
      <c r="I113" s="8">
        <v>26</v>
      </c>
      <c r="J113" s="8">
        <v>19.899999999999999</v>
      </c>
      <c r="K113" s="6">
        <f t="shared" si="3"/>
        <v>8.2799999999999994</v>
      </c>
      <c r="L113" s="6">
        <f t="shared" si="4"/>
        <v>8.64</v>
      </c>
      <c r="M113" s="10">
        <v>54</v>
      </c>
      <c r="N113" s="3" t="str">
        <f t="shared" si="5"/>
        <v>NE</v>
      </c>
      <c r="O113" s="11">
        <v>0</v>
      </c>
      <c r="P113" s="12">
        <v>0</v>
      </c>
      <c r="Q113" s="3">
        <v>2.2999999999999998</v>
      </c>
      <c r="R113" s="13">
        <v>44116</v>
      </c>
      <c r="S113" s="14">
        <v>348.51640000000003</v>
      </c>
      <c r="T113" s="15">
        <v>2.2999999999999998</v>
      </c>
      <c r="U113" s="15">
        <v>2.4</v>
      </c>
    </row>
    <row r="114" spans="1:21" x14ac:dyDescent="0.25">
      <c r="A114" s="1">
        <v>45396</v>
      </c>
      <c r="B114" s="2">
        <v>0.3888888888888889</v>
      </c>
      <c r="C114" s="7">
        <v>1020</v>
      </c>
      <c r="D114" s="7">
        <v>1025</v>
      </c>
      <c r="E114" s="8">
        <v>20.100000000000001</v>
      </c>
      <c r="F114" s="9">
        <v>59</v>
      </c>
      <c r="G114" s="8">
        <v>20.100000000000001</v>
      </c>
      <c r="H114" s="8">
        <v>11.8</v>
      </c>
      <c r="I114" s="8">
        <v>26</v>
      </c>
      <c r="J114" s="8">
        <v>20.100000000000001</v>
      </c>
      <c r="K114" s="6">
        <f t="shared" si="3"/>
        <v>8.64</v>
      </c>
      <c r="L114" s="6">
        <f t="shared" si="4"/>
        <v>9.36</v>
      </c>
      <c r="M114" s="10">
        <v>232</v>
      </c>
      <c r="N114" s="3" t="str">
        <f t="shared" si="5"/>
        <v>SW</v>
      </c>
      <c r="O114" s="11">
        <v>0</v>
      </c>
      <c r="P114" s="12">
        <v>0</v>
      </c>
      <c r="Q114" s="3">
        <v>2.7</v>
      </c>
      <c r="R114" s="13">
        <v>46109</v>
      </c>
      <c r="S114" s="14">
        <v>364.26110000000006</v>
      </c>
      <c r="T114" s="15">
        <v>2.4</v>
      </c>
      <c r="U114" s="15">
        <v>2.6</v>
      </c>
    </row>
    <row r="115" spans="1:21" x14ac:dyDescent="0.25">
      <c r="A115" s="1">
        <v>45396</v>
      </c>
      <c r="B115" s="2">
        <v>0.3923611111111111</v>
      </c>
      <c r="C115" s="7">
        <v>1021</v>
      </c>
      <c r="D115" s="7">
        <v>1026</v>
      </c>
      <c r="E115" s="8">
        <v>20.3</v>
      </c>
      <c r="F115" s="9">
        <v>59</v>
      </c>
      <c r="G115" s="8">
        <v>20.3</v>
      </c>
      <c r="H115" s="8">
        <v>12</v>
      </c>
      <c r="I115" s="8">
        <v>26</v>
      </c>
      <c r="J115" s="8">
        <v>20.3</v>
      </c>
      <c r="K115" s="6">
        <f t="shared" si="3"/>
        <v>10.08</v>
      </c>
      <c r="L115" s="6">
        <f t="shared" si="4"/>
        <v>10.44</v>
      </c>
      <c r="M115" s="10">
        <v>325</v>
      </c>
      <c r="N115" s="3" t="str">
        <f t="shared" si="5"/>
        <v>NW</v>
      </c>
      <c r="O115" s="11">
        <v>0</v>
      </c>
      <c r="P115" s="12">
        <v>0</v>
      </c>
      <c r="Q115" s="3">
        <v>3</v>
      </c>
      <c r="R115" s="13">
        <v>47852</v>
      </c>
      <c r="S115" s="14">
        <v>378.03080000000006</v>
      </c>
      <c r="T115" s="15">
        <v>2.8</v>
      </c>
      <c r="U115" s="15">
        <v>2.9</v>
      </c>
    </row>
    <row r="116" spans="1:21" x14ac:dyDescent="0.25">
      <c r="A116" s="1">
        <v>45396</v>
      </c>
      <c r="B116" s="2">
        <v>0.39583333333333331</v>
      </c>
      <c r="C116" s="7">
        <v>1020</v>
      </c>
      <c r="D116" s="7">
        <v>1025</v>
      </c>
      <c r="E116" s="8">
        <v>20.399999999999999</v>
      </c>
      <c r="F116" s="9">
        <v>58</v>
      </c>
      <c r="G116" s="8">
        <v>20.399999999999999</v>
      </c>
      <c r="H116" s="8">
        <v>11.8</v>
      </c>
      <c r="I116" s="8">
        <v>26</v>
      </c>
      <c r="J116" s="8">
        <v>20.399999999999999</v>
      </c>
      <c r="K116" s="6">
        <f t="shared" si="3"/>
        <v>6.84</v>
      </c>
      <c r="L116" s="6">
        <f t="shared" si="4"/>
        <v>7.2</v>
      </c>
      <c r="M116" s="10">
        <v>320</v>
      </c>
      <c r="N116" s="3" t="str">
        <f t="shared" si="5"/>
        <v>NW</v>
      </c>
      <c r="O116" s="11">
        <v>0</v>
      </c>
      <c r="P116" s="12">
        <v>0</v>
      </c>
      <c r="Q116" s="3">
        <v>1.9</v>
      </c>
      <c r="R116" s="13">
        <v>49845</v>
      </c>
      <c r="S116" s="14">
        <v>393.77550000000002</v>
      </c>
      <c r="T116" s="15">
        <v>1.9</v>
      </c>
      <c r="U116" s="15">
        <v>2</v>
      </c>
    </row>
    <row r="117" spans="1:21" x14ac:dyDescent="0.25">
      <c r="A117" s="1">
        <v>45396</v>
      </c>
      <c r="B117" s="2">
        <v>0.39930555555555558</v>
      </c>
      <c r="C117" s="7">
        <v>1021</v>
      </c>
      <c r="D117" s="7">
        <v>1026</v>
      </c>
      <c r="E117" s="8">
        <v>20.3</v>
      </c>
      <c r="F117" s="9">
        <v>59</v>
      </c>
      <c r="G117" s="8">
        <v>20.3</v>
      </c>
      <c r="H117" s="8">
        <v>12</v>
      </c>
      <c r="I117" s="8">
        <v>26</v>
      </c>
      <c r="J117" s="8">
        <v>20.3</v>
      </c>
      <c r="K117" s="6">
        <f t="shared" si="3"/>
        <v>11.52</v>
      </c>
      <c r="L117" s="6">
        <f t="shared" si="4"/>
        <v>11.88</v>
      </c>
      <c r="M117" s="10">
        <v>296</v>
      </c>
      <c r="N117" s="3" t="str">
        <f t="shared" si="5"/>
        <v>WNW</v>
      </c>
      <c r="O117" s="11">
        <v>0</v>
      </c>
      <c r="P117" s="12">
        <v>0</v>
      </c>
      <c r="Q117" s="3">
        <v>2.7</v>
      </c>
      <c r="R117" s="13">
        <v>51540</v>
      </c>
      <c r="S117" s="14">
        <v>407.16600000000005</v>
      </c>
      <c r="T117" s="15">
        <v>3.2</v>
      </c>
      <c r="U117" s="15">
        <v>3.3</v>
      </c>
    </row>
    <row r="118" spans="1:21" x14ac:dyDescent="0.25">
      <c r="A118" s="1">
        <v>45396</v>
      </c>
      <c r="B118" s="2">
        <v>0.40277777777777779</v>
      </c>
      <c r="C118" s="7">
        <v>1021</v>
      </c>
      <c r="D118" s="7">
        <v>1026</v>
      </c>
      <c r="E118" s="8">
        <v>20.6</v>
      </c>
      <c r="F118" s="9">
        <v>56</v>
      </c>
      <c r="G118" s="8">
        <v>20.6</v>
      </c>
      <c r="H118" s="8">
        <v>11.5</v>
      </c>
      <c r="I118" s="8">
        <v>26</v>
      </c>
      <c r="J118" s="8">
        <v>20.6</v>
      </c>
      <c r="K118" s="6">
        <f t="shared" si="3"/>
        <v>7.2</v>
      </c>
      <c r="L118" s="6">
        <f t="shared" si="4"/>
        <v>8.2799999999999994</v>
      </c>
      <c r="M118" s="10">
        <v>114</v>
      </c>
      <c r="N118" s="3" t="str">
        <f t="shared" si="5"/>
        <v>ESE</v>
      </c>
      <c r="O118" s="11">
        <v>0</v>
      </c>
      <c r="P118" s="12">
        <v>0</v>
      </c>
      <c r="Q118" s="3">
        <v>2.7</v>
      </c>
      <c r="R118" s="13">
        <v>53644</v>
      </c>
      <c r="S118" s="14">
        <v>423.78760000000005</v>
      </c>
      <c r="T118" s="15">
        <v>2</v>
      </c>
      <c r="U118" s="15">
        <v>2.2999999999999998</v>
      </c>
    </row>
    <row r="119" spans="1:21" x14ac:dyDescent="0.25">
      <c r="A119" s="1">
        <v>45396</v>
      </c>
      <c r="B119" s="2">
        <v>0.40625</v>
      </c>
      <c r="C119" s="7">
        <v>1020</v>
      </c>
      <c r="D119" s="7">
        <v>1025</v>
      </c>
      <c r="E119" s="8">
        <v>20.7</v>
      </c>
      <c r="F119" s="9">
        <v>56</v>
      </c>
      <c r="G119" s="8">
        <v>20.7</v>
      </c>
      <c r="H119" s="8">
        <v>11.6</v>
      </c>
      <c r="I119" s="8">
        <v>26</v>
      </c>
      <c r="J119" s="8">
        <v>20.7</v>
      </c>
      <c r="K119" s="6">
        <f t="shared" si="3"/>
        <v>5.4</v>
      </c>
      <c r="L119" s="6">
        <f t="shared" si="4"/>
        <v>5.4</v>
      </c>
      <c r="M119" s="10">
        <v>134</v>
      </c>
      <c r="N119" s="3" t="str">
        <f t="shared" si="5"/>
        <v>SE</v>
      </c>
      <c r="O119" s="11">
        <v>0</v>
      </c>
      <c r="P119" s="12">
        <v>0</v>
      </c>
      <c r="Q119" s="3">
        <v>4.5</v>
      </c>
      <c r="R119" s="13">
        <v>55646</v>
      </c>
      <c r="S119" s="14">
        <v>439.60340000000002</v>
      </c>
      <c r="T119" s="15">
        <v>1.5</v>
      </c>
      <c r="U119" s="15">
        <v>1.5</v>
      </c>
    </row>
    <row r="120" spans="1:21" x14ac:dyDescent="0.25">
      <c r="A120" s="1">
        <v>45396</v>
      </c>
      <c r="B120" s="2">
        <v>0.40972222222222221</v>
      </c>
      <c r="C120" s="7">
        <v>1021</v>
      </c>
      <c r="D120" s="7">
        <v>1026</v>
      </c>
      <c r="E120" s="8">
        <v>20.6</v>
      </c>
      <c r="F120" s="9">
        <v>58</v>
      </c>
      <c r="G120" s="8">
        <v>20.6</v>
      </c>
      <c r="H120" s="8">
        <v>12</v>
      </c>
      <c r="I120" s="8">
        <v>26</v>
      </c>
      <c r="J120" s="8">
        <v>20.6</v>
      </c>
      <c r="K120" s="6">
        <f t="shared" si="3"/>
        <v>3.24</v>
      </c>
      <c r="L120" s="6">
        <f t="shared" si="4"/>
        <v>3.24</v>
      </c>
      <c r="M120" s="10">
        <v>100</v>
      </c>
      <c r="N120" s="3" t="str">
        <f t="shared" si="5"/>
        <v>E</v>
      </c>
      <c r="O120" s="11">
        <v>0</v>
      </c>
      <c r="P120" s="12">
        <v>0</v>
      </c>
      <c r="Q120" s="3">
        <v>3.7</v>
      </c>
      <c r="R120" s="13">
        <v>57195</v>
      </c>
      <c r="S120" s="14">
        <v>451.84050000000002</v>
      </c>
      <c r="T120" s="15">
        <v>0.9</v>
      </c>
      <c r="U120" s="15">
        <v>0.9</v>
      </c>
    </row>
    <row r="121" spans="1:21" x14ac:dyDescent="0.25">
      <c r="A121" s="1">
        <v>45396</v>
      </c>
      <c r="B121" s="2">
        <v>0.41319444444444442</v>
      </c>
      <c r="C121" s="7">
        <v>1020</v>
      </c>
      <c r="D121" s="7">
        <v>1025</v>
      </c>
      <c r="E121" s="8">
        <v>20.9</v>
      </c>
      <c r="F121" s="9">
        <v>56</v>
      </c>
      <c r="G121" s="8">
        <v>20.9</v>
      </c>
      <c r="H121" s="8">
        <v>11.8</v>
      </c>
      <c r="I121" s="8">
        <v>26</v>
      </c>
      <c r="J121" s="8">
        <v>20.9</v>
      </c>
      <c r="K121" s="6">
        <f t="shared" si="3"/>
        <v>3.9600000000000004</v>
      </c>
      <c r="L121" s="6">
        <f t="shared" si="4"/>
        <v>3.9600000000000004</v>
      </c>
      <c r="M121" s="10">
        <v>126</v>
      </c>
      <c r="N121" s="3" t="str">
        <f t="shared" si="5"/>
        <v>ESE</v>
      </c>
      <c r="O121" s="11">
        <v>0</v>
      </c>
      <c r="P121" s="12">
        <v>0</v>
      </c>
      <c r="Q121" s="3">
        <v>2.2999999999999998</v>
      </c>
      <c r="R121" s="13">
        <v>59336</v>
      </c>
      <c r="S121" s="14">
        <v>468.75440000000003</v>
      </c>
      <c r="T121" s="15">
        <v>1.1000000000000001</v>
      </c>
      <c r="U121" s="15">
        <v>1.1000000000000001</v>
      </c>
    </row>
    <row r="122" spans="1:21" x14ac:dyDescent="0.25">
      <c r="A122" s="1">
        <v>45396</v>
      </c>
      <c r="B122" s="2">
        <v>0.41666666666666669</v>
      </c>
      <c r="C122" s="7">
        <v>1021</v>
      </c>
      <c r="D122" s="7">
        <v>1026</v>
      </c>
      <c r="E122" s="8">
        <v>21.4</v>
      </c>
      <c r="F122" s="9">
        <v>56</v>
      </c>
      <c r="G122" s="8">
        <v>21.4</v>
      </c>
      <c r="H122" s="8">
        <v>12.2</v>
      </c>
      <c r="I122" s="8">
        <v>26</v>
      </c>
      <c r="J122" s="8">
        <v>21.4</v>
      </c>
      <c r="K122" s="6">
        <f t="shared" si="3"/>
        <v>5.04</v>
      </c>
      <c r="L122" s="6">
        <f t="shared" si="4"/>
        <v>5.04</v>
      </c>
      <c r="M122" s="10">
        <v>8</v>
      </c>
      <c r="N122" s="3" t="str">
        <f t="shared" si="5"/>
        <v>N</v>
      </c>
      <c r="O122" s="11">
        <v>0</v>
      </c>
      <c r="P122" s="12">
        <v>0</v>
      </c>
      <c r="Q122" s="3">
        <v>3.9</v>
      </c>
      <c r="R122" s="13">
        <v>61054</v>
      </c>
      <c r="S122" s="14">
        <v>482.32660000000004</v>
      </c>
      <c r="T122" s="15">
        <v>1.4</v>
      </c>
      <c r="U122" s="15">
        <v>1.4</v>
      </c>
    </row>
    <row r="123" spans="1:21" x14ac:dyDescent="0.25">
      <c r="A123" s="1">
        <v>45396</v>
      </c>
      <c r="B123" s="2">
        <v>0.4201388888888889</v>
      </c>
      <c r="C123" s="7">
        <v>1020</v>
      </c>
      <c r="D123" s="7">
        <v>1025</v>
      </c>
      <c r="E123" s="8">
        <v>21.7</v>
      </c>
      <c r="F123" s="9">
        <v>55</v>
      </c>
      <c r="G123" s="8">
        <v>21.7</v>
      </c>
      <c r="H123" s="8">
        <v>12.2</v>
      </c>
      <c r="I123" s="8">
        <v>26</v>
      </c>
      <c r="J123" s="8">
        <v>21.7</v>
      </c>
      <c r="K123" s="6">
        <f t="shared" si="3"/>
        <v>4.68</v>
      </c>
      <c r="L123" s="6">
        <f t="shared" si="4"/>
        <v>4.68</v>
      </c>
      <c r="M123" s="10">
        <v>162</v>
      </c>
      <c r="N123" s="3" t="str">
        <f t="shared" si="5"/>
        <v>SSE</v>
      </c>
      <c r="O123" s="11">
        <v>0</v>
      </c>
      <c r="P123" s="12">
        <v>0</v>
      </c>
      <c r="Q123" s="3">
        <v>3.7</v>
      </c>
      <c r="R123" s="13">
        <v>63256</v>
      </c>
      <c r="S123" s="14">
        <v>499.72240000000005</v>
      </c>
      <c r="T123" s="15">
        <v>1.3</v>
      </c>
      <c r="U123" s="15">
        <v>1.3</v>
      </c>
    </row>
    <row r="124" spans="1:21" x14ac:dyDescent="0.25">
      <c r="A124" s="1">
        <v>45396</v>
      </c>
      <c r="B124" s="2">
        <v>0.4236111111111111</v>
      </c>
      <c r="C124" s="7">
        <v>1021</v>
      </c>
      <c r="D124" s="7">
        <v>1026</v>
      </c>
      <c r="E124" s="8">
        <v>21.4</v>
      </c>
      <c r="F124" s="9">
        <v>55</v>
      </c>
      <c r="G124" s="8">
        <v>21.4</v>
      </c>
      <c r="H124" s="8">
        <v>11.9</v>
      </c>
      <c r="I124" s="8">
        <v>26</v>
      </c>
      <c r="J124" s="8">
        <v>21.4</v>
      </c>
      <c r="K124" s="6">
        <f t="shared" si="3"/>
        <v>11.52</v>
      </c>
      <c r="L124" s="6">
        <f t="shared" si="4"/>
        <v>12.6</v>
      </c>
      <c r="M124" s="10">
        <v>84</v>
      </c>
      <c r="N124" s="3" t="str">
        <f t="shared" si="5"/>
        <v>E</v>
      </c>
      <c r="O124" s="11">
        <v>0</v>
      </c>
      <c r="P124" s="12">
        <v>0</v>
      </c>
      <c r="Q124" s="3">
        <v>3.9</v>
      </c>
      <c r="R124" s="13">
        <v>65373</v>
      </c>
      <c r="S124" s="14">
        <v>516.44670000000008</v>
      </c>
      <c r="T124" s="15">
        <v>3.2</v>
      </c>
      <c r="U124" s="15">
        <v>3.5</v>
      </c>
    </row>
    <row r="125" spans="1:21" x14ac:dyDescent="0.25">
      <c r="A125" s="1">
        <v>45396</v>
      </c>
      <c r="B125" s="2">
        <v>0.42708333333333331</v>
      </c>
      <c r="C125" s="7">
        <v>1020</v>
      </c>
      <c r="D125" s="7">
        <v>1025</v>
      </c>
      <c r="E125" s="8">
        <v>21.4</v>
      </c>
      <c r="F125" s="9">
        <v>54</v>
      </c>
      <c r="G125" s="8">
        <v>21.4</v>
      </c>
      <c r="H125" s="8">
        <v>11.7</v>
      </c>
      <c r="I125" s="8">
        <v>26</v>
      </c>
      <c r="J125" s="8">
        <v>21.4</v>
      </c>
      <c r="K125" s="6">
        <f t="shared" si="3"/>
        <v>7.9200000000000008</v>
      </c>
      <c r="L125" s="6">
        <f t="shared" si="4"/>
        <v>8.2799999999999994</v>
      </c>
      <c r="M125" s="10">
        <v>87</v>
      </c>
      <c r="N125" s="3" t="str">
        <f t="shared" si="5"/>
        <v>E</v>
      </c>
      <c r="O125" s="11">
        <v>0</v>
      </c>
      <c r="P125" s="12">
        <v>0</v>
      </c>
      <c r="Q125" s="3">
        <v>4.8</v>
      </c>
      <c r="R125" s="13">
        <v>67648</v>
      </c>
      <c r="S125" s="14">
        <v>534.41920000000005</v>
      </c>
      <c r="T125" s="15">
        <v>2.2000000000000002</v>
      </c>
      <c r="U125" s="15">
        <v>2.2999999999999998</v>
      </c>
    </row>
    <row r="126" spans="1:21" x14ac:dyDescent="0.25">
      <c r="A126" s="1">
        <v>45396</v>
      </c>
      <c r="B126" s="2">
        <v>0.43055555555555558</v>
      </c>
      <c r="C126" s="7">
        <v>1021</v>
      </c>
      <c r="D126" s="7">
        <v>1026</v>
      </c>
      <c r="E126" s="8">
        <v>21.8</v>
      </c>
      <c r="F126" s="9">
        <v>55</v>
      </c>
      <c r="G126" s="8">
        <v>21.8</v>
      </c>
      <c r="H126" s="8">
        <v>12.3</v>
      </c>
      <c r="I126" s="8">
        <v>26</v>
      </c>
      <c r="J126" s="8">
        <v>21.8</v>
      </c>
      <c r="K126" s="6">
        <f t="shared" si="3"/>
        <v>2.52</v>
      </c>
      <c r="L126" s="6">
        <f t="shared" si="4"/>
        <v>2.52</v>
      </c>
      <c r="M126" s="10">
        <v>84</v>
      </c>
      <c r="N126" s="3" t="str">
        <f t="shared" si="5"/>
        <v>E</v>
      </c>
      <c r="O126" s="11">
        <v>0</v>
      </c>
      <c r="P126" s="12">
        <v>0</v>
      </c>
      <c r="Q126" s="3">
        <v>5.4</v>
      </c>
      <c r="R126" s="13">
        <v>69827</v>
      </c>
      <c r="S126" s="14">
        <v>551.63330000000008</v>
      </c>
      <c r="T126" s="15">
        <v>0.7</v>
      </c>
      <c r="U126" s="15">
        <v>0.7</v>
      </c>
    </row>
    <row r="127" spans="1:21" x14ac:dyDescent="0.25">
      <c r="A127" s="1">
        <v>45396</v>
      </c>
      <c r="B127" s="2">
        <v>0.43402777777777779</v>
      </c>
      <c r="C127" s="7">
        <v>1021</v>
      </c>
      <c r="D127" s="7">
        <v>1026</v>
      </c>
      <c r="E127" s="8">
        <v>22</v>
      </c>
      <c r="F127" s="9">
        <v>54</v>
      </c>
      <c r="G127" s="8">
        <v>22</v>
      </c>
      <c r="H127" s="8">
        <v>12.2</v>
      </c>
      <c r="I127" s="8">
        <v>26</v>
      </c>
      <c r="J127" s="8">
        <v>22</v>
      </c>
      <c r="K127" s="6">
        <f t="shared" si="3"/>
        <v>5.4</v>
      </c>
      <c r="L127" s="6">
        <f t="shared" si="4"/>
        <v>5.4</v>
      </c>
      <c r="M127" s="10">
        <v>103</v>
      </c>
      <c r="N127" s="3" t="str">
        <f t="shared" si="5"/>
        <v>E</v>
      </c>
      <c r="O127" s="11">
        <v>0</v>
      </c>
      <c r="P127" s="12">
        <v>0</v>
      </c>
      <c r="Q127" s="3">
        <v>3.1</v>
      </c>
      <c r="R127" s="13">
        <v>71622</v>
      </c>
      <c r="S127" s="14">
        <v>565.81380000000001</v>
      </c>
      <c r="T127" s="15">
        <v>1.5</v>
      </c>
      <c r="U127" s="15">
        <v>1.5</v>
      </c>
    </row>
    <row r="128" spans="1:21" x14ac:dyDescent="0.25">
      <c r="A128" s="1">
        <v>45396</v>
      </c>
      <c r="B128" s="2">
        <v>0.4375</v>
      </c>
      <c r="C128" s="7">
        <v>1021</v>
      </c>
      <c r="D128" s="7">
        <v>1026</v>
      </c>
      <c r="E128" s="8">
        <v>21.9</v>
      </c>
      <c r="F128" s="9">
        <v>54</v>
      </c>
      <c r="G128" s="8">
        <v>21.9</v>
      </c>
      <c r="H128" s="8">
        <v>12.1</v>
      </c>
      <c r="I128" s="8">
        <v>26</v>
      </c>
      <c r="J128" s="8">
        <v>21.9</v>
      </c>
      <c r="K128" s="6">
        <f t="shared" si="3"/>
        <v>12.96</v>
      </c>
      <c r="L128" s="6">
        <f t="shared" si="4"/>
        <v>15.120000000000001</v>
      </c>
      <c r="M128" s="10">
        <v>114</v>
      </c>
      <c r="N128" s="3" t="str">
        <f t="shared" si="5"/>
        <v>ESE</v>
      </c>
      <c r="O128" s="11">
        <v>0</v>
      </c>
      <c r="P128" s="12">
        <v>0</v>
      </c>
      <c r="Q128" s="3">
        <v>4.7</v>
      </c>
      <c r="R128" s="13">
        <v>73357</v>
      </c>
      <c r="S128" s="14">
        <v>579.52030000000002</v>
      </c>
      <c r="T128" s="15">
        <v>3.6</v>
      </c>
      <c r="U128" s="15">
        <v>4.2</v>
      </c>
    </row>
    <row r="129" spans="1:21" x14ac:dyDescent="0.25">
      <c r="A129" s="1">
        <v>45396</v>
      </c>
      <c r="B129" s="2">
        <v>0.44097222222222221</v>
      </c>
      <c r="C129" s="7">
        <v>1021</v>
      </c>
      <c r="D129" s="7">
        <v>1026</v>
      </c>
      <c r="E129" s="8">
        <v>21.6</v>
      </c>
      <c r="F129" s="9">
        <v>55</v>
      </c>
      <c r="G129" s="8">
        <v>21.6</v>
      </c>
      <c r="H129" s="8">
        <v>12.1</v>
      </c>
      <c r="I129" s="8">
        <v>26</v>
      </c>
      <c r="J129" s="8">
        <v>21.6</v>
      </c>
      <c r="K129" s="6">
        <f t="shared" si="3"/>
        <v>5.04</v>
      </c>
      <c r="L129" s="6">
        <f t="shared" si="4"/>
        <v>5.04</v>
      </c>
      <c r="M129" s="10">
        <v>131</v>
      </c>
      <c r="N129" s="3" t="str">
        <f t="shared" si="5"/>
        <v>SE</v>
      </c>
      <c r="O129" s="11">
        <v>0</v>
      </c>
      <c r="P129" s="12">
        <v>0</v>
      </c>
      <c r="Q129" s="3">
        <v>4.5</v>
      </c>
      <c r="R129" s="13">
        <v>74798</v>
      </c>
      <c r="S129" s="14">
        <v>590.90420000000006</v>
      </c>
      <c r="T129" s="15">
        <v>1.4</v>
      </c>
      <c r="U129" s="15">
        <v>1.4</v>
      </c>
    </row>
    <row r="130" spans="1:21" x14ac:dyDescent="0.25">
      <c r="A130" s="1">
        <v>45396</v>
      </c>
      <c r="B130" s="2">
        <v>0.44444444444444442</v>
      </c>
      <c r="C130" s="7">
        <v>1021</v>
      </c>
      <c r="D130" s="7">
        <v>1026</v>
      </c>
      <c r="E130" s="8">
        <v>21.6</v>
      </c>
      <c r="F130" s="9">
        <v>56</v>
      </c>
      <c r="G130" s="8">
        <v>21.6</v>
      </c>
      <c r="H130" s="8">
        <v>12.4</v>
      </c>
      <c r="I130" s="8">
        <v>26</v>
      </c>
      <c r="J130" s="8">
        <v>21.6</v>
      </c>
      <c r="K130" s="6">
        <f t="shared" si="3"/>
        <v>13.32</v>
      </c>
      <c r="L130" s="6">
        <f t="shared" si="4"/>
        <v>14.040000000000001</v>
      </c>
      <c r="M130" s="10">
        <v>289</v>
      </c>
      <c r="N130" s="3" t="str">
        <f t="shared" si="5"/>
        <v>W</v>
      </c>
      <c r="O130" s="11">
        <v>0</v>
      </c>
      <c r="P130" s="12">
        <v>0</v>
      </c>
      <c r="Q130" s="3">
        <v>4.9000000000000004</v>
      </c>
      <c r="R130" s="13">
        <v>75950</v>
      </c>
      <c r="S130" s="14">
        <v>600.00500000000011</v>
      </c>
      <c r="T130" s="15">
        <v>3.7</v>
      </c>
      <c r="U130" s="15">
        <v>3.9</v>
      </c>
    </row>
    <row r="131" spans="1:21" x14ac:dyDescent="0.25">
      <c r="A131" s="1">
        <v>45396</v>
      </c>
      <c r="B131" s="2">
        <v>0.44791666666666669</v>
      </c>
      <c r="C131" s="7">
        <v>1021</v>
      </c>
      <c r="D131" s="7">
        <v>1026</v>
      </c>
      <c r="E131" s="8">
        <v>21.6</v>
      </c>
      <c r="F131" s="9">
        <v>55</v>
      </c>
      <c r="G131" s="8">
        <v>21.6</v>
      </c>
      <c r="H131" s="8">
        <v>12.1</v>
      </c>
      <c r="I131" s="8">
        <v>26</v>
      </c>
      <c r="J131" s="8">
        <v>21.6</v>
      </c>
      <c r="K131" s="6">
        <f t="shared" ref="K131:K194" si="6">CONVERT(T131,"m/s","km/h")</f>
        <v>14.4</v>
      </c>
      <c r="L131" s="6">
        <f t="shared" ref="L131:L194" si="7">CONVERT(U131,"m/s","km/h")</f>
        <v>18</v>
      </c>
      <c r="M131" s="10">
        <v>283</v>
      </c>
      <c r="N131" s="3" t="str">
        <f t="shared" ref="N131:N194" si="8">LOOKUP(M131,$V$4:$V$40,$W$4:$W$40)</f>
        <v>W</v>
      </c>
      <c r="O131" s="11">
        <v>0</v>
      </c>
      <c r="P131" s="12">
        <v>0</v>
      </c>
      <c r="Q131" s="3">
        <v>4.4000000000000004</v>
      </c>
      <c r="R131" s="13">
        <v>77128</v>
      </c>
      <c r="S131" s="14">
        <v>609.3112000000001</v>
      </c>
      <c r="T131" s="15">
        <v>4</v>
      </c>
      <c r="U131" s="15">
        <v>5</v>
      </c>
    </row>
    <row r="132" spans="1:21" x14ac:dyDescent="0.25">
      <c r="A132" s="1">
        <v>45396</v>
      </c>
      <c r="B132" s="2">
        <v>0.4513888888888889</v>
      </c>
      <c r="C132" s="7">
        <v>1021</v>
      </c>
      <c r="D132" s="7">
        <v>1026</v>
      </c>
      <c r="E132" s="8">
        <v>21.5</v>
      </c>
      <c r="F132" s="9">
        <v>55</v>
      </c>
      <c r="G132" s="8">
        <v>21.5</v>
      </c>
      <c r="H132" s="8">
        <v>12</v>
      </c>
      <c r="I132" s="8">
        <v>26</v>
      </c>
      <c r="J132" s="8">
        <v>21.5</v>
      </c>
      <c r="K132" s="6">
        <f t="shared" si="6"/>
        <v>16.2</v>
      </c>
      <c r="L132" s="6">
        <f t="shared" si="7"/>
        <v>19.8</v>
      </c>
      <c r="M132" s="10">
        <v>18</v>
      </c>
      <c r="N132" s="3" t="str">
        <f t="shared" si="8"/>
        <v>N</v>
      </c>
      <c r="O132" s="11">
        <v>0</v>
      </c>
      <c r="P132" s="12">
        <v>0</v>
      </c>
      <c r="Q132" s="3">
        <v>4.2</v>
      </c>
      <c r="R132" s="13">
        <v>78059</v>
      </c>
      <c r="S132" s="14">
        <v>616.66610000000003</v>
      </c>
      <c r="T132" s="15">
        <v>4.5</v>
      </c>
      <c r="U132" s="15">
        <v>5.5</v>
      </c>
    </row>
    <row r="133" spans="1:21" x14ac:dyDescent="0.25">
      <c r="A133" s="1">
        <v>45396</v>
      </c>
      <c r="B133" s="2">
        <v>0.4548611111111111</v>
      </c>
      <c r="C133" s="7">
        <v>1021</v>
      </c>
      <c r="D133" s="7">
        <v>1026</v>
      </c>
      <c r="E133" s="8">
        <v>21.6</v>
      </c>
      <c r="F133" s="9">
        <v>54</v>
      </c>
      <c r="G133" s="8">
        <v>21.6</v>
      </c>
      <c r="H133" s="8">
        <v>11.9</v>
      </c>
      <c r="I133" s="8">
        <v>26</v>
      </c>
      <c r="J133" s="8">
        <v>21.6</v>
      </c>
      <c r="K133" s="6">
        <f t="shared" si="6"/>
        <v>16.559999999999999</v>
      </c>
      <c r="L133" s="6">
        <f t="shared" si="7"/>
        <v>21.240000000000002</v>
      </c>
      <c r="M133" s="10">
        <v>352</v>
      </c>
      <c r="N133" s="3" t="str">
        <f t="shared" si="8"/>
        <v>N</v>
      </c>
      <c r="O133" s="11">
        <v>0</v>
      </c>
      <c r="P133" s="12">
        <v>0</v>
      </c>
      <c r="Q133" s="3">
        <v>4.8</v>
      </c>
      <c r="R133" s="13">
        <v>78662</v>
      </c>
      <c r="S133" s="14">
        <v>621.42980000000011</v>
      </c>
      <c r="T133" s="15">
        <v>4.5999999999999996</v>
      </c>
      <c r="U133" s="15">
        <v>5.9</v>
      </c>
    </row>
    <row r="134" spans="1:21" x14ac:dyDescent="0.25">
      <c r="A134" s="1">
        <v>45396</v>
      </c>
      <c r="B134" s="2">
        <v>0.45833333333333331</v>
      </c>
      <c r="C134" s="7">
        <v>1021</v>
      </c>
      <c r="D134" s="7">
        <v>1026</v>
      </c>
      <c r="E134" s="8">
        <v>21.6</v>
      </c>
      <c r="F134" s="9">
        <v>54</v>
      </c>
      <c r="G134" s="8">
        <v>21.6</v>
      </c>
      <c r="H134" s="8">
        <v>11.9</v>
      </c>
      <c r="I134" s="8">
        <v>26</v>
      </c>
      <c r="J134" s="8">
        <v>21.6</v>
      </c>
      <c r="K134" s="6">
        <f t="shared" si="6"/>
        <v>6.84</v>
      </c>
      <c r="L134" s="6">
        <f t="shared" si="7"/>
        <v>7.9200000000000008</v>
      </c>
      <c r="M134" s="10">
        <v>282</v>
      </c>
      <c r="N134" s="3" t="str">
        <f t="shared" si="8"/>
        <v>W</v>
      </c>
      <c r="O134" s="11">
        <v>0</v>
      </c>
      <c r="P134" s="12">
        <v>0</v>
      </c>
      <c r="Q134" s="3">
        <v>4.0999999999999996</v>
      </c>
      <c r="R134" s="13">
        <v>79660</v>
      </c>
      <c r="S134" s="14">
        <v>629.31400000000008</v>
      </c>
      <c r="T134" s="15">
        <v>1.9</v>
      </c>
      <c r="U134" s="15">
        <v>2.2000000000000002</v>
      </c>
    </row>
    <row r="135" spans="1:21" x14ac:dyDescent="0.25">
      <c r="A135" s="1">
        <v>45396</v>
      </c>
      <c r="B135" s="2">
        <v>0.46180555555555558</v>
      </c>
      <c r="C135" s="7">
        <v>1021</v>
      </c>
      <c r="D135" s="7">
        <v>1026</v>
      </c>
      <c r="E135" s="8">
        <v>21.9</v>
      </c>
      <c r="F135" s="9">
        <v>53</v>
      </c>
      <c r="G135" s="8">
        <v>21.9</v>
      </c>
      <c r="H135" s="8">
        <v>11.9</v>
      </c>
      <c r="I135" s="8">
        <v>26</v>
      </c>
      <c r="J135" s="8">
        <v>21.9</v>
      </c>
      <c r="K135" s="6">
        <f t="shared" si="6"/>
        <v>13.32</v>
      </c>
      <c r="L135" s="6">
        <f t="shared" si="7"/>
        <v>14.759999999999998</v>
      </c>
      <c r="M135" s="10">
        <v>120</v>
      </c>
      <c r="N135" s="3" t="str">
        <f t="shared" si="8"/>
        <v>ESE</v>
      </c>
      <c r="O135" s="11">
        <v>0</v>
      </c>
      <c r="P135" s="12">
        <v>0</v>
      </c>
      <c r="Q135" s="3">
        <v>4.9000000000000004</v>
      </c>
      <c r="R135" s="13">
        <v>80759</v>
      </c>
      <c r="S135" s="14">
        <v>637.99610000000007</v>
      </c>
      <c r="T135" s="15">
        <v>3.7</v>
      </c>
      <c r="U135" s="15">
        <v>4.0999999999999996</v>
      </c>
    </row>
    <row r="136" spans="1:21" x14ac:dyDescent="0.25">
      <c r="A136" s="1">
        <v>45396</v>
      </c>
      <c r="B136" s="2">
        <v>0.46527777777777779</v>
      </c>
      <c r="C136" s="7">
        <v>1021</v>
      </c>
      <c r="D136" s="7">
        <v>1026</v>
      </c>
      <c r="E136" s="8">
        <v>21.5</v>
      </c>
      <c r="F136" s="9">
        <v>56</v>
      </c>
      <c r="G136" s="8">
        <v>21.5</v>
      </c>
      <c r="H136" s="8">
        <v>12.3</v>
      </c>
      <c r="I136" s="8">
        <v>26</v>
      </c>
      <c r="J136" s="8">
        <v>21.5</v>
      </c>
      <c r="K136" s="6">
        <f t="shared" si="6"/>
        <v>10.44</v>
      </c>
      <c r="L136" s="6">
        <f t="shared" si="7"/>
        <v>10.44</v>
      </c>
      <c r="M136" s="10">
        <v>76</v>
      </c>
      <c r="N136" s="3" t="str">
        <f t="shared" si="8"/>
        <v>ENE</v>
      </c>
      <c r="O136" s="11">
        <v>0</v>
      </c>
      <c r="P136" s="12">
        <v>0</v>
      </c>
      <c r="Q136" s="3">
        <v>4.9000000000000004</v>
      </c>
      <c r="R136" s="13">
        <v>82224</v>
      </c>
      <c r="S136" s="14">
        <v>649.56960000000004</v>
      </c>
      <c r="T136" s="15">
        <v>2.9</v>
      </c>
      <c r="U136" s="15">
        <v>2.9</v>
      </c>
    </row>
    <row r="137" spans="1:21" x14ac:dyDescent="0.25">
      <c r="A137" s="1">
        <v>45396</v>
      </c>
      <c r="B137" s="2">
        <v>0.46875</v>
      </c>
      <c r="C137" s="7">
        <v>1021</v>
      </c>
      <c r="D137" s="7">
        <v>1026</v>
      </c>
      <c r="E137" s="8">
        <v>21.6</v>
      </c>
      <c r="F137" s="9">
        <v>53</v>
      </c>
      <c r="G137" s="8">
        <v>21.6</v>
      </c>
      <c r="H137" s="8">
        <v>11.6</v>
      </c>
      <c r="I137" s="8">
        <v>26</v>
      </c>
      <c r="J137" s="8">
        <v>21.6</v>
      </c>
      <c r="K137" s="6">
        <f t="shared" si="6"/>
        <v>7.2</v>
      </c>
      <c r="L137" s="6">
        <f t="shared" si="7"/>
        <v>7.9200000000000008</v>
      </c>
      <c r="M137" s="10">
        <v>127</v>
      </c>
      <c r="N137" s="3" t="str">
        <f t="shared" si="8"/>
        <v>ESE</v>
      </c>
      <c r="O137" s="11">
        <v>0</v>
      </c>
      <c r="P137" s="12">
        <v>0</v>
      </c>
      <c r="Q137" s="3">
        <v>6.6</v>
      </c>
      <c r="R137" s="13">
        <v>83584</v>
      </c>
      <c r="S137" s="14">
        <v>660.31360000000006</v>
      </c>
      <c r="T137" s="15">
        <v>2</v>
      </c>
      <c r="U137" s="15">
        <v>2.2000000000000002</v>
      </c>
    </row>
    <row r="138" spans="1:21" x14ac:dyDescent="0.25">
      <c r="A138" s="1">
        <v>45396</v>
      </c>
      <c r="B138" s="2">
        <v>0.47222222222222221</v>
      </c>
      <c r="C138" s="7">
        <v>1021</v>
      </c>
      <c r="D138" s="7">
        <v>1026</v>
      </c>
      <c r="E138" s="8">
        <v>21.9</v>
      </c>
      <c r="F138" s="9">
        <v>54</v>
      </c>
      <c r="G138" s="8">
        <v>21.9</v>
      </c>
      <c r="H138" s="8">
        <v>12.1</v>
      </c>
      <c r="I138" s="8">
        <v>26</v>
      </c>
      <c r="J138" s="8">
        <v>21.9</v>
      </c>
      <c r="K138" s="6">
        <f t="shared" si="6"/>
        <v>4.68</v>
      </c>
      <c r="L138" s="6">
        <f t="shared" si="7"/>
        <v>4.68</v>
      </c>
      <c r="M138" s="10">
        <v>294</v>
      </c>
      <c r="N138" s="3" t="str">
        <f t="shared" si="8"/>
        <v>WNW</v>
      </c>
      <c r="O138" s="11">
        <v>0</v>
      </c>
      <c r="P138" s="12">
        <v>0</v>
      </c>
      <c r="Q138" s="3">
        <v>6.1</v>
      </c>
      <c r="R138" s="13">
        <v>84668</v>
      </c>
      <c r="S138" s="14">
        <v>668.87720000000002</v>
      </c>
      <c r="T138" s="15">
        <v>1.3</v>
      </c>
      <c r="U138" s="15">
        <v>1.3</v>
      </c>
    </row>
    <row r="139" spans="1:21" x14ac:dyDescent="0.25">
      <c r="A139" s="1">
        <v>45396</v>
      </c>
      <c r="B139" s="2">
        <v>0.47569444444444442</v>
      </c>
      <c r="C139" s="7">
        <v>1021</v>
      </c>
      <c r="D139" s="7">
        <v>1026</v>
      </c>
      <c r="E139" s="8">
        <v>22.2</v>
      </c>
      <c r="F139" s="9">
        <v>53</v>
      </c>
      <c r="G139" s="8">
        <v>22.2</v>
      </c>
      <c r="H139" s="8">
        <v>12.1</v>
      </c>
      <c r="I139" s="8">
        <v>26</v>
      </c>
      <c r="J139" s="8">
        <v>22.2</v>
      </c>
      <c r="K139" s="6">
        <f t="shared" si="6"/>
        <v>7.9200000000000008</v>
      </c>
      <c r="L139" s="6">
        <f t="shared" si="7"/>
        <v>9.36</v>
      </c>
      <c r="M139" s="10">
        <v>49</v>
      </c>
      <c r="N139" s="3" t="str">
        <f t="shared" si="8"/>
        <v>NE</v>
      </c>
      <c r="O139" s="11">
        <v>0</v>
      </c>
      <c r="P139" s="12">
        <v>0</v>
      </c>
      <c r="Q139" s="3">
        <v>4.2</v>
      </c>
      <c r="R139" s="13">
        <v>85978</v>
      </c>
      <c r="S139" s="14">
        <v>679.22620000000006</v>
      </c>
      <c r="T139" s="15">
        <v>2.2000000000000002</v>
      </c>
      <c r="U139" s="15">
        <v>2.6</v>
      </c>
    </row>
    <row r="140" spans="1:21" x14ac:dyDescent="0.25">
      <c r="A140" s="1">
        <v>45396</v>
      </c>
      <c r="B140" s="2">
        <v>0.47916666666666669</v>
      </c>
      <c r="C140" s="7">
        <v>1021</v>
      </c>
      <c r="D140" s="7">
        <v>1026</v>
      </c>
      <c r="E140" s="8">
        <v>21.9</v>
      </c>
      <c r="F140" s="9">
        <v>53</v>
      </c>
      <c r="G140" s="8">
        <v>21.9</v>
      </c>
      <c r="H140" s="8">
        <v>11.9</v>
      </c>
      <c r="I140" s="8">
        <v>26</v>
      </c>
      <c r="J140" s="8">
        <v>21.9</v>
      </c>
      <c r="K140" s="6">
        <f t="shared" si="6"/>
        <v>19.8</v>
      </c>
      <c r="L140" s="6">
        <f t="shared" si="7"/>
        <v>22.68</v>
      </c>
      <c r="M140" s="10">
        <v>300</v>
      </c>
      <c r="N140" s="3" t="str">
        <f t="shared" si="8"/>
        <v>WNW</v>
      </c>
      <c r="O140" s="11">
        <v>0</v>
      </c>
      <c r="P140" s="12">
        <v>0</v>
      </c>
      <c r="Q140" s="3">
        <v>5.7</v>
      </c>
      <c r="R140" s="13">
        <v>86514</v>
      </c>
      <c r="S140" s="14">
        <v>683.46060000000011</v>
      </c>
      <c r="T140" s="15">
        <v>5.5</v>
      </c>
      <c r="U140" s="15">
        <v>6.3</v>
      </c>
    </row>
    <row r="141" spans="1:21" x14ac:dyDescent="0.25">
      <c r="A141" s="1">
        <v>45396</v>
      </c>
      <c r="B141" s="2">
        <v>0.4826388888888889</v>
      </c>
      <c r="C141" s="7">
        <v>1021</v>
      </c>
      <c r="D141" s="7">
        <v>1026</v>
      </c>
      <c r="E141" s="8">
        <v>21.8</v>
      </c>
      <c r="F141" s="9">
        <v>54</v>
      </c>
      <c r="G141" s="8">
        <v>21.8</v>
      </c>
      <c r="H141" s="8">
        <v>12</v>
      </c>
      <c r="I141" s="8">
        <v>26</v>
      </c>
      <c r="J141" s="8">
        <v>21.8</v>
      </c>
      <c r="K141" s="6">
        <f t="shared" si="6"/>
        <v>8.2799999999999994</v>
      </c>
      <c r="L141" s="6">
        <f t="shared" si="7"/>
        <v>9.36</v>
      </c>
      <c r="M141" s="10">
        <v>336</v>
      </c>
      <c r="N141" s="3" t="str">
        <f t="shared" si="8"/>
        <v>NNW</v>
      </c>
      <c r="O141" s="11">
        <v>0</v>
      </c>
      <c r="P141" s="12">
        <v>0</v>
      </c>
      <c r="Q141" s="3">
        <v>6</v>
      </c>
      <c r="R141" s="13">
        <v>87088</v>
      </c>
      <c r="S141" s="14">
        <v>687.99520000000007</v>
      </c>
      <c r="T141" s="15">
        <v>2.2999999999999998</v>
      </c>
      <c r="U141" s="15">
        <v>2.6</v>
      </c>
    </row>
    <row r="142" spans="1:21" x14ac:dyDescent="0.25">
      <c r="A142" s="1">
        <v>45396</v>
      </c>
      <c r="B142" s="2">
        <v>0.4861111111111111</v>
      </c>
      <c r="C142" s="7">
        <v>1021</v>
      </c>
      <c r="D142" s="7">
        <v>1026</v>
      </c>
      <c r="E142" s="8">
        <v>21.8</v>
      </c>
      <c r="F142" s="9">
        <v>53</v>
      </c>
      <c r="G142" s="8">
        <v>21.8</v>
      </c>
      <c r="H142" s="8">
        <v>11.8</v>
      </c>
      <c r="I142" s="8">
        <v>26</v>
      </c>
      <c r="J142" s="8">
        <v>21.8</v>
      </c>
      <c r="K142" s="6">
        <f t="shared" si="6"/>
        <v>5.4</v>
      </c>
      <c r="L142" s="6">
        <f t="shared" si="7"/>
        <v>5.4</v>
      </c>
      <c r="M142" s="10">
        <v>93</v>
      </c>
      <c r="N142" s="3" t="str">
        <f t="shared" si="8"/>
        <v>E</v>
      </c>
      <c r="O142" s="11">
        <v>0</v>
      </c>
      <c r="P142" s="12">
        <v>0</v>
      </c>
      <c r="Q142" s="3">
        <v>5.4</v>
      </c>
      <c r="R142" s="13">
        <v>87592</v>
      </c>
      <c r="S142" s="14">
        <v>691.97680000000003</v>
      </c>
      <c r="T142" s="15">
        <v>1.5</v>
      </c>
      <c r="U142" s="15">
        <v>1.5</v>
      </c>
    </row>
    <row r="143" spans="1:21" x14ac:dyDescent="0.25">
      <c r="A143" s="1">
        <v>45396</v>
      </c>
      <c r="B143" s="2">
        <v>0.48958333333333331</v>
      </c>
      <c r="C143" s="7">
        <v>1021</v>
      </c>
      <c r="D143" s="7">
        <v>1026</v>
      </c>
      <c r="E143" s="8">
        <v>22.2</v>
      </c>
      <c r="F143" s="9">
        <v>51</v>
      </c>
      <c r="G143" s="8">
        <v>22.2</v>
      </c>
      <c r="H143" s="8">
        <v>11.5</v>
      </c>
      <c r="I143" s="8">
        <v>26</v>
      </c>
      <c r="J143" s="8">
        <v>22.2</v>
      </c>
      <c r="K143" s="6">
        <f t="shared" si="6"/>
        <v>5.04</v>
      </c>
      <c r="L143" s="6">
        <f t="shared" si="7"/>
        <v>5.04</v>
      </c>
      <c r="M143" s="10">
        <v>90</v>
      </c>
      <c r="N143" s="3" t="str">
        <f t="shared" si="8"/>
        <v>E</v>
      </c>
      <c r="O143" s="11">
        <v>0</v>
      </c>
      <c r="P143" s="12">
        <v>0</v>
      </c>
      <c r="Q143" s="3">
        <v>6.5</v>
      </c>
      <c r="R143" s="13">
        <v>88216</v>
      </c>
      <c r="S143" s="14">
        <v>696.90640000000008</v>
      </c>
      <c r="T143" s="15">
        <v>1.4</v>
      </c>
      <c r="U143" s="15">
        <v>1.4</v>
      </c>
    </row>
    <row r="144" spans="1:21" x14ac:dyDescent="0.25">
      <c r="A144" s="1">
        <v>45396</v>
      </c>
      <c r="B144" s="2">
        <v>0.49305555555555558</v>
      </c>
      <c r="C144" s="7">
        <v>1021</v>
      </c>
      <c r="D144" s="7">
        <v>1026</v>
      </c>
      <c r="E144" s="8">
        <v>22.4</v>
      </c>
      <c r="F144" s="9">
        <v>51</v>
      </c>
      <c r="G144" s="8">
        <v>22.4</v>
      </c>
      <c r="H144" s="8">
        <v>11.7</v>
      </c>
      <c r="I144" s="8">
        <v>26</v>
      </c>
      <c r="J144" s="8">
        <v>22.4</v>
      </c>
      <c r="K144" s="6">
        <f t="shared" si="6"/>
        <v>9.36</v>
      </c>
      <c r="L144" s="6">
        <f t="shared" si="7"/>
        <v>10.08</v>
      </c>
      <c r="M144" s="10">
        <v>19</v>
      </c>
      <c r="N144" s="3" t="str">
        <f t="shared" si="8"/>
        <v>N</v>
      </c>
      <c r="O144" s="11">
        <v>0</v>
      </c>
      <c r="P144" s="12">
        <v>0</v>
      </c>
      <c r="Q144" s="3">
        <v>7.6</v>
      </c>
      <c r="R144" s="13">
        <v>88747</v>
      </c>
      <c r="S144" s="14">
        <v>701.10130000000004</v>
      </c>
      <c r="T144" s="15">
        <v>2.6</v>
      </c>
      <c r="U144" s="15">
        <v>2.8</v>
      </c>
    </row>
    <row r="145" spans="1:21" x14ac:dyDescent="0.25">
      <c r="A145" s="1">
        <v>45396</v>
      </c>
      <c r="B145" s="2">
        <v>0.49652777777777779</v>
      </c>
      <c r="C145" s="7">
        <v>1021</v>
      </c>
      <c r="D145" s="7">
        <v>1026</v>
      </c>
      <c r="E145" s="8">
        <v>22.3</v>
      </c>
      <c r="F145" s="9">
        <v>51</v>
      </c>
      <c r="G145" s="8">
        <v>22.3</v>
      </c>
      <c r="H145" s="8">
        <v>11.6</v>
      </c>
      <c r="I145" s="8">
        <v>26</v>
      </c>
      <c r="J145" s="8">
        <v>22.3</v>
      </c>
      <c r="K145" s="6">
        <f t="shared" si="6"/>
        <v>10.44</v>
      </c>
      <c r="L145" s="6">
        <f t="shared" si="7"/>
        <v>11.16</v>
      </c>
      <c r="M145" s="10">
        <v>12</v>
      </c>
      <c r="N145" s="3" t="str">
        <f t="shared" si="8"/>
        <v>N</v>
      </c>
      <c r="O145" s="11">
        <v>0</v>
      </c>
      <c r="P145" s="12">
        <v>0</v>
      </c>
      <c r="Q145" s="3">
        <v>5.4</v>
      </c>
      <c r="R145" s="13">
        <v>88896</v>
      </c>
      <c r="S145" s="14">
        <v>702.27840000000003</v>
      </c>
      <c r="T145" s="15">
        <v>2.9</v>
      </c>
      <c r="U145" s="15">
        <v>3.1</v>
      </c>
    </row>
    <row r="146" spans="1:21" x14ac:dyDescent="0.25">
      <c r="A146" s="1">
        <v>45396</v>
      </c>
      <c r="B146" s="2">
        <v>0.5</v>
      </c>
      <c r="C146" s="7">
        <v>1021</v>
      </c>
      <c r="D146" s="7">
        <v>1026</v>
      </c>
      <c r="E146" s="8">
        <v>22.4</v>
      </c>
      <c r="F146" s="9">
        <v>51</v>
      </c>
      <c r="G146" s="8">
        <v>22.4</v>
      </c>
      <c r="H146" s="8">
        <v>11.7</v>
      </c>
      <c r="I146" s="8">
        <v>26</v>
      </c>
      <c r="J146" s="8">
        <v>22.4</v>
      </c>
      <c r="K146" s="6">
        <f t="shared" si="6"/>
        <v>11.16</v>
      </c>
      <c r="L146" s="6">
        <f t="shared" si="7"/>
        <v>11.52</v>
      </c>
      <c r="M146" s="10">
        <v>329</v>
      </c>
      <c r="N146" s="3" t="str">
        <f t="shared" si="8"/>
        <v>NW</v>
      </c>
      <c r="O146" s="11">
        <v>0</v>
      </c>
      <c r="P146" s="12">
        <v>0</v>
      </c>
      <c r="Q146" s="3">
        <v>7.9</v>
      </c>
      <c r="R146" s="13">
        <v>89412</v>
      </c>
      <c r="S146" s="14">
        <v>706.35480000000007</v>
      </c>
      <c r="T146" s="15">
        <v>3.1</v>
      </c>
      <c r="U146" s="15">
        <v>3.2</v>
      </c>
    </row>
    <row r="147" spans="1:21" x14ac:dyDescent="0.25">
      <c r="A147" s="1">
        <v>45396</v>
      </c>
      <c r="B147" s="2">
        <v>0.50347222222222221</v>
      </c>
      <c r="C147" s="7">
        <v>1021</v>
      </c>
      <c r="D147" s="7">
        <v>1026</v>
      </c>
      <c r="E147" s="8">
        <v>22.3</v>
      </c>
      <c r="F147" s="9">
        <v>51</v>
      </c>
      <c r="G147" s="8">
        <v>22.3</v>
      </c>
      <c r="H147" s="8">
        <v>11.6</v>
      </c>
      <c r="I147" s="8">
        <v>26</v>
      </c>
      <c r="J147" s="8">
        <v>22.3</v>
      </c>
      <c r="K147" s="6">
        <f t="shared" si="6"/>
        <v>18</v>
      </c>
      <c r="L147" s="6">
        <f t="shared" si="7"/>
        <v>20.52</v>
      </c>
      <c r="M147" s="10">
        <v>348</v>
      </c>
      <c r="N147" s="3" t="str">
        <f t="shared" si="8"/>
        <v>NNW</v>
      </c>
      <c r="O147" s="11">
        <v>0</v>
      </c>
      <c r="P147" s="12">
        <v>0</v>
      </c>
      <c r="Q147" s="3">
        <v>6.4</v>
      </c>
      <c r="R147" s="13">
        <v>89872</v>
      </c>
      <c r="S147" s="14">
        <v>709.98880000000008</v>
      </c>
      <c r="T147" s="15">
        <v>5</v>
      </c>
      <c r="U147" s="15">
        <v>5.7</v>
      </c>
    </row>
    <row r="148" spans="1:21" x14ac:dyDescent="0.25">
      <c r="A148" s="1">
        <v>45396</v>
      </c>
      <c r="B148" s="2">
        <v>0.50694444444444442</v>
      </c>
      <c r="C148" s="7">
        <v>1021</v>
      </c>
      <c r="D148" s="7">
        <v>1026</v>
      </c>
      <c r="E148" s="8">
        <v>22.1</v>
      </c>
      <c r="F148" s="9">
        <v>51</v>
      </c>
      <c r="G148" s="8">
        <v>22.1</v>
      </c>
      <c r="H148" s="8">
        <v>11.5</v>
      </c>
      <c r="I148" s="8">
        <v>26</v>
      </c>
      <c r="J148" s="8">
        <v>22.1</v>
      </c>
      <c r="K148" s="6">
        <f t="shared" si="6"/>
        <v>14.759999999999998</v>
      </c>
      <c r="L148" s="6">
        <f t="shared" si="7"/>
        <v>17.64</v>
      </c>
      <c r="M148" s="10">
        <v>103</v>
      </c>
      <c r="N148" s="3" t="str">
        <f t="shared" si="8"/>
        <v>E</v>
      </c>
      <c r="O148" s="11">
        <v>0</v>
      </c>
      <c r="P148" s="12">
        <v>0</v>
      </c>
      <c r="Q148" s="3">
        <v>5.6</v>
      </c>
      <c r="R148" s="13">
        <v>90228</v>
      </c>
      <c r="S148" s="14">
        <v>712.80120000000011</v>
      </c>
      <c r="T148" s="15">
        <v>4.0999999999999996</v>
      </c>
      <c r="U148" s="15">
        <v>4.9000000000000004</v>
      </c>
    </row>
    <row r="149" spans="1:21" x14ac:dyDescent="0.25">
      <c r="A149" s="1">
        <v>45396</v>
      </c>
      <c r="B149" s="2">
        <v>0.51041666666666663</v>
      </c>
      <c r="C149" s="7">
        <v>1021</v>
      </c>
      <c r="D149" s="7">
        <v>1026</v>
      </c>
      <c r="E149" s="8">
        <v>22.3</v>
      </c>
      <c r="F149" s="9">
        <v>49</v>
      </c>
      <c r="G149" s="8">
        <v>22.3</v>
      </c>
      <c r="H149" s="8">
        <v>11</v>
      </c>
      <c r="I149" s="8">
        <v>26</v>
      </c>
      <c r="J149" s="8">
        <v>22.3</v>
      </c>
      <c r="K149" s="6">
        <f t="shared" si="6"/>
        <v>14.040000000000001</v>
      </c>
      <c r="L149" s="6">
        <f t="shared" si="7"/>
        <v>14.759999999999998</v>
      </c>
      <c r="M149" s="10">
        <v>317</v>
      </c>
      <c r="N149" s="3" t="str">
        <f t="shared" si="8"/>
        <v>NW</v>
      </c>
      <c r="O149" s="11">
        <v>0</v>
      </c>
      <c r="P149" s="12">
        <v>0</v>
      </c>
      <c r="Q149" s="3">
        <v>5.8</v>
      </c>
      <c r="R149" s="13">
        <v>91049</v>
      </c>
      <c r="S149" s="14">
        <v>719.28710000000012</v>
      </c>
      <c r="T149" s="15">
        <v>3.9</v>
      </c>
      <c r="U149" s="15">
        <v>4.0999999999999996</v>
      </c>
    </row>
    <row r="150" spans="1:21" x14ac:dyDescent="0.25">
      <c r="A150" s="1">
        <v>45396</v>
      </c>
      <c r="B150" s="2">
        <v>0.51388888888888884</v>
      </c>
      <c r="C150" s="7">
        <v>1021</v>
      </c>
      <c r="D150" s="7">
        <v>1026</v>
      </c>
      <c r="E150" s="8">
        <v>22.1</v>
      </c>
      <c r="F150" s="9">
        <v>50</v>
      </c>
      <c r="G150" s="8">
        <v>22.1</v>
      </c>
      <c r="H150" s="8">
        <v>11.2</v>
      </c>
      <c r="I150" s="8">
        <v>26</v>
      </c>
      <c r="J150" s="8">
        <v>22.1</v>
      </c>
      <c r="K150" s="6">
        <f t="shared" si="6"/>
        <v>6.48</v>
      </c>
      <c r="L150" s="6">
        <f t="shared" si="7"/>
        <v>7.2</v>
      </c>
      <c r="M150" s="10">
        <v>109</v>
      </c>
      <c r="N150" s="3" t="str">
        <f t="shared" si="8"/>
        <v>E</v>
      </c>
      <c r="O150" s="11">
        <v>0</v>
      </c>
      <c r="P150" s="12">
        <v>0</v>
      </c>
      <c r="Q150" s="3">
        <v>5.9</v>
      </c>
      <c r="R150" s="13">
        <v>91526</v>
      </c>
      <c r="S150" s="14">
        <v>723.05540000000008</v>
      </c>
      <c r="T150" s="15">
        <v>1.8</v>
      </c>
      <c r="U150" s="15">
        <v>2</v>
      </c>
    </row>
    <row r="151" spans="1:21" x14ac:dyDescent="0.25">
      <c r="A151" s="1">
        <v>45396</v>
      </c>
      <c r="B151" s="2">
        <v>0.51736111111111116</v>
      </c>
      <c r="C151" s="7">
        <v>1021</v>
      </c>
      <c r="D151" s="7">
        <v>1026</v>
      </c>
      <c r="E151" s="8">
        <v>22.6</v>
      </c>
      <c r="F151" s="9">
        <v>49</v>
      </c>
      <c r="G151" s="8">
        <v>22.6</v>
      </c>
      <c r="H151" s="8">
        <v>11.3</v>
      </c>
      <c r="I151" s="8">
        <v>26</v>
      </c>
      <c r="J151" s="8">
        <v>22.6</v>
      </c>
      <c r="K151" s="6">
        <f t="shared" si="6"/>
        <v>3.6</v>
      </c>
      <c r="L151" s="6">
        <f t="shared" si="7"/>
        <v>3.6</v>
      </c>
      <c r="M151" s="10">
        <v>60</v>
      </c>
      <c r="N151" s="3" t="str">
        <f t="shared" si="8"/>
        <v>ENE</v>
      </c>
      <c r="O151" s="11">
        <v>0</v>
      </c>
      <c r="P151" s="12">
        <v>0</v>
      </c>
      <c r="Q151" s="3">
        <v>5.9</v>
      </c>
      <c r="R151" s="13">
        <v>92058</v>
      </c>
      <c r="S151" s="14">
        <v>727.2582000000001</v>
      </c>
      <c r="T151" s="15">
        <v>1</v>
      </c>
      <c r="U151" s="15">
        <v>1</v>
      </c>
    </row>
    <row r="152" spans="1:21" x14ac:dyDescent="0.25">
      <c r="A152" s="1">
        <v>45396</v>
      </c>
      <c r="B152" s="2">
        <v>0.52083333333333337</v>
      </c>
      <c r="C152" s="7">
        <v>1021</v>
      </c>
      <c r="D152" s="7">
        <v>1026</v>
      </c>
      <c r="E152" s="8">
        <v>23.1</v>
      </c>
      <c r="F152" s="9">
        <v>48</v>
      </c>
      <c r="G152" s="8">
        <v>23.1</v>
      </c>
      <c r="H152" s="8">
        <v>11.5</v>
      </c>
      <c r="I152" s="8">
        <v>26</v>
      </c>
      <c r="J152" s="8">
        <v>23.1</v>
      </c>
      <c r="K152" s="6">
        <f t="shared" si="6"/>
        <v>10.08</v>
      </c>
      <c r="L152" s="6">
        <f t="shared" si="7"/>
        <v>10.44</v>
      </c>
      <c r="M152" s="10">
        <v>320</v>
      </c>
      <c r="N152" s="3" t="str">
        <f t="shared" si="8"/>
        <v>NW</v>
      </c>
      <c r="O152" s="11">
        <v>0</v>
      </c>
      <c r="P152" s="12">
        <v>0</v>
      </c>
      <c r="Q152" s="3">
        <v>5.5</v>
      </c>
      <c r="R152" s="13">
        <v>92720</v>
      </c>
      <c r="S152" s="14">
        <v>732.48800000000006</v>
      </c>
      <c r="T152" s="15">
        <v>2.8</v>
      </c>
      <c r="U152" s="15">
        <v>2.9</v>
      </c>
    </row>
    <row r="153" spans="1:21" x14ac:dyDescent="0.25">
      <c r="A153" s="1">
        <v>45396</v>
      </c>
      <c r="B153" s="2">
        <v>0.52430555555555558</v>
      </c>
      <c r="C153" s="7">
        <v>1021</v>
      </c>
      <c r="D153" s="7">
        <v>1026</v>
      </c>
      <c r="E153" s="8">
        <v>22.3</v>
      </c>
      <c r="F153" s="9">
        <v>49</v>
      </c>
      <c r="G153" s="8">
        <v>22.3</v>
      </c>
      <c r="H153" s="8">
        <v>11</v>
      </c>
      <c r="I153" s="8">
        <v>26</v>
      </c>
      <c r="J153" s="8">
        <v>22.3</v>
      </c>
      <c r="K153" s="6">
        <f t="shared" si="6"/>
        <v>14.040000000000001</v>
      </c>
      <c r="L153" s="6">
        <f t="shared" si="7"/>
        <v>17.28</v>
      </c>
      <c r="M153" s="10">
        <v>312</v>
      </c>
      <c r="N153" s="3" t="str">
        <f t="shared" si="8"/>
        <v>NW</v>
      </c>
      <c r="O153" s="11">
        <v>0</v>
      </c>
      <c r="P153" s="12">
        <v>0</v>
      </c>
      <c r="Q153" s="3">
        <v>5.6</v>
      </c>
      <c r="R153" s="13">
        <v>92936</v>
      </c>
      <c r="S153" s="14">
        <v>734.19440000000009</v>
      </c>
      <c r="T153" s="15">
        <v>3.9</v>
      </c>
      <c r="U153" s="15">
        <v>4.8</v>
      </c>
    </row>
    <row r="154" spans="1:21" x14ac:dyDescent="0.25">
      <c r="A154" s="1">
        <v>45396</v>
      </c>
      <c r="B154" s="2">
        <v>0.52777777777777779</v>
      </c>
      <c r="C154" s="7">
        <v>1020</v>
      </c>
      <c r="D154" s="7">
        <v>1025</v>
      </c>
      <c r="E154" s="8">
        <v>22.4</v>
      </c>
      <c r="F154" s="9">
        <v>49</v>
      </c>
      <c r="G154" s="8">
        <v>22.4</v>
      </c>
      <c r="H154" s="8">
        <v>11.1</v>
      </c>
      <c r="I154" s="8">
        <v>26</v>
      </c>
      <c r="J154" s="8">
        <v>22.4</v>
      </c>
      <c r="K154" s="6">
        <f t="shared" si="6"/>
        <v>10.08</v>
      </c>
      <c r="L154" s="6">
        <f t="shared" si="7"/>
        <v>11.16</v>
      </c>
      <c r="M154" s="10">
        <v>79</v>
      </c>
      <c r="N154" s="3" t="str">
        <f t="shared" si="8"/>
        <v>ENE</v>
      </c>
      <c r="O154" s="11">
        <v>0</v>
      </c>
      <c r="P154" s="12">
        <v>0</v>
      </c>
      <c r="Q154" s="3">
        <v>5.0999999999999996</v>
      </c>
      <c r="R154" s="13">
        <v>93306</v>
      </c>
      <c r="S154" s="14">
        <v>737.11740000000009</v>
      </c>
      <c r="T154" s="15">
        <v>2.8</v>
      </c>
      <c r="U154" s="15">
        <v>3.1</v>
      </c>
    </row>
    <row r="155" spans="1:21" x14ac:dyDescent="0.25">
      <c r="A155" s="1">
        <v>45396</v>
      </c>
      <c r="B155" s="2">
        <v>0.53125</v>
      </c>
      <c r="C155" s="7">
        <v>1020</v>
      </c>
      <c r="D155" s="7">
        <v>1025</v>
      </c>
      <c r="E155" s="8">
        <v>22.7</v>
      </c>
      <c r="F155" s="9">
        <v>48</v>
      </c>
      <c r="G155" s="8">
        <v>22.7</v>
      </c>
      <c r="H155" s="8">
        <v>11.1</v>
      </c>
      <c r="I155" s="8">
        <v>26</v>
      </c>
      <c r="J155" s="8">
        <v>22.7</v>
      </c>
      <c r="K155" s="6">
        <f t="shared" si="6"/>
        <v>5.04</v>
      </c>
      <c r="L155" s="6">
        <f t="shared" si="7"/>
        <v>5.04</v>
      </c>
      <c r="M155" s="10">
        <v>139</v>
      </c>
      <c r="N155" s="3" t="str">
        <f t="shared" si="8"/>
        <v>SE</v>
      </c>
      <c r="O155" s="11">
        <v>0</v>
      </c>
      <c r="P155" s="12">
        <v>0</v>
      </c>
      <c r="Q155" s="3">
        <v>5</v>
      </c>
      <c r="R155" s="13">
        <v>93475</v>
      </c>
      <c r="S155" s="14">
        <v>738.4525000000001</v>
      </c>
      <c r="T155" s="15">
        <v>1.4</v>
      </c>
      <c r="U155" s="15">
        <v>1.4</v>
      </c>
    </row>
    <row r="156" spans="1:21" x14ac:dyDescent="0.25">
      <c r="A156" s="1">
        <v>45396</v>
      </c>
      <c r="B156" s="2">
        <v>0.53472222222222221</v>
      </c>
      <c r="C156" s="7">
        <v>1020</v>
      </c>
      <c r="D156" s="7">
        <v>1025</v>
      </c>
      <c r="E156" s="8">
        <v>22.1</v>
      </c>
      <c r="F156" s="9">
        <v>48</v>
      </c>
      <c r="G156" s="8">
        <v>22.1</v>
      </c>
      <c r="H156" s="8">
        <v>10.5</v>
      </c>
      <c r="I156" s="8">
        <v>26</v>
      </c>
      <c r="J156" s="8">
        <v>22.1</v>
      </c>
      <c r="K156" s="6">
        <f t="shared" si="6"/>
        <v>6.84</v>
      </c>
      <c r="L156" s="6">
        <f t="shared" si="7"/>
        <v>7.9200000000000008</v>
      </c>
      <c r="M156" s="10">
        <v>72</v>
      </c>
      <c r="N156" s="3" t="str">
        <f t="shared" si="8"/>
        <v>ENE</v>
      </c>
      <c r="O156" s="11">
        <v>0</v>
      </c>
      <c r="P156" s="12">
        <v>0</v>
      </c>
      <c r="Q156" s="3">
        <v>6.1</v>
      </c>
      <c r="R156" s="13">
        <v>93286</v>
      </c>
      <c r="S156" s="14">
        <v>736.95940000000007</v>
      </c>
      <c r="T156" s="15">
        <v>1.9</v>
      </c>
      <c r="U156" s="15">
        <v>2.2000000000000002</v>
      </c>
    </row>
    <row r="157" spans="1:21" x14ac:dyDescent="0.25">
      <c r="A157" s="1">
        <v>45396</v>
      </c>
      <c r="B157" s="2">
        <v>0.53819444444444442</v>
      </c>
      <c r="C157" s="7">
        <v>1020</v>
      </c>
      <c r="D157" s="7">
        <v>1025</v>
      </c>
      <c r="E157" s="8">
        <v>22.5</v>
      </c>
      <c r="F157" s="9">
        <v>47</v>
      </c>
      <c r="G157" s="8">
        <v>22.5</v>
      </c>
      <c r="H157" s="8">
        <v>10.6</v>
      </c>
      <c r="I157" s="8">
        <v>26</v>
      </c>
      <c r="J157" s="8">
        <v>22.5</v>
      </c>
      <c r="K157" s="6">
        <f t="shared" si="6"/>
        <v>6.84</v>
      </c>
      <c r="L157" s="6">
        <f t="shared" si="7"/>
        <v>7.9200000000000008</v>
      </c>
      <c r="M157" s="10">
        <v>152</v>
      </c>
      <c r="N157" s="3" t="str">
        <f t="shared" si="8"/>
        <v>SSE</v>
      </c>
      <c r="O157" s="11">
        <v>0</v>
      </c>
      <c r="P157" s="12">
        <v>0</v>
      </c>
      <c r="Q157" s="3">
        <v>5.5</v>
      </c>
      <c r="R157" s="13">
        <v>93124</v>
      </c>
      <c r="S157" s="14">
        <v>735.67960000000005</v>
      </c>
      <c r="T157" s="15">
        <v>1.9</v>
      </c>
      <c r="U157" s="15">
        <v>2.2000000000000002</v>
      </c>
    </row>
    <row r="158" spans="1:21" x14ac:dyDescent="0.25">
      <c r="A158" s="1">
        <v>45396</v>
      </c>
      <c r="B158" s="2">
        <v>0.54166666666666663</v>
      </c>
      <c r="C158" s="7">
        <v>1020</v>
      </c>
      <c r="D158" s="7">
        <v>1025</v>
      </c>
      <c r="E158" s="8">
        <v>22.3</v>
      </c>
      <c r="F158" s="9">
        <v>48</v>
      </c>
      <c r="G158" s="8">
        <v>22.3</v>
      </c>
      <c r="H158" s="8">
        <v>10.7</v>
      </c>
      <c r="I158" s="8">
        <v>26</v>
      </c>
      <c r="J158" s="8">
        <v>22.3</v>
      </c>
      <c r="K158" s="6">
        <f t="shared" si="6"/>
        <v>14.4</v>
      </c>
      <c r="L158" s="6">
        <f t="shared" si="7"/>
        <v>19.8</v>
      </c>
      <c r="M158" s="10">
        <v>18</v>
      </c>
      <c r="N158" s="3" t="str">
        <f t="shared" si="8"/>
        <v>N</v>
      </c>
      <c r="O158" s="11">
        <v>0</v>
      </c>
      <c r="P158" s="12">
        <v>0</v>
      </c>
      <c r="Q158" s="3">
        <v>5.2</v>
      </c>
      <c r="R158" s="13">
        <v>92899</v>
      </c>
      <c r="S158" s="14">
        <v>733.90210000000002</v>
      </c>
      <c r="T158" s="15">
        <v>4</v>
      </c>
      <c r="U158" s="15">
        <v>5.5</v>
      </c>
    </row>
    <row r="159" spans="1:21" x14ac:dyDescent="0.25">
      <c r="A159" s="1">
        <v>45396</v>
      </c>
      <c r="B159" s="2">
        <v>0.54513888888888884</v>
      </c>
      <c r="C159" s="7">
        <v>1020</v>
      </c>
      <c r="D159" s="7">
        <v>1025</v>
      </c>
      <c r="E159" s="8">
        <v>22.2</v>
      </c>
      <c r="F159" s="9">
        <v>49</v>
      </c>
      <c r="G159" s="8">
        <v>22.2</v>
      </c>
      <c r="H159" s="8">
        <v>10.9</v>
      </c>
      <c r="I159" s="8">
        <v>26</v>
      </c>
      <c r="J159" s="8">
        <v>22.2</v>
      </c>
      <c r="K159" s="6">
        <f t="shared" si="6"/>
        <v>7.2</v>
      </c>
      <c r="L159" s="6">
        <f t="shared" si="7"/>
        <v>7.9200000000000008</v>
      </c>
      <c r="M159" s="10">
        <v>108</v>
      </c>
      <c r="N159" s="3" t="str">
        <f t="shared" si="8"/>
        <v>E</v>
      </c>
      <c r="O159" s="11">
        <v>0</v>
      </c>
      <c r="P159" s="12">
        <v>0</v>
      </c>
      <c r="Q159" s="3">
        <v>2.2000000000000002</v>
      </c>
      <c r="R159" s="13">
        <v>15096</v>
      </c>
      <c r="S159" s="14">
        <v>119.25840000000001</v>
      </c>
      <c r="T159" s="15">
        <v>2</v>
      </c>
      <c r="U159" s="15">
        <v>2.2000000000000002</v>
      </c>
    </row>
    <row r="160" spans="1:21" x14ac:dyDescent="0.25">
      <c r="A160" s="1">
        <v>45396</v>
      </c>
      <c r="B160" s="2">
        <v>0.54861111111111116</v>
      </c>
      <c r="C160" s="7">
        <v>1020</v>
      </c>
      <c r="D160" s="7">
        <v>1025</v>
      </c>
      <c r="E160" s="8">
        <v>22.2</v>
      </c>
      <c r="F160" s="9">
        <v>49</v>
      </c>
      <c r="G160" s="8">
        <v>22.2</v>
      </c>
      <c r="H160" s="8">
        <v>10.9</v>
      </c>
      <c r="I160" s="8">
        <v>26</v>
      </c>
      <c r="J160" s="8">
        <v>22.2</v>
      </c>
      <c r="K160" s="6">
        <f t="shared" si="6"/>
        <v>6.48</v>
      </c>
      <c r="L160" s="6">
        <f t="shared" si="7"/>
        <v>6.84</v>
      </c>
      <c r="M160" s="10">
        <v>146</v>
      </c>
      <c r="N160" s="3" t="str">
        <f t="shared" si="8"/>
        <v>SE</v>
      </c>
      <c r="O160" s="11">
        <v>0</v>
      </c>
      <c r="P160" s="12">
        <v>0</v>
      </c>
      <c r="Q160" s="3">
        <v>2.2999999999999998</v>
      </c>
      <c r="R160" s="13">
        <v>15940</v>
      </c>
      <c r="S160" s="14">
        <v>125.92600000000002</v>
      </c>
      <c r="T160" s="15">
        <v>1.8</v>
      </c>
      <c r="U160" s="15">
        <v>1.9</v>
      </c>
    </row>
    <row r="161" spans="1:21" x14ac:dyDescent="0.25">
      <c r="A161" s="1">
        <v>45396</v>
      </c>
      <c r="B161" s="2">
        <v>0.55208333333333337</v>
      </c>
      <c r="C161" s="7">
        <v>1020</v>
      </c>
      <c r="D161" s="7">
        <v>1025</v>
      </c>
      <c r="E161" s="8">
        <v>22.6</v>
      </c>
      <c r="F161" s="9">
        <v>48</v>
      </c>
      <c r="G161" s="8">
        <v>22.6</v>
      </c>
      <c r="H161" s="8">
        <v>11</v>
      </c>
      <c r="I161" s="8">
        <v>26</v>
      </c>
      <c r="J161" s="8">
        <v>22.6</v>
      </c>
      <c r="K161" s="6">
        <f t="shared" si="6"/>
        <v>11.88</v>
      </c>
      <c r="L161" s="6">
        <f t="shared" si="7"/>
        <v>12.96</v>
      </c>
      <c r="M161" s="10">
        <v>245</v>
      </c>
      <c r="N161" s="3" t="str">
        <f t="shared" si="8"/>
        <v>WSW</v>
      </c>
      <c r="O161" s="11">
        <v>0</v>
      </c>
      <c r="P161" s="12">
        <v>0</v>
      </c>
      <c r="Q161" s="3">
        <v>4.0999999999999996</v>
      </c>
      <c r="R161" s="13">
        <v>52560</v>
      </c>
      <c r="S161" s="14">
        <v>415.22400000000005</v>
      </c>
      <c r="T161" s="15">
        <v>3.3</v>
      </c>
      <c r="U161" s="15">
        <v>3.6</v>
      </c>
    </row>
    <row r="162" spans="1:21" x14ac:dyDescent="0.25">
      <c r="A162" s="1">
        <v>45396</v>
      </c>
      <c r="B162" s="2">
        <v>0.55555555555555558</v>
      </c>
      <c r="C162" s="7">
        <v>1020</v>
      </c>
      <c r="D162" s="7">
        <v>1025</v>
      </c>
      <c r="E162" s="8">
        <v>22.6</v>
      </c>
      <c r="F162" s="9">
        <v>48</v>
      </c>
      <c r="G162" s="8">
        <v>22.6</v>
      </c>
      <c r="H162" s="8">
        <v>11</v>
      </c>
      <c r="I162" s="8">
        <v>26</v>
      </c>
      <c r="J162" s="8">
        <v>22.6</v>
      </c>
      <c r="K162" s="6">
        <f t="shared" si="6"/>
        <v>8.64</v>
      </c>
      <c r="L162" s="6">
        <f t="shared" si="7"/>
        <v>9.36</v>
      </c>
      <c r="M162" s="10">
        <v>137</v>
      </c>
      <c r="N162" s="3" t="str">
        <f t="shared" si="8"/>
        <v>SE</v>
      </c>
      <c r="O162" s="11">
        <v>0</v>
      </c>
      <c r="P162" s="12">
        <v>0</v>
      </c>
      <c r="Q162" s="3">
        <v>4.8</v>
      </c>
      <c r="R162" s="13">
        <v>82148</v>
      </c>
      <c r="S162" s="14">
        <v>648.96920000000011</v>
      </c>
      <c r="T162" s="15">
        <v>2.4</v>
      </c>
      <c r="U162" s="15">
        <v>2.6</v>
      </c>
    </row>
    <row r="163" spans="1:21" x14ac:dyDescent="0.25">
      <c r="A163" s="1">
        <v>45396</v>
      </c>
      <c r="B163" s="2">
        <v>0.55902777777777779</v>
      </c>
      <c r="C163" s="7">
        <v>1020</v>
      </c>
      <c r="D163" s="7">
        <v>1025</v>
      </c>
      <c r="E163" s="8">
        <v>22.9</v>
      </c>
      <c r="F163" s="9">
        <v>47</v>
      </c>
      <c r="G163" s="8">
        <v>22.9</v>
      </c>
      <c r="H163" s="8">
        <v>11</v>
      </c>
      <c r="I163" s="8">
        <v>26</v>
      </c>
      <c r="J163" s="8">
        <v>22.9</v>
      </c>
      <c r="K163" s="6">
        <f t="shared" si="6"/>
        <v>13.32</v>
      </c>
      <c r="L163" s="6">
        <f t="shared" si="7"/>
        <v>15.120000000000001</v>
      </c>
      <c r="M163" s="10">
        <v>5</v>
      </c>
      <c r="N163" s="3" t="str">
        <f t="shared" si="8"/>
        <v>N</v>
      </c>
      <c r="O163" s="11">
        <v>0</v>
      </c>
      <c r="P163" s="12">
        <v>0</v>
      </c>
      <c r="Q163" s="3">
        <v>4.9000000000000004</v>
      </c>
      <c r="R163" s="13">
        <v>85330</v>
      </c>
      <c r="S163" s="14">
        <v>674.10700000000008</v>
      </c>
      <c r="T163" s="15">
        <v>3.7</v>
      </c>
      <c r="U163" s="15">
        <v>4.2</v>
      </c>
    </row>
    <row r="164" spans="1:21" x14ac:dyDescent="0.25">
      <c r="A164" s="1">
        <v>45396</v>
      </c>
      <c r="B164" s="2">
        <v>0.5625</v>
      </c>
      <c r="C164" s="7">
        <v>1020</v>
      </c>
      <c r="D164" s="7">
        <v>1025</v>
      </c>
      <c r="E164" s="8">
        <v>22.7</v>
      </c>
      <c r="F164" s="9">
        <v>47</v>
      </c>
      <c r="G164" s="8">
        <v>22.7</v>
      </c>
      <c r="H164" s="8">
        <v>10.8</v>
      </c>
      <c r="I164" s="8">
        <v>26</v>
      </c>
      <c r="J164" s="8">
        <v>22.7</v>
      </c>
      <c r="K164" s="6">
        <f t="shared" si="6"/>
        <v>14.040000000000001</v>
      </c>
      <c r="L164" s="6">
        <f t="shared" si="7"/>
        <v>17.64</v>
      </c>
      <c r="M164" s="10">
        <v>194</v>
      </c>
      <c r="N164" s="3" t="str">
        <f t="shared" si="8"/>
        <v>S</v>
      </c>
      <c r="O164" s="11">
        <v>0</v>
      </c>
      <c r="P164" s="12">
        <v>0</v>
      </c>
      <c r="Q164" s="3">
        <v>5.0999999999999996</v>
      </c>
      <c r="R164" s="13">
        <v>90364</v>
      </c>
      <c r="S164" s="14">
        <v>713.87560000000008</v>
      </c>
      <c r="T164" s="15">
        <v>3.9</v>
      </c>
      <c r="U164" s="15">
        <v>4.9000000000000004</v>
      </c>
    </row>
    <row r="165" spans="1:21" x14ac:dyDescent="0.25">
      <c r="A165" s="1">
        <v>45396</v>
      </c>
      <c r="B165" s="2">
        <v>0.56597222222222221</v>
      </c>
      <c r="C165" s="7">
        <v>1020</v>
      </c>
      <c r="D165" s="7">
        <v>1025</v>
      </c>
      <c r="E165" s="8">
        <v>23</v>
      </c>
      <c r="F165" s="9">
        <v>46</v>
      </c>
      <c r="G165" s="8">
        <v>23</v>
      </c>
      <c r="H165" s="8">
        <v>10.7</v>
      </c>
      <c r="I165" s="8">
        <v>26</v>
      </c>
      <c r="J165" s="8">
        <v>23</v>
      </c>
      <c r="K165" s="6">
        <f t="shared" si="6"/>
        <v>5.04</v>
      </c>
      <c r="L165" s="6">
        <f t="shared" si="7"/>
        <v>5.04</v>
      </c>
      <c r="M165" s="10">
        <v>38</v>
      </c>
      <c r="N165" s="3" t="str">
        <f t="shared" si="8"/>
        <v>NNE</v>
      </c>
      <c r="O165" s="11">
        <v>0</v>
      </c>
      <c r="P165" s="12">
        <v>0</v>
      </c>
      <c r="Q165" s="3">
        <v>6.4</v>
      </c>
      <c r="R165" s="13">
        <v>89926</v>
      </c>
      <c r="S165" s="14">
        <v>710.41540000000009</v>
      </c>
      <c r="T165" s="15">
        <v>1.4</v>
      </c>
      <c r="U165" s="15">
        <v>1.4</v>
      </c>
    </row>
    <row r="166" spans="1:21" x14ac:dyDescent="0.25">
      <c r="A166" s="1">
        <v>45396</v>
      </c>
      <c r="B166" s="2">
        <v>0.56944444444444442</v>
      </c>
      <c r="C166" s="7">
        <v>1020</v>
      </c>
      <c r="D166" s="7">
        <v>1025</v>
      </c>
      <c r="E166" s="8">
        <v>22.9</v>
      </c>
      <c r="F166" s="9">
        <v>47</v>
      </c>
      <c r="G166" s="8">
        <v>22.9</v>
      </c>
      <c r="H166" s="8">
        <v>11</v>
      </c>
      <c r="I166" s="8">
        <v>26</v>
      </c>
      <c r="J166" s="8">
        <v>22.9</v>
      </c>
      <c r="K166" s="6">
        <f t="shared" si="6"/>
        <v>11.52</v>
      </c>
      <c r="L166" s="6">
        <f t="shared" si="7"/>
        <v>11.88</v>
      </c>
      <c r="M166" s="10">
        <v>282</v>
      </c>
      <c r="N166" s="3" t="str">
        <f t="shared" si="8"/>
        <v>W</v>
      </c>
      <c r="O166" s="11">
        <v>0</v>
      </c>
      <c r="P166" s="12">
        <v>0</v>
      </c>
      <c r="Q166" s="3">
        <v>2.2999999999999998</v>
      </c>
      <c r="R166" s="13">
        <v>49637</v>
      </c>
      <c r="S166" s="14">
        <v>392.13230000000004</v>
      </c>
      <c r="T166" s="15">
        <v>3.2</v>
      </c>
      <c r="U166" s="15">
        <v>3.3</v>
      </c>
    </row>
    <row r="167" spans="1:21" x14ac:dyDescent="0.25">
      <c r="A167" s="1">
        <v>45396</v>
      </c>
      <c r="B167" s="2">
        <v>0.57291666666666663</v>
      </c>
      <c r="C167" s="7">
        <v>1020</v>
      </c>
      <c r="D167" s="7">
        <v>1025</v>
      </c>
      <c r="E167" s="8">
        <v>22.6</v>
      </c>
      <c r="F167" s="9">
        <v>48</v>
      </c>
      <c r="G167" s="8">
        <v>22.6</v>
      </c>
      <c r="H167" s="8">
        <v>11</v>
      </c>
      <c r="I167" s="8">
        <v>26</v>
      </c>
      <c r="J167" s="8">
        <v>22.6</v>
      </c>
      <c r="K167" s="6">
        <f t="shared" si="6"/>
        <v>15.840000000000002</v>
      </c>
      <c r="L167" s="6">
        <f t="shared" si="7"/>
        <v>18.72</v>
      </c>
      <c r="M167" s="10">
        <v>336</v>
      </c>
      <c r="N167" s="3" t="str">
        <f t="shared" si="8"/>
        <v>NNW</v>
      </c>
      <c r="O167" s="11">
        <v>0</v>
      </c>
      <c r="P167" s="12">
        <v>0</v>
      </c>
      <c r="Q167" s="3">
        <v>4</v>
      </c>
      <c r="R167" s="13">
        <v>88316</v>
      </c>
      <c r="S167" s="14">
        <v>697.69640000000004</v>
      </c>
      <c r="T167" s="15">
        <v>4.4000000000000004</v>
      </c>
      <c r="U167" s="15">
        <v>5.2</v>
      </c>
    </row>
    <row r="168" spans="1:21" x14ac:dyDescent="0.25">
      <c r="A168" s="1">
        <v>45396</v>
      </c>
      <c r="B168" s="2">
        <v>0.57638888888888884</v>
      </c>
      <c r="C168" s="7">
        <v>1020</v>
      </c>
      <c r="D168" s="7">
        <v>1025</v>
      </c>
      <c r="E168" s="8">
        <v>22.8</v>
      </c>
      <c r="F168" s="9">
        <v>47</v>
      </c>
      <c r="G168" s="8">
        <v>22.8</v>
      </c>
      <c r="H168" s="8">
        <v>10.9</v>
      </c>
      <c r="I168" s="8">
        <v>26</v>
      </c>
      <c r="J168" s="8">
        <v>22.8</v>
      </c>
      <c r="K168" s="6">
        <f t="shared" si="6"/>
        <v>11.88</v>
      </c>
      <c r="L168" s="6">
        <f t="shared" si="7"/>
        <v>13.32</v>
      </c>
      <c r="M168" s="10">
        <v>5</v>
      </c>
      <c r="N168" s="3" t="str">
        <f t="shared" si="8"/>
        <v>N</v>
      </c>
      <c r="O168" s="11">
        <v>0</v>
      </c>
      <c r="P168" s="12">
        <v>0</v>
      </c>
      <c r="Q168" s="3">
        <v>4.8</v>
      </c>
      <c r="R168" s="13">
        <v>87701</v>
      </c>
      <c r="S168" s="14">
        <v>692.8379000000001</v>
      </c>
      <c r="T168" s="15">
        <v>3.3</v>
      </c>
      <c r="U168" s="15">
        <v>3.7</v>
      </c>
    </row>
    <row r="169" spans="1:21" x14ac:dyDescent="0.25">
      <c r="A169" s="1">
        <v>45396</v>
      </c>
      <c r="B169" s="2">
        <v>0.57986111111111116</v>
      </c>
      <c r="C169" s="7">
        <v>1020</v>
      </c>
      <c r="D169" s="7">
        <v>1025</v>
      </c>
      <c r="E169" s="8">
        <v>23.2</v>
      </c>
      <c r="F169" s="9">
        <v>46</v>
      </c>
      <c r="G169" s="8">
        <v>23.2</v>
      </c>
      <c r="H169" s="8">
        <v>10.9</v>
      </c>
      <c r="I169" s="8">
        <v>26</v>
      </c>
      <c r="J169" s="8">
        <v>23.2</v>
      </c>
      <c r="K169" s="6">
        <f t="shared" si="6"/>
        <v>8.64</v>
      </c>
      <c r="L169" s="6">
        <f t="shared" si="7"/>
        <v>10.08</v>
      </c>
      <c r="M169" s="10">
        <v>6</v>
      </c>
      <c r="N169" s="3" t="str">
        <f t="shared" si="8"/>
        <v>N</v>
      </c>
      <c r="O169" s="11">
        <v>0</v>
      </c>
      <c r="P169" s="12">
        <v>0</v>
      </c>
      <c r="Q169" s="3">
        <v>7</v>
      </c>
      <c r="R169" s="13">
        <v>87351</v>
      </c>
      <c r="S169" s="14">
        <v>690.07290000000012</v>
      </c>
      <c r="T169" s="15">
        <v>2.4</v>
      </c>
      <c r="U169" s="15">
        <v>2.8</v>
      </c>
    </row>
    <row r="170" spans="1:21" x14ac:dyDescent="0.25">
      <c r="A170" s="1">
        <v>45396</v>
      </c>
      <c r="B170" s="2">
        <v>0.58333333333333337</v>
      </c>
      <c r="C170" s="7">
        <v>1020</v>
      </c>
      <c r="D170" s="7">
        <v>1025</v>
      </c>
      <c r="E170" s="8">
        <v>23.4</v>
      </c>
      <c r="F170" s="9">
        <v>46</v>
      </c>
      <c r="G170" s="8">
        <v>23.4</v>
      </c>
      <c r="H170" s="8">
        <v>11.1</v>
      </c>
      <c r="I170" s="8">
        <v>26</v>
      </c>
      <c r="J170" s="8">
        <v>23.4</v>
      </c>
      <c r="K170" s="6">
        <f t="shared" si="6"/>
        <v>11.52</v>
      </c>
      <c r="L170" s="6">
        <f t="shared" si="7"/>
        <v>12.6</v>
      </c>
      <c r="M170" s="10">
        <v>29</v>
      </c>
      <c r="N170" s="3" t="str">
        <f t="shared" si="8"/>
        <v>NNE</v>
      </c>
      <c r="O170" s="11">
        <v>0</v>
      </c>
      <c r="P170" s="12">
        <v>0</v>
      </c>
      <c r="Q170" s="3">
        <v>5</v>
      </c>
      <c r="R170" s="13">
        <v>86450</v>
      </c>
      <c r="S170" s="14">
        <v>682.95500000000004</v>
      </c>
      <c r="T170" s="15">
        <v>3.2</v>
      </c>
      <c r="U170" s="15">
        <v>3.5</v>
      </c>
    </row>
    <row r="171" spans="1:21" x14ac:dyDescent="0.25">
      <c r="A171" s="1">
        <v>45396</v>
      </c>
      <c r="B171" s="2">
        <v>0.58680555555555558</v>
      </c>
      <c r="C171" s="7">
        <v>1020</v>
      </c>
      <c r="D171" s="7">
        <v>1025</v>
      </c>
      <c r="E171" s="8">
        <v>23.1</v>
      </c>
      <c r="F171" s="9">
        <v>45</v>
      </c>
      <c r="G171" s="8">
        <v>23.1</v>
      </c>
      <c r="H171" s="8">
        <v>10.5</v>
      </c>
      <c r="I171" s="8">
        <v>26</v>
      </c>
      <c r="J171" s="8">
        <v>23.1</v>
      </c>
      <c r="K171" s="6">
        <f t="shared" si="6"/>
        <v>7.9200000000000008</v>
      </c>
      <c r="L171" s="6">
        <f t="shared" si="7"/>
        <v>8.2799999999999994</v>
      </c>
      <c r="M171" s="10">
        <v>157</v>
      </c>
      <c r="N171" s="3" t="str">
        <f t="shared" si="8"/>
        <v>SSE</v>
      </c>
      <c r="O171" s="11">
        <v>0</v>
      </c>
      <c r="P171" s="12">
        <v>0</v>
      </c>
      <c r="Q171" s="3">
        <v>4</v>
      </c>
      <c r="R171" s="13">
        <v>81992</v>
      </c>
      <c r="S171" s="14">
        <v>647.73680000000002</v>
      </c>
      <c r="T171" s="15">
        <v>2.2000000000000002</v>
      </c>
      <c r="U171" s="15">
        <v>2.2999999999999998</v>
      </c>
    </row>
    <row r="172" spans="1:21" x14ac:dyDescent="0.25">
      <c r="A172" s="1">
        <v>45396</v>
      </c>
      <c r="B172" s="2">
        <v>0.59027777777777779</v>
      </c>
      <c r="C172" s="7">
        <v>1020</v>
      </c>
      <c r="D172" s="7">
        <v>1025</v>
      </c>
      <c r="E172" s="8">
        <v>23.4</v>
      </c>
      <c r="F172" s="9">
        <v>45</v>
      </c>
      <c r="G172" s="8">
        <v>23.4</v>
      </c>
      <c r="H172" s="8">
        <v>10.8</v>
      </c>
      <c r="I172" s="8">
        <v>26</v>
      </c>
      <c r="J172" s="8">
        <v>23.4</v>
      </c>
      <c r="K172" s="6">
        <f t="shared" si="6"/>
        <v>9.7200000000000006</v>
      </c>
      <c r="L172" s="6">
        <f t="shared" si="7"/>
        <v>10.44</v>
      </c>
      <c r="M172" s="10">
        <v>300</v>
      </c>
      <c r="N172" s="3" t="str">
        <f t="shared" si="8"/>
        <v>WNW</v>
      </c>
      <c r="O172" s="11">
        <v>0</v>
      </c>
      <c r="P172" s="12">
        <v>0</v>
      </c>
      <c r="Q172" s="3">
        <v>5.0999999999999996</v>
      </c>
      <c r="R172" s="13">
        <v>84430</v>
      </c>
      <c r="S172" s="14">
        <v>666.99700000000007</v>
      </c>
      <c r="T172" s="15">
        <v>2.7</v>
      </c>
      <c r="U172" s="15">
        <v>2.9</v>
      </c>
    </row>
    <row r="173" spans="1:21" x14ac:dyDescent="0.25">
      <c r="A173" s="1">
        <v>45396</v>
      </c>
      <c r="B173" s="2">
        <v>0.59375</v>
      </c>
      <c r="C173" s="7">
        <v>1020</v>
      </c>
      <c r="D173" s="7">
        <v>1025</v>
      </c>
      <c r="E173" s="8">
        <v>23.1</v>
      </c>
      <c r="F173" s="9">
        <v>46</v>
      </c>
      <c r="G173" s="8">
        <v>23.1</v>
      </c>
      <c r="H173" s="8">
        <v>10.8</v>
      </c>
      <c r="I173" s="8">
        <v>26</v>
      </c>
      <c r="J173" s="8">
        <v>23.1</v>
      </c>
      <c r="K173" s="6">
        <f t="shared" si="6"/>
        <v>16.2</v>
      </c>
      <c r="L173" s="6">
        <f t="shared" si="7"/>
        <v>19.440000000000001</v>
      </c>
      <c r="M173" s="10">
        <v>300</v>
      </c>
      <c r="N173" s="3" t="str">
        <f t="shared" si="8"/>
        <v>WNW</v>
      </c>
      <c r="O173" s="11">
        <v>0</v>
      </c>
      <c r="P173" s="12">
        <v>0</v>
      </c>
      <c r="Q173" s="3">
        <v>4.4000000000000004</v>
      </c>
      <c r="R173" s="13">
        <v>83459</v>
      </c>
      <c r="S173" s="14">
        <v>659.32610000000011</v>
      </c>
      <c r="T173" s="15">
        <v>4.5</v>
      </c>
      <c r="U173" s="15">
        <v>5.4</v>
      </c>
    </row>
    <row r="174" spans="1:21" x14ac:dyDescent="0.25">
      <c r="A174" s="1">
        <v>45396</v>
      </c>
      <c r="B174" s="2">
        <v>0.59722222222222221</v>
      </c>
      <c r="C174" s="7">
        <v>1020</v>
      </c>
      <c r="D174" s="7">
        <v>1025</v>
      </c>
      <c r="E174" s="8">
        <v>23.3</v>
      </c>
      <c r="F174" s="9">
        <v>44</v>
      </c>
      <c r="G174" s="8">
        <v>23.3</v>
      </c>
      <c r="H174" s="8">
        <v>10.3</v>
      </c>
      <c r="I174" s="8">
        <v>26</v>
      </c>
      <c r="J174" s="8">
        <v>23.3</v>
      </c>
      <c r="K174" s="6">
        <f t="shared" si="6"/>
        <v>3.9600000000000004</v>
      </c>
      <c r="L174" s="6">
        <f t="shared" si="7"/>
        <v>3.9600000000000004</v>
      </c>
      <c r="M174" s="10">
        <v>41</v>
      </c>
      <c r="N174" s="3" t="str">
        <f t="shared" si="8"/>
        <v>NE</v>
      </c>
      <c r="O174" s="11">
        <v>0</v>
      </c>
      <c r="P174" s="12">
        <v>0</v>
      </c>
      <c r="Q174" s="3">
        <v>4.8</v>
      </c>
      <c r="R174" s="13">
        <v>82615</v>
      </c>
      <c r="S174" s="14">
        <v>652.65850000000012</v>
      </c>
      <c r="T174" s="15">
        <v>1.1000000000000001</v>
      </c>
      <c r="U174" s="15">
        <v>1.1000000000000001</v>
      </c>
    </row>
    <row r="175" spans="1:21" x14ac:dyDescent="0.25">
      <c r="A175" s="1">
        <v>45396</v>
      </c>
      <c r="B175" s="2">
        <v>0.60069444444444442</v>
      </c>
      <c r="C175" s="7">
        <v>1020</v>
      </c>
      <c r="D175" s="7">
        <v>1025</v>
      </c>
      <c r="E175" s="8">
        <v>23.3</v>
      </c>
      <c r="F175" s="9">
        <v>47</v>
      </c>
      <c r="G175" s="8">
        <v>23.3</v>
      </c>
      <c r="H175" s="8">
        <v>11.3</v>
      </c>
      <c r="I175" s="8">
        <v>26</v>
      </c>
      <c r="J175" s="8">
        <v>23.3</v>
      </c>
      <c r="K175" s="6">
        <f t="shared" si="6"/>
        <v>7.9200000000000008</v>
      </c>
      <c r="L175" s="6">
        <f t="shared" si="7"/>
        <v>8.64</v>
      </c>
      <c r="M175" s="10">
        <v>294</v>
      </c>
      <c r="N175" s="3" t="str">
        <f t="shared" si="8"/>
        <v>WNW</v>
      </c>
      <c r="O175" s="11">
        <v>0</v>
      </c>
      <c r="P175" s="12">
        <v>0</v>
      </c>
      <c r="Q175" s="3">
        <v>4.4000000000000004</v>
      </c>
      <c r="R175" s="13">
        <v>81301</v>
      </c>
      <c r="S175" s="14">
        <v>642.27790000000005</v>
      </c>
      <c r="T175" s="15">
        <v>2.2000000000000002</v>
      </c>
      <c r="U175" s="15">
        <v>2.4</v>
      </c>
    </row>
    <row r="176" spans="1:21" x14ac:dyDescent="0.25">
      <c r="A176" s="1">
        <v>45396</v>
      </c>
      <c r="B176" s="2">
        <v>0.60416666666666663</v>
      </c>
      <c r="C176" s="7">
        <v>1020</v>
      </c>
      <c r="D176" s="7">
        <v>1025</v>
      </c>
      <c r="E176" s="8">
        <v>23.4</v>
      </c>
      <c r="F176" s="9">
        <v>47</v>
      </c>
      <c r="G176" s="8">
        <v>23.4</v>
      </c>
      <c r="H176" s="8">
        <v>11.4</v>
      </c>
      <c r="I176" s="8">
        <v>26</v>
      </c>
      <c r="J176" s="8">
        <v>23.4</v>
      </c>
      <c r="K176" s="6">
        <f t="shared" si="6"/>
        <v>10.44</v>
      </c>
      <c r="L176" s="6">
        <f t="shared" si="7"/>
        <v>11.16</v>
      </c>
      <c r="M176" s="10">
        <v>144</v>
      </c>
      <c r="N176" s="3" t="str">
        <f t="shared" si="8"/>
        <v>SE</v>
      </c>
      <c r="O176" s="11">
        <v>0</v>
      </c>
      <c r="P176" s="12">
        <v>0</v>
      </c>
      <c r="Q176" s="3">
        <v>4.2</v>
      </c>
      <c r="R176" s="13">
        <v>80061</v>
      </c>
      <c r="S176" s="14">
        <v>632.48190000000011</v>
      </c>
      <c r="T176" s="15">
        <v>2.9</v>
      </c>
      <c r="U176" s="15">
        <v>3.1</v>
      </c>
    </row>
    <row r="177" spans="1:21" x14ac:dyDescent="0.25">
      <c r="A177" s="1">
        <v>45396</v>
      </c>
      <c r="B177" s="2">
        <v>0.60763888888888884</v>
      </c>
      <c r="C177" s="7">
        <v>1019</v>
      </c>
      <c r="D177" s="7">
        <v>1024</v>
      </c>
      <c r="E177" s="8">
        <v>23.4</v>
      </c>
      <c r="F177" s="9">
        <v>46</v>
      </c>
      <c r="G177" s="8">
        <v>23.4</v>
      </c>
      <c r="H177" s="8">
        <v>11.1</v>
      </c>
      <c r="I177" s="8">
        <v>26</v>
      </c>
      <c r="J177" s="8">
        <v>23.4</v>
      </c>
      <c r="K177" s="6">
        <f t="shared" si="6"/>
        <v>4.68</v>
      </c>
      <c r="L177" s="6">
        <f t="shared" si="7"/>
        <v>4.68</v>
      </c>
      <c r="M177" s="10">
        <v>180</v>
      </c>
      <c r="N177" s="3" t="str">
        <f t="shared" si="8"/>
        <v>S</v>
      </c>
      <c r="O177" s="11">
        <v>0</v>
      </c>
      <c r="P177" s="12">
        <v>0</v>
      </c>
      <c r="Q177" s="3">
        <v>4.5999999999999996</v>
      </c>
      <c r="R177" s="13">
        <v>78815</v>
      </c>
      <c r="S177" s="14">
        <v>622.63850000000002</v>
      </c>
      <c r="T177" s="15">
        <v>1.3</v>
      </c>
      <c r="U177" s="15">
        <v>1.3</v>
      </c>
    </row>
    <row r="178" spans="1:21" x14ac:dyDescent="0.25">
      <c r="A178" s="1">
        <v>45396</v>
      </c>
      <c r="B178" s="2">
        <v>0.61111111111111116</v>
      </c>
      <c r="C178" s="7">
        <v>1019</v>
      </c>
      <c r="D178" s="7">
        <v>1024</v>
      </c>
      <c r="E178" s="8">
        <v>23</v>
      </c>
      <c r="F178" s="9">
        <v>48</v>
      </c>
      <c r="G178" s="8">
        <v>23</v>
      </c>
      <c r="H178" s="8">
        <v>11.4</v>
      </c>
      <c r="I178" s="8">
        <v>26</v>
      </c>
      <c r="J178" s="8">
        <v>23</v>
      </c>
      <c r="K178" s="6">
        <f t="shared" si="6"/>
        <v>17.64</v>
      </c>
      <c r="L178" s="6">
        <f t="shared" si="7"/>
        <v>20.52</v>
      </c>
      <c r="M178" s="10">
        <v>313</v>
      </c>
      <c r="N178" s="3" t="str">
        <f t="shared" si="8"/>
        <v>NW</v>
      </c>
      <c r="O178" s="11">
        <v>0</v>
      </c>
      <c r="P178" s="12">
        <v>0</v>
      </c>
      <c r="Q178" s="3">
        <v>4.4000000000000004</v>
      </c>
      <c r="R178" s="13">
        <v>77362</v>
      </c>
      <c r="S178" s="14">
        <v>611.15980000000002</v>
      </c>
      <c r="T178" s="15">
        <v>4.9000000000000004</v>
      </c>
      <c r="U178" s="15">
        <v>5.7</v>
      </c>
    </row>
    <row r="179" spans="1:21" x14ac:dyDescent="0.25">
      <c r="A179" s="1">
        <v>45396</v>
      </c>
      <c r="B179" s="2">
        <v>0.61458333333333337</v>
      </c>
      <c r="C179" s="7">
        <v>1019</v>
      </c>
      <c r="D179" s="7">
        <v>1024</v>
      </c>
      <c r="E179" s="8">
        <v>22.7</v>
      </c>
      <c r="F179" s="9">
        <v>48</v>
      </c>
      <c r="G179" s="8">
        <v>22.7</v>
      </c>
      <c r="H179" s="8">
        <v>11.1</v>
      </c>
      <c r="I179" s="8">
        <v>26</v>
      </c>
      <c r="J179" s="8">
        <v>22.7</v>
      </c>
      <c r="K179" s="6">
        <f t="shared" si="6"/>
        <v>8.64</v>
      </c>
      <c r="L179" s="6">
        <f t="shared" si="7"/>
        <v>9.7200000000000006</v>
      </c>
      <c r="M179" s="10">
        <v>30</v>
      </c>
      <c r="N179" s="3" t="str">
        <f t="shared" si="8"/>
        <v>NNE</v>
      </c>
      <c r="O179" s="11">
        <v>0</v>
      </c>
      <c r="P179" s="12">
        <v>0</v>
      </c>
      <c r="Q179" s="3">
        <v>4.2</v>
      </c>
      <c r="R179" s="13">
        <v>75440</v>
      </c>
      <c r="S179" s="14">
        <v>595.97600000000011</v>
      </c>
      <c r="T179" s="15">
        <v>2.4</v>
      </c>
      <c r="U179" s="15">
        <v>2.7</v>
      </c>
    </row>
    <row r="180" spans="1:21" x14ac:dyDescent="0.25">
      <c r="A180" s="1">
        <v>45396</v>
      </c>
      <c r="B180" s="2">
        <v>0.61805555555555558</v>
      </c>
      <c r="C180" s="7">
        <v>1019</v>
      </c>
      <c r="D180" s="7">
        <v>1024</v>
      </c>
      <c r="E180" s="8">
        <v>23</v>
      </c>
      <c r="F180" s="9">
        <v>48</v>
      </c>
      <c r="G180" s="8">
        <v>23</v>
      </c>
      <c r="H180" s="8">
        <v>11.4</v>
      </c>
      <c r="I180" s="8">
        <v>26</v>
      </c>
      <c r="J180" s="8">
        <v>23</v>
      </c>
      <c r="K180" s="6">
        <f t="shared" si="6"/>
        <v>12.6</v>
      </c>
      <c r="L180" s="6">
        <f t="shared" si="7"/>
        <v>12.96</v>
      </c>
      <c r="M180" s="10">
        <v>330</v>
      </c>
      <c r="N180" s="3" t="str">
        <f t="shared" si="8"/>
        <v>NNW</v>
      </c>
      <c r="O180" s="11">
        <v>0</v>
      </c>
      <c r="P180" s="12">
        <v>0</v>
      </c>
      <c r="Q180" s="3">
        <v>4.9000000000000004</v>
      </c>
      <c r="R180" s="13">
        <v>73820</v>
      </c>
      <c r="S180" s="14">
        <v>583.17800000000011</v>
      </c>
      <c r="T180" s="15">
        <v>3.5</v>
      </c>
      <c r="U180" s="15">
        <v>3.6</v>
      </c>
    </row>
    <row r="181" spans="1:21" x14ac:dyDescent="0.25">
      <c r="A181" s="1">
        <v>45396</v>
      </c>
      <c r="B181" s="2">
        <v>0.62152777777777779</v>
      </c>
      <c r="C181" s="7">
        <v>1019</v>
      </c>
      <c r="D181" s="7">
        <v>1024</v>
      </c>
      <c r="E181" s="8">
        <v>22.9</v>
      </c>
      <c r="F181" s="9">
        <v>49</v>
      </c>
      <c r="G181" s="8">
        <v>22.9</v>
      </c>
      <c r="H181" s="8">
        <v>11.6</v>
      </c>
      <c r="I181" s="8">
        <v>26</v>
      </c>
      <c r="J181" s="8">
        <v>22.9</v>
      </c>
      <c r="K181" s="6">
        <f t="shared" si="6"/>
        <v>17.28</v>
      </c>
      <c r="L181" s="6">
        <f t="shared" si="7"/>
        <v>20.88</v>
      </c>
      <c r="M181" s="10">
        <v>0</v>
      </c>
      <c r="N181" s="3" t="str">
        <f t="shared" si="8"/>
        <v>N</v>
      </c>
      <c r="O181" s="11">
        <v>0</v>
      </c>
      <c r="P181" s="12">
        <v>0</v>
      </c>
      <c r="Q181" s="3">
        <v>3.2</v>
      </c>
      <c r="R181" s="13">
        <v>72331</v>
      </c>
      <c r="S181" s="14">
        <v>571.4149000000001</v>
      </c>
      <c r="T181" s="15">
        <v>4.8</v>
      </c>
      <c r="U181" s="15">
        <v>5.8</v>
      </c>
    </row>
    <row r="182" spans="1:21" x14ac:dyDescent="0.25">
      <c r="A182" s="1">
        <v>45396</v>
      </c>
      <c r="B182" s="2">
        <v>0.625</v>
      </c>
      <c r="C182" s="7">
        <v>1019</v>
      </c>
      <c r="D182" s="7">
        <v>1024</v>
      </c>
      <c r="E182" s="8">
        <v>22.6</v>
      </c>
      <c r="F182" s="9">
        <v>50</v>
      </c>
      <c r="G182" s="8">
        <v>22.6</v>
      </c>
      <c r="H182" s="8">
        <v>11.6</v>
      </c>
      <c r="I182" s="8">
        <v>26</v>
      </c>
      <c r="J182" s="8">
        <v>22.6</v>
      </c>
      <c r="K182" s="6">
        <f t="shared" si="6"/>
        <v>12.6</v>
      </c>
      <c r="L182" s="6">
        <f t="shared" si="7"/>
        <v>14.759999999999998</v>
      </c>
      <c r="M182" s="10">
        <v>352</v>
      </c>
      <c r="N182" s="3" t="str">
        <f t="shared" si="8"/>
        <v>N</v>
      </c>
      <c r="O182" s="11">
        <v>0</v>
      </c>
      <c r="P182" s="12">
        <v>0</v>
      </c>
      <c r="Q182" s="3">
        <v>3.3</v>
      </c>
      <c r="R182" s="13">
        <v>70695</v>
      </c>
      <c r="S182" s="14">
        <v>558.49050000000011</v>
      </c>
      <c r="T182" s="15">
        <v>3.5</v>
      </c>
      <c r="U182" s="15">
        <v>4.0999999999999996</v>
      </c>
    </row>
    <row r="183" spans="1:21" x14ac:dyDescent="0.25">
      <c r="A183" s="1">
        <v>45396</v>
      </c>
      <c r="B183" s="2">
        <v>0.62847222222222221</v>
      </c>
      <c r="C183" s="7">
        <v>1019</v>
      </c>
      <c r="D183" s="7">
        <v>1024</v>
      </c>
      <c r="E183" s="8">
        <v>22.5</v>
      </c>
      <c r="F183" s="9">
        <v>49</v>
      </c>
      <c r="G183" s="8">
        <v>22.5</v>
      </c>
      <c r="H183" s="8">
        <v>11.2</v>
      </c>
      <c r="I183" s="8">
        <v>26</v>
      </c>
      <c r="J183" s="8">
        <v>22.5</v>
      </c>
      <c r="K183" s="6">
        <f t="shared" si="6"/>
        <v>16.559999999999999</v>
      </c>
      <c r="L183" s="6">
        <f t="shared" si="7"/>
        <v>19.440000000000001</v>
      </c>
      <c r="M183" s="10">
        <v>26</v>
      </c>
      <c r="N183" s="3" t="str">
        <f t="shared" si="8"/>
        <v>NNE</v>
      </c>
      <c r="O183" s="11">
        <v>0</v>
      </c>
      <c r="P183" s="12">
        <v>0</v>
      </c>
      <c r="Q183" s="3">
        <v>4.3</v>
      </c>
      <c r="R183" s="13">
        <v>68728</v>
      </c>
      <c r="S183" s="14">
        <v>542.95120000000009</v>
      </c>
      <c r="T183" s="15">
        <v>4.5999999999999996</v>
      </c>
      <c r="U183" s="15">
        <v>5.4</v>
      </c>
    </row>
    <row r="184" spans="1:21" x14ac:dyDescent="0.25">
      <c r="A184" s="1">
        <v>45396</v>
      </c>
      <c r="B184" s="2">
        <v>0.63194444444444442</v>
      </c>
      <c r="C184" s="7">
        <v>1019</v>
      </c>
      <c r="D184" s="7">
        <v>1024</v>
      </c>
      <c r="E184" s="8">
        <v>22.5</v>
      </c>
      <c r="F184" s="9">
        <v>48</v>
      </c>
      <c r="G184" s="8">
        <v>22.5</v>
      </c>
      <c r="H184" s="8">
        <v>10.9</v>
      </c>
      <c r="I184" s="8">
        <v>26</v>
      </c>
      <c r="J184" s="8">
        <v>22.5</v>
      </c>
      <c r="K184" s="6">
        <f t="shared" si="6"/>
        <v>19.080000000000002</v>
      </c>
      <c r="L184" s="6">
        <f t="shared" si="7"/>
        <v>20.88</v>
      </c>
      <c r="M184" s="10">
        <v>24</v>
      </c>
      <c r="N184" s="3" t="str">
        <f t="shared" si="8"/>
        <v>NNE</v>
      </c>
      <c r="O184" s="11">
        <v>0</v>
      </c>
      <c r="P184" s="12">
        <v>0</v>
      </c>
      <c r="Q184" s="3">
        <v>3.4</v>
      </c>
      <c r="R184" s="13">
        <v>66788</v>
      </c>
      <c r="S184" s="14">
        <v>527.62520000000006</v>
      </c>
      <c r="T184" s="15">
        <v>5.3</v>
      </c>
      <c r="U184" s="15">
        <v>5.8</v>
      </c>
    </row>
    <row r="185" spans="1:21" x14ac:dyDescent="0.25">
      <c r="A185" s="1">
        <v>45396</v>
      </c>
      <c r="B185" s="2">
        <v>0.63541666666666663</v>
      </c>
      <c r="C185" s="7">
        <v>1019</v>
      </c>
      <c r="D185" s="7">
        <v>1024</v>
      </c>
      <c r="E185" s="8">
        <v>22.6</v>
      </c>
      <c r="F185" s="9">
        <v>49</v>
      </c>
      <c r="G185" s="8">
        <v>22.6</v>
      </c>
      <c r="H185" s="8">
        <v>11.3</v>
      </c>
      <c r="I185" s="8">
        <v>26</v>
      </c>
      <c r="J185" s="8">
        <v>22.6</v>
      </c>
      <c r="K185" s="6">
        <f t="shared" si="6"/>
        <v>14.040000000000001</v>
      </c>
      <c r="L185" s="6">
        <f t="shared" si="7"/>
        <v>15.120000000000001</v>
      </c>
      <c r="M185" s="10">
        <v>355</v>
      </c>
      <c r="N185" s="3" t="str">
        <f t="shared" si="8"/>
        <v>N</v>
      </c>
      <c r="O185" s="11">
        <v>0</v>
      </c>
      <c r="P185" s="12">
        <v>0</v>
      </c>
      <c r="Q185" s="3">
        <v>3.4</v>
      </c>
      <c r="R185" s="13">
        <v>64981</v>
      </c>
      <c r="S185" s="14">
        <v>513.34990000000005</v>
      </c>
      <c r="T185" s="15">
        <v>3.9</v>
      </c>
      <c r="U185" s="15">
        <v>4.2</v>
      </c>
    </row>
    <row r="186" spans="1:21" x14ac:dyDescent="0.25">
      <c r="A186" s="1">
        <v>45396</v>
      </c>
      <c r="B186" s="2">
        <v>0.63888888888888884</v>
      </c>
      <c r="C186" s="7">
        <v>1019</v>
      </c>
      <c r="D186" s="7">
        <v>1024</v>
      </c>
      <c r="E186" s="8">
        <v>22.9</v>
      </c>
      <c r="F186" s="9">
        <v>47</v>
      </c>
      <c r="G186" s="8">
        <v>22.9</v>
      </c>
      <c r="H186" s="8">
        <v>11</v>
      </c>
      <c r="I186" s="8">
        <v>26</v>
      </c>
      <c r="J186" s="8">
        <v>22.9</v>
      </c>
      <c r="K186" s="6">
        <f t="shared" si="6"/>
        <v>7.2</v>
      </c>
      <c r="L186" s="6">
        <f t="shared" si="7"/>
        <v>8.2799999999999994</v>
      </c>
      <c r="M186" s="10">
        <v>116</v>
      </c>
      <c r="N186" s="3" t="str">
        <f t="shared" si="8"/>
        <v>ESE</v>
      </c>
      <c r="O186" s="11">
        <v>0</v>
      </c>
      <c r="P186" s="12">
        <v>0</v>
      </c>
      <c r="Q186" s="3">
        <v>4.2</v>
      </c>
      <c r="R186" s="13">
        <v>63277</v>
      </c>
      <c r="S186" s="14">
        <v>499.88830000000007</v>
      </c>
      <c r="T186" s="15">
        <v>2</v>
      </c>
      <c r="U186" s="15">
        <v>2.2999999999999998</v>
      </c>
    </row>
    <row r="187" spans="1:21" x14ac:dyDescent="0.25">
      <c r="A187" s="1">
        <v>45396</v>
      </c>
      <c r="B187" s="2">
        <v>0.64236111111111116</v>
      </c>
      <c r="C187" s="7">
        <v>1019</v>
      </c>
      <c r="D187" s="7">
        <v>1024</v>
      </c>
      <c r="E187" s="8">
        <v>22.8</v>
      </c>
      <c r="F187" s="9">
        <v>49</v>
      </c>
      <c r="G187" s="8">
        <v>22.8</v>
      </c>
      <c r="H187" s="8">
        <v>11.5</v>
      </c>
      <c r="I187" s="8">
        <v>26</v>
      </c>
      <c r="J187" s="8">
        <v>22.8</v>
      </c>
      <c r="K187" s="6">
        <f t="shared" si="6"/>
        <v>13.32</v>
      </c>
      <c r="L187" s="6">
        <f t="shared" si="7"/>
        <v>14.4</v>
      </c>
      <c r="M187" s="10">
        <v>77</v>
      </c>
      <c r="N187" s="3" t="str">
        <f t="shared" si="8"/>
        <v>ENE</v>
      </c>
      <c r="O187" s="11">
        <v>0</v>
      </c>
      <c r="P187" s="12">
        <v>0</v>
      </c>
      <c r="Q187" s="3">
        <v>3.7</v>
      </c>
      <c r="R187" s="13">
        <v>61372</v>
      </c>
      <c r="S187" s="14">
        <v>484.83880000000005</v>
      </c>
      <c r="T187" s="15">
        <v>3.7</v>
      </c>
      <c r="U187" s="15">
        <v>4</v>
      </c>
    </row>
    <row r="188" spans="1:21" x14ac:dyDescent="0.25">
      <c r="A188" s="1">
        <v>45396</v>
      </c>
      <c r="B188" s="2">
        <v>0.64583333333333337</v>
      </c>
      <c r="C188" s="7">
        <v>1019</v>
      </c>
      <c r="D188" s="7">
        <v>1024</v>
      </c>
      <c r="E188" s="8">
        <v>23</v>
      </c>
      <c r="F188" s="9">
        <v>49</v>
      </c>
      <c r="G188" s="8">
        <v>23</v>
      </c>
      <c r="H188" s="8">
        <v>11.7</v>
      </c>
      <c r="I188" s="8">
        <v>26</v>
      </c>
      <c r="J188" s="8">
        <v>23</v>
      </c>
      <c r="K188" s="6">
        <f t="shared" si="6"/>
        <v>3.6</v>
      </c>
      <c r="L188" s="6">
        <f t="shared" si="7"/>
        <v>3.6</v>
      </c>
      <c r="M188" s="10">
        <v>252</v>
      </c>
      <c r="N188" s="3" t="str">
        <f t="shared" si="8"/>
        <v>WSW</v>
      </c>
      <c r="O188" s="11">
        <v>0</v>
      </c>
      <c r="P188" s="12">
        <v>0</v>
      </c>
      <c r="Q188" s="3">
        <v>3.1</v>
      </c>
      <c r="R188" s="13">
        <v>60307</v>
      </c>
      <c r="S188" s="14">
        <v>476.42530000000005</v>
      </c>
      <c r="T188" s="15">
        <v>1</v>
      </c>
      <c r="U188" s="15">
        <v>1</v>
      </c>
    </row>
    <row r="189" spans="1:21" x14ac:dyDescent="0.25">
      <c r="A189" s="1">
        <v>45396</v>
      </c>
      <c r="B189" s="2">
        <v>0.64930555555555558</v>
      </c>
      <c r="C189" s="7">
        <v>1019</v>
      </c>
      <c r="D189" s="7">
        <v>1024</v>
      </c>
      <c r="E189" s="8">
        <v>23.5</v>
      </c>
      <c r="F189" s="9">
        <v>48</v>
      </c>
      <c r="G189" s="8">
        <v>23.5</v>
      </c>
      <c r="H189" s="8">
        <v>11.8</v>
      </c>
      <c r="I189" s="8">
        <v>26</v>
      </c>
      <c r="J189" s="8">
        <v>23.5</v>
      </c>
      <c r="K189" s="6">
        <f t="shared" si="6"/>
        <v>4.68</v>
      </c>
      <c r="L189" s="6">
        <f t="shared" si="7"/>
        <v>4.68</v>
      </c>
      <c r="M189" s="10">
        <v>154</v>
      </c>
      <c r="N189" s="3" t="str">
        <f t="shared" si="8"/>
        <v>SSE</v>
      </c>
      <c r="O189" s="11">
        <v>0</v>
      </c>
      <c r="P189" s="12">
        <v>0</v>
      </c>
      <c r="Q189" s="3">
        <v>3.1</v>
      </c>
      <c r="R189" s="13">
        <v>58882</v>
      </c>
      <c r="S189" s="14">
        <v>465.16780000000006</v>
      </c>
      <c r="T189" s="15">
        <v>1.3</v>
      </c>
      <c r="U189" s="15">
        <v>1.3</v>
      </c>
    </row>
    <row r="190" spans="1:21" x14ac:dyDescent="0.25">
      <c r="A190" s="1">
        <v>45396</v>
      </c>
      <c r="B190" s="2">
        <v>0.65277777777777779</v>
      </c>
      <c r="C190" s="7">
        <v>1019</v>
      </c>
      <c r="D190" s="7">
        <v>1024</v>
      </c>
      <c r="E190" s="8">
        <v>23.7</v>
      </c>
      <c r="F190" s="9">
        <v>50</v>
      </c>
      <c r="G190" s="8">
        <v>23.7</v>
      </c>
      <c r="H190" s="8">
        <v>12.6</v>
      </c>
      <c r="I190" s="8">
        <v>26</v>
      </c>
      <c r="J190" s="8">
        <v>23.7</v>
      </c>
      <c r="K190" s="6">
        <f t="shared" si="6"/>
        <v>3.24</v>
      </c>
      <c r="L190" s="6">
        <f t="shared" si="7"/>
        <v>3.24</v>
      </c>
      <c r="M190" s="10">
        <v>342</v>
      </c>
      <c r="N190" s="3" t="str">
        <f t="shared" si="8"/>
        <v>NNW</v>
      </c>
      <c r="O190" s="11">
        <v>0</v>
      </c>
      <c r="P190" s="12">
        <v>0</v>
      </c>
      <c r="Q190" s="3">
        <v>3.3</v>
      </c>
      <c r="R190" s="13">
        <v>57226</v>
      </c>
      <c r="S190" s="14">
        <v>452.08540000000005</v>
      </c>
      <c r="T190" s="15">
        <v>0.9</v>
      </c>
      <c r="U190" s="15">
        <v>0.9</v>
      </c>
    </row>
    <row r="191" spans="1:21" x14ac:dyDescent="0.25">
      <c r="A191" s="1">
        <v>45396</v>
      </c>
      <c r="B191" s="2">
        <v>0.65625</v>
      </c>
      <c r="C191" s="7">
        <v>1019</v>
      </c>
      <c r="D191" s="7">
        <v>1024</v>
      </c>
      <c r="E191" s="8">
        <v>23</v>
      </c>
      <c r="F191" s="9">
        <v>50</v>
      </c>
      <c r="G191" s="8">
        <v>23</v>
      </c>
      <c r="H191" s="8">
        <v>12</v>
      </c>
      <c r="I191" s="8">
        <v>26</v>
      </c>
      <c r="J191" s="8">
        <v>23</v>
      </c>
      <c r="K191" s="6">
        <f t="shared" si="6"/>
        <v>5.4</v>
      </c>
      <c r="L191" s="6">
        <f t="shared" si="7"/>
        <v>5.4</v>
      </c>
      <c r="M191" s="10">
        <v>55</v>
      </c>
      <c r="N191" s="3" t="str">
        <f t="shared" si="8"/>
        <v>NE</v>
      </c>
      <c r="O191" s="11">
        <v>0</v>
      </c>
      <c r="P191" s="12">
        <v>0</v>
      </c>
      <c r="Q191" s="3">
        <v>3.4</v>
      </c>
      <c r="R191" s="13">
        <v>55316</v>
      </c>
      <c r="S191" s="14">
        <v>436.99640000000005</v>
      </c>
      <c r="T191" s="15">
        <v>1.5</v>
      </c>
      <c r="U191" s="15">
        <v>1.5</v>
      </c>
    </row>
    <row r="192" spans="1:21" x14ac:dyDescent="0.25">
      <c r="A192" s="1">
        <v>45396</v>
      </c>
      <c r="B192" s="2">
        <v>0.65972222222222221</v>
      </c>
      <c r="C192" s="7">
        <v>1019</v>
      </c>
      <c r="D192" s="7">
        <v>1024</v>
      </c>
      <c r="E192" s="8">
        <v>23</v>
      </c>
      <c r="F192" s="9">
        <v>50</v>
      </c>
      <c r="G192" s="8">
        <v>23</v>
      </c>
      <c r="H192" s="8">
        <v>12</v>
      </c>
      <c r="I192" s="8">
        <v>26</v>
      </c>
      <c r="J192" s="8">
        <v>23</v>
      </c>
      <c r="K192" s="6">
        <f t="shared" si="6"/>
        <v>9.7200000000000006</v>
      </c>
      <c r="L192" s="6">
        <f t="shared" si="7"/>
        <v>10.44</v>
      </c>
      <c r="M192" s="10">
        <v>16</v>
      </c>
      <c r="N192" s="3" t="str">
        <f t="shared" si="8"/>
        <v>N</v>
      </c>
      <c r="O192" s="11">
        <v>0</v>
      </c>
      <c r="P192" s="12">
        <v>0</v>
      </c>
      <c r="Q192" s="3">
        <v>2.2000000000000002</v>
      </c>
      <c r="R192" s="13">
        <v>53373</v>
      </c>
      <c r="S192" s="14">
        <v>421.64670000000007</v>
      </c>
      <c r="T192" s="15">
        <v>2.7</v>
      </c>
      <c r="U192" s="15">
        <v>2.9</v>
      </c>
    </row>
    <row r="193" spans="1:21" x14ac:dyDescent="0.25">
      <c r="A193" s="1">
        <v>45396</v>
      </c>
      <c r="B193" s="2">
        <v>0.66319444444444442</v>
      </c>
      <c r="C193" s="7">
        <v>1019</v>
      </c>
      <c r="D193" s="7">
        <v>1024</v>
      </c>
      <c r="E193" s="8">
        <v>22.5</v>
      </c>
      <c r="F193" s="9">
        <v>53</v>
      </c>
      <c r="G193" s="8">
        <v>22.5</v>
      </c>
      <c r="H193" s="8">
        <v>12.4</v>
      </c>
      <c r="I193" s="8">
        <v>26</v>
      </c>
      <c r="J193" s="8">
        <v>22.5</v>
      </c>
      <c r="K193" s="6">
        <f t="shared" si="6"/>
        <v>7.9200000000000008</v>
      </c>
      <c r="L193" s="6">
        <f t="shared" si="7"/>
        <v>9.36</v>
      </c>
      <c r="M193" s="10">
        <v>18</v>
      </c>
      <c r="N193" s="3" t="str">
        <f t="shared" si="8"/>
        <v>N</v>
      </c>
      <c r="O193" s="11">
        <v>0</v>
      </c>
      <c r="P193" s="12">
        <v>0</v>
      </c>
      <c r="Q193" s="3">
        <v>2.7</v>
      </c>
      <c r="R193" s="13">
        <v>51812</v>
      </c>
      <c r="S193" s="14">
        <v>409.31480000000005</v>
      </c>
      <c r="T193" s="15">
        <v>2.2000000000000002</v>
      </c>
      <c r="U193" s="15">
        <v>2.6</v>
      </c>
    </row>
    <row r="194" spans="1:21" x14ac:dyDescent="0.25">
      <c r="A194" s="1">
        <v>45396</v>
      </c>
      <c r="B194" s="2">
        <v>0.66666666666666663</v>
      </c>
      <c r="C194" s="7">
        <v>1018</v>
      </c>
      <c r="D194" s="7">
        <v>1023</v>
      </c>
      <c r="E194" s="8">
        <v>21.8</v>
      </c>
      <c r="F194" s="9">
        <v>56</v>
      </c>
      <c r="G194" s="8">
        <v>21.8</v>
      </c>
      <c r="H194" s="8">
        <v>12.6</v>
      </c>
      <c r="I194" s="8">
        <v>26</v>
      </c>
      <c r="J194" s="8">
        <v>21.8</v>
      </c>
      <c r="K194" s="6">
        <f t="shared" si="6"/>
        <v>12.6</v>
      </c>
      <c r="L194" s="6">
        <f t="shared" si="7"/>
        <v>13.32</v>
      </c>
      <c r="M194" s="10">
        <v>359</v>
      </c>
      <c r="N194" s="3" t="str">
        <f t="shared" si="8"/>
        <v>N</v>
      </c>
      <c r="O194" s="11">
        <v>0</v>
      </c>
      <c r="P194" s="12">
        <v>0</v>
      </c>
      <c r="Q194" s="3">
        <v>2.5</v>
      </c>
      <c r="R194" s="13">
        <v>49687</v>
      </c>
      <c r="S194" s="14">
        <v>392.52730000000003</v>
      </c>
      <c r="T194" s="15">
        <v>3.5</v>
      </c>
      <c r="U194" s="15">
        <v>3.7</v>
      </c>
    </row>
    <row r="195" spans="1:21" x14ac:dyDescent="0.25">
      <c r="A195" s="1">
        <v>45396</v>
      </c>
      <c r="B195" s="2">
        <v>0.67013888888888884</v>
      </c>
      <c r="C195" s="7">
        <v>1018</v>
      </c>
      <c r="D195" s="7">
        <v>1023</v>
      </c>
      <c r="E195" s="8">
        <v>21.9</v>
      </c>
      <c r="F195" s="9">
        <v>54</v>
      </c>
      <c r="G195" s="8">
        <v>21.9</v>
      </c>
      <c r="H195" s="8">
        <v>12.1</v>
      </c>
      <c r="I195" s="8">
        <v>26</v>
      </c>
      <c r="J195" s="8">
        <v>21.9</v>
      </c>
      <c r="K195" s="6">
        <f t="shared" ref="K195:K258" si="9">CONVERT(T195,"m/s","km/h")</f>
        <v>18.72</v>
      </c>
      <c r="L195" s="6">
        <f t="shared" ref="L195:L258" si="10">CONVERT(U195,"m/s","km/h")</f>
        <v>20.88</v>
      </c>
      <c r="M195" s="10">
        <v>304</v>
      </c>
      <c r="N195" s="3" t="str">
        <f t="shared" ref="N195:N258" si="11">LOOKUP(M195,$V$4:$V$40,$W$4:$W$40)</f>
        <v>WNW</v>
      </c>
      <c r="O195" s="11">
        <v>0</v>
      </c>
      <c r="P195" s="12">
        <v>0</v>
      </c>
      <c r="Q195" s="3">
        <v>2.2999999999999998</v>
      </c>
      <c r="R195" s="13">
        <v>47682</v>
      </c>
      <c r="S195" s="14">
        <v>376.68780000000004</v>
      </c>
      <c r="T195" s="15">
        <v>5.2</v>
      </c>
      <c r="U195" s="15">
        <v>5.8</v>
      </c>
    </row>
    <row r="196" spans="1:21" x14ac:dyDescent="0.25">
      <c r="A196" s="1">
        <v>45396</v>
      </c>
      <c r="B196" s="2">
        <v>0.67361111111111116</v>
      </c>
      <c r="C196" s="7">
        <v>1018</v>
      </c>
      <c r="D196" s="7">
        <v>1023</v>
      </c>
      <c r="E196" s="8">
        <v>21.4</v>
      </c>
      <c r="F196" s="9">
        <v>57</v>
      </c>
      <c r="G196" s="8">
        <v>21.4</v>
      </c>
      <c r="H196" s="8">
        <v>12.5</v>
      </c>
      <c r="I196" s="8">
        <v>26</v>
      </c>
      <c r="J196" s="8">
        <v>21.4</v>
      </c>
      <c r="K196" s="6">
        <f t="shared" si="9"/>
        <v>10.08</v>
      </c>
      <c r="L196" s="6">
        <f t="shared" si="10"/>
        <v>10.44</v>
      </c>
      <c r="M196" s="10">
        <v>323</v>
      </c>
      <c r="N196" s="3" t="str">
        <f t="shared" si="11"/>
        <v>NW</v>
      </c>
      <c r="O196" s="11">
        <v>0</v>
      </c>
      <c r="P196" s="12">
        <v>0</v>
      </c>
      <c r="Q196" s="3">
        <v>2.5</v>
      </c>
      <c r="R196" s="13">
        <v>45738</v>
      </c>
      <c r="S196" s="14">
        <v>361.33020000000005</v>
      </c>
      <c r="T196" s="15">
        <v>2.8</v>
      </c>
      <c r="U196" s="15">
        <v>2.9</v>
      </c>
    </row>
    <row r="197" spans="1:21" x14ac:dyDescent="0.25">
      <c r="A197" s="1">
        <v>45396</v>
      </c>
      <c r="B197" s="2">
        <v>0.67708333333333337</v>
      </c>
      <c r="C197" s="7">
        <v>1019</v>
      </c>
      <c r="D197" s="7">
        <v>1024</v>
      </c>
      <c r="E197" s="8">
        <v>21.9</v>
      </c>
      <c r="F197" s="9">
        <v>54</v>
      </c>
      <c r="G197" s="8">
        <v>21.9</v>
      </c>
      <c r="H197" s="8">
        <v>12.1</v>
      </c>
      <c r="I197" s="8">
        <v>26</v>
      </c>
      <c r="J197" s="8">
        <v>21.9</v>
      </c>
      <c r="K197" s="6">
        <f t="shared" si="9"/>
        <v>6.48</v>
      </c>
      <c r="L197" s="6">
        <f t="shared" si="10"/>
        <v>7.2</v>
      </c>
      <c r="M197" s="10">
        <v>5</v>
      </c>
      <c r="N197" s="3" t="str">
        <f t="shared" si="11"/>
        <v>N</v>
      </c>
      <c r="O197" s="11">
        <v>0</v>
      </c>
      <c r="P197" s="12">
        <v>0</v>
      </c>
      <c r="Q197" s="3">
        <v>2.7</v>
      </c>
      <c r="R197" s="13">
        <v>44065</v>
      </c>
      <c r="S197" s="14">
        <v>348.11350000000004</v>
      </c>
      <c r="T197" s="15">
        <v>1.8</v>
      </c>
      <c r="U197" s="15">
        <v>2</v>
      </c>
    </row>
    <row r="198" spans="1:21" x14ac:dyDescent="0.25">
      <c r="A198" s="1">
        <v>45396</v>
      </c>
      <c r="B198" s="2">
        <v>0.68055555555555558</v>
      </c>
      <c r="C198" s="7">
        <v>1019</v>
      </c>
      <c r="D198" s="7">
        <v>1024</v>
      </c>
      <c r="E198" s="8">
        <v>21.9</v>
      </c>
      <c r="F198" s="9">
        <v>55</v>
      </c>
      <c r="G198" s="8">
        <v>21.9</v>
      </c>
      <c r="H198" s="8">
        <v>12.4</v>
      </c>
      <c r="I198" s="8">
        <v>26</v>
      </c>
      <c r="J198" s="8">
        <v>21.9</v>
      </c>
      <c r="K198" s="6">
        <f t="shared" si="9"/>
        <v>5.04</v>
      </c>
      <c r="L198" s="6">
        <f t="shared" si="10"/>
        <v>5.04</v>
      </c>
      <c r="M198" s="10">
        <v>12</v>
      </c>
      <c r="N198" s="3" t="str">
        <f t="shared" si="11"/>
        <v>N</v>
      </c>
      <c r="O198" s="11">
        <v>0</v>
      </c>
      <c r="P198" s="12">
        <v>0</v>
      </c>
      <c r="Q198" s="3">
        <v>2.2999999999999998</v>
      </c>
      <c r="R198" s="13">
        <v>42536</v>
      </c>
      <c r="S198" s="14">
        <v>336.03440000000001</v>
      </c>
      <c r="T198" s="15">
        <v>1.4</v>
      </c>
      <c r="U198" s="15">
        <v>1.4</v>
      </c>
    </row>
    <row r="199" spans="1:21" x14ac:dyDescent="0.25">
      <c r="A199" s="1">
        <v>45396</v>
      </c>
      <c r="B199" s="2">
        <v>0.68402777777777779</v>
      </c>
      <c r="C199" s="7">
        <v>1018</v>
      </c>
      <c r="D199" s="7">
        <v>1023</v>
      </c>
      <c r="E199" s="8">
        <v>22</v>
      </c>
      <c r="F199" s="9">
        <v>57</v>
      </c>
      <c r="G199" s="8">
        <v>22</v>
      </c>
      <c r="H199" s="8">
        <v>13.1</v>
      </c>
      <c r="I199" s="8">
        <v>26</v>
      </c>
      <c r="J199" s="8">
        <v>22</v>
      </c>
      <c r="K199" s="6">
        <f t="shared" si="9"/>
        <v>3.6</v>
      </c>
      <c r="L199" s="6">
        <f t="shared" si="10"/>
        <v>3.6</v>
      </c>
      <c r="M199" s="10">
        <v>178</v>
      </c>
      <c r="N199" s="3" t="str">
        <f t="shared" si="11"/>
        <v>S</v>
      </c>
      <c r="O199" s="11">
        <v>0</v>
      </c>
      <c r="P199" s="12">
        <v>0</v>
      </c>
      <c r="Q199" s="3">
        <v>2.4</v>
      </c>
      <c r="R199" s="13">
        <v>40847</v>
      </c>
      <c r="S199" s="14">
        <v>322.69130000000001</v>
      </c>
      <c r="T199" s="15">
        <v>1</v>
      </c>
      <c r="U199" s="15">
        <v>1</v>
      </c>
    </row>
    <row r="200" spans="1:21" x14ac:dyDescent="0.25">
      <c r="A200" s="1">
        <v>45396</v>
      </c>
      <c r="B200" s="2">
        <v>0.6875</v>
      </c>
      <c r="C200" s="7">
        <v>1019</v>
      </c>
      <c r="D200" s="7">
        <v>1024</v>
      </c>
      <c r="E200" s="8">
        <v>21.4</v>
      </c>
      <c r="F200" s="9">
        <v>59</v>
      </c>
      <c r="G200" s="8">
        <v>21.4</v>
      </c>
      <c r="H200" s="8">
        <v>13</v>
      </c>
      <c r="I200" s="8">
        <v>26</v>
      </c>
      <c r="J200" s="8">
        <v>21.4</v>
      </c>
      <c r="K200" s="6">
        <f t="shared" si="9"/>
        <v>11.88</v>
      </c>
      <c r="L200" s="6">
        <f t="shared" si="10"/>
        <v>13.32</v>
      </c>
      <c r="M200" s="10">
        <v>343</v>
      </c>
      <c r="N200" s="3" t="str">
        <f t="shared" si="11"/>
        <v>NNW</v>
      </c>
      <c r="O200" s="11">
        <v>0</v>
      </c>
      <c r="P200" s="12">
        <v>0</v>
      </c>
      <c r="Q200" s="3">
        <v>2</v>
      </c>
      <c r="R200" s="13">
        <v>39184</v>
      </c>
      <c r="S200" s="14">
        <v>309.55360000000002</v>
      </c>
      <c r="T200" s="15">
        <v>3.3</v>
      </c>
      <c r="U200" s="15">
        <v>3.7</v>
      </c>
    </row>
    <row r="201" spans="1:21" x14ac:dyDescent="0.25">
      <c r="A201" s="1">
        <v>45396</v>
      </c>
      <c r="B201" s="2">
        <v>0.69097222222222221</v>
      </c>
      <c r="C201" s="7">
        <v>1019</v>
      </c>
      <c r="D201" s="7">
        <v>1024</v>
      </c>
      <c r="E201" s="8">
        <v>21.2</v>
      </c>
      <c r="F201" s="9">
        <v>61</v>
      </c>
      <c r="G201" s="8">
        <v>21.2</v>
      </c>
      <c r="H201" s="8">
        <v>13.3</v>
      </c>
      <c r="I201" s="8">
        <v>26</v>
      </c>
      <c r="J201" s="8">
        <v>21.2</v>
      </c>
      <c r="K201" s="6">
        <f t="shared" si="9"/>
        <v>10.08</v>
      </c>
      <c r="L201" s="6">
        <f t="shared" si="10"/>
        <v>11.16</v>
      </c>
      <c r="M201" s="10">
        <v>12</v>
      </c>
      <c r="N201" s="3" t="str">
        <f t="shared" si="11"/>
        <v>N</v>
      </c>
      <c r="O201" s="11">
        <v>0</v>
      </c>
      <c r="P201" s="12">
        <v>0</v>
      </c>
      <c r="Q201" s="3">
        <v>1.8</v>
      </c>
      <c r="R201" s="13">
        <v>37550</v>
      </c>
      <c r="S201" s="14">
        <v>296.64500000000004</v>
      </c>
      <c r="T201" s="15">
        <v>2.8</v>
      </c>
      <c r="U201" s="15">
        <v>3.1</v>
      </c>
    </row>
    <row r="202" spans="1:21" x14ac:dyDescent="0.25">
      <c r="A202" s="1">
        <v>45396</v>
      </c>
      <c r="B202" s="2">
        <v>0.69444444444444442</v>
      </c>
      <c r="C202" s="7">
        <v>1019</v>
      </c>
      <c r="D202" s="7">
        <v>1024</v>
      </c>
      <c r="E202" s="8">
        <v>21.3</v>
      </c>
      <c r="F202" s="9">
        <v>59</v>
      </c>
      <c r="G202" s="8">
        <v>21.3</v>
      </c>
      <c r="H202" s="8">
        <v>12.9</v>
      </c>
      <c r="I202" s="8">
        <v>26</v>
      </c>
      <c r="J202" s="8">
        <v>21.3</v>
      </c>
      <c r="K202" s="6">
        <f t="shared" si="9"/>
        <v>3.6</v>
      </c>
      <c r="L202" s="6">
        <f t="shared" si="10"/>
        <v>3.6</v>
      </c>
      <c r="M202" s="10">
        <v>190</v>
      </c>
      <c r="N202" s="3" t="str">
        <f t="shared" si="11"/>
        <v>S</v>
      </c>
      <c r="O202" s="11">
        <v>0</v>
      </c>
      <c r="P202" s="12">
        <v>0</v>
      </c>
      <c r="Q202" s="3">
        <v>1.8</v>
      </c>
      <c r="R202" s="13">
        <v>36068</v>
      </c>
      <c r="S202" s="14">
        <v>284.93720000000002</v>
      </c>
      <c r="T202" s="15">
        <v>1</v>
      </c>
      <c r="U202" s="15">
        <v>1</v>
      </c>
    </row>
    <row r="203" spans="1:21" x14ac:dyDescent="0.25">
      <c r="A203" s="1">
        <v>45396</v>
      </c>
      <c r="B203" s="2">
        <v>0.69791666666666663</v>
      </c>
      <c r="C203" s="7">
        <v>1019</v>
      </c>
      <c r="D203" s="7">
        <v>1024</v>
      </c>
      <c r="E203" s="8">
        <v>21.4</v>
      </c>
      <c r="F203" s="9">
        <v>61</v>
      </c>
      <c r="G203" s="8">
        <v>21.4</v>
      </c>
      <c r="H203" s="8">
        <v>13.5</v>
      </c>
      <c r="I203" s="8">
        <v>26</v>
      </c>
      <c r="J203" s="8">
        <v>21.4</v>
      </c>
      <c r="K203" s="6">
        <f t="shared" si="9"/>
        <v>5.76</v>
      </c>
      <c r="L203" s="6">
        <f t="shared" si="10"/>
        <v>5.76</v>
      </c>
      <c r="M203" s="10">
        <v>252</v>
      </c>
      <c r="N203" s="3" t="str">
        <f t="shared" si="11"/>
        <v>WSW</v>
      </c>
      <c r="O203" s="11">
        <v>0</v>
      </c>
      <c r="P203" s="12">
        <v>0</v>
      </c>
      <c r="Q203" s="3">
        <v>1.4</v>
      </c>
      <c r="R203" s="13">
        <v>34259</v>
      </c>
      <c r="S203" s="14">
        <v>270.64610000000005</v>
      </c>
      <c r="T203" s="15">
        <v>1.6</v>
      </c>
      <c r="U203" s="15">
        <v>1.6</v>
      </c>
    </row>
    <row r="204" spans="1:21" x14ac:dyDescent="0.25">
      <c r="A204" s="1">
        <v>45396</v>
      </c>
      <c r="B204" s="2">
        <v>0.70138888888888884</v>
      </c>
      <c r="C204" s="7">
        <v>1019</v>
      </c>
      <c r="D204" s="7">
        <v>1024</v>
      </c>
      <c r="E204" s="8">
        <v>21.6</v>
      </c>
      <c r="F204" s="9">
        <v>58</v>
      </c>
      <c r="G204" s="8">
        <v>21.6</v>
      </c>
      <c r="H204" s="8">
        <v>12.9</v>
      </c>
      <c r="I204" s="8">
        <v>26</v>
      </c>
      <c r="J204" s="8">
        <v>21.6</v>
      </c>
      <c r="K204" s="6">
        <f t="shared" si="9"/>
        <v>3.24</v>
      </c>
      <c r="L204" s="6">
        <f t="shared" si="10"/>
        <v>3.24</v>
      </c>
      <c r="M204" s="10">
        <v>26</v>
      </c>
      <c r="N204" s="3" t="str">
        <f t="shared" si="11"/>
        <v>NNE</v>
      </c>
      <c r="O204" s="11">
        <v>0</v>
      </c>
      <c r="P204" s="12">
        <v>0</v>
      </c>
      <c r="Q204" s="3">
        <v>1.4</v>
      </c>
      <c r="R204" s="13">
        <v>32630</v>
      </c>
      <c r="S204" s="14">
        <v>257.77700000000004</v>
      </c>
      <c r="T204" s="15">
        <v>0.9</v>
      </c>
      <c r="U204" s="15">
        <v>0.9</v>
      </c>
    </row>
    <row r="205" spans="1:21" x14ac:dyDescent="0.25">
      <c r="A205" s="1">
        <v>45396</v>
      </c>
      <c r="B205" s="2">
        <v>0.70486111111111116</v>
      </c>
      <c r="C205" s="7">
        <v>1018</v>
      </c>
      <c r="D205" s="7">
        <v>1023</v>
      </c>
      <c r="E205" s="8">
        <v>21.7</v>
      </c>
      <c r="F205" s="9">
        <v>60</v>
      </c>
      <c r="G205" s="8">
        <v>21.7</v>
      </c>
      <c r="H205" s="8">
        <v>13.6</v>
      </c>
      <c r="I205" s="8">
        <v>26</v>
      </c>
      <c r="J205" s="8">
        <v>21.7</v>
      </c>
      <c r="K205" s="6">
        <f t="shared" si="9"/>
        <v>0</v>
      </c>
      <c r="L205" s="6">
        <f t="shared" si="10"/>
        <v>0</v>
      </c>
      <c r="M205" s="10">
        <v>252</v>
      </c>
      <c r="N205" s="3" t="str">
        <f t="shared" si="11"/>
        <v>WSW</v>
      </c>
      <c r="O205" s="11">
        <v>0</v>
      </c>
      <c r="P205" s="12">
        <v>0</v>
      </c>
      <c r="Q205" s="3">
        <v>1.3</v>
      </c>
      <c r="R205" s="13">
        <v>30811</v>
      </c>
      <c r="S205" s="14">
        <v>243.40690000000004</v>
      </c>
      <c r="T205" s="15">
        <v>0</v>
      </c>
      <c r="U205" s="15">
        <v>0</v>
      </c>
    </row>
    <row r="206" spans="1:21" x14ac:dyDescent="0.25">
      <c r="A206" s="1">
        <v>45396</v>
      </c>
      <c r="B206" s="2">
        <v>0.70833333333333337</v>
      </c>
      <c r="C206" s="7">
        <v>1019</v>
      </c>
      <c r="D206" s="7">
        <v>1024</v>
      </c>
      <c r="E206" s="8">
        <v>22.2</v>
      </c>
      <c r="F206" s="9">
        <v>57</v>
      </c>
      <c r="G206" s="8">
        <v>22.2</v>
      </c>
      <c r="H206" s="8">
        <v>13.2</v>
      </c>
      <c r="I206" s="8">
        <v>26</v>
      </c>
      <c r="J206" s="8">
        <v>22.2</v>
      </c>
      <c r="K206" s="6">
        <f t="shared" si="9"/>
        <v>7.9200000000000008</v>
      </c>
      <c r="L206" s="6">
        <f t="shared" si="10"/>
        <v>8.64</v>
      </c>
      <c r="M206" s="10">
        <v>234</v>
      </c>
      <c r="N206" s="3" t="str">
        <f t="shared" si="11"/>
        <v>SW</v>
      </c>
      <c r="O206" s="11">
        <v>0</v>
      </c>
      <c r="P206" s="12">
        <v>0</v>
      </c>
      <c r="Q206" s="3">
        <v>1.6</v>
      </c>
      <c r="R206" s="13">
        <v>29336</v>
      </c>
      <c r="S206" s="14">
        <v>231.75440000000003</v>
      </c>
      <c r="T206" s="15">
        <v>2.2000000000000002</v>
      </c>
      <c r="U206" s="15">
        <v>2.4</v>
      </c>
    </row>
    <row r="207" spans="1:21" x14ac:dyDescent="0.25">
      <c r="A207" s="1">
        <v>45396</v>
      </c>
      <c r="B207" s="2">
        <v>0.71180555555555558</v>
      </c>
      <c r="C207" s="7">
        <v>1019</v>
      </c>
      <c r="D207" s="7">
        <v>1024</v>
      </c>
      <c r="E207" s="8">
        <v>22.3</v>
      </c>
      <c r="F207" s="9">
        <v>58</v>
      </c>
      <c r="G207" s="8">
        <v>22.3</v>
      </c>
      <c r="H207" s="8">
        <v>13.6</v>
      </c>
      <c r="I207" s="8">
        <v>26</v>
      </c>
      <c r="J207" s="8">
        <v>22.3</v>
      </c>
      <c r="K207" s="6">
        <f t="shared" si="9"/>
        <v>8.2799999999999994</v>
      </c>
      <c r="L207" s="6">
        <f t="shared" si="10"/>
        <v>8.2799999999999994</v>
      </c>
      <c r="M207" s="10">
        <v>24</v>
      </c>
      <c r="N207" s="3" t="str">
        <f t="shared" si="11"/>
        <v>NNE</v>
      </c>
      <c r="O207" s="11">
        <v>0</v>
      </c>
      <c r="P207" s="12">
        <v>0</v>
      </c>
      <c r="Q207" s="3">
        <v>1.5</v>
      </c>
      <c r="R207" s="13">
        <v>27726</v>
      </c>
      <c r="S207" s="14">
        <v>219.03540000000001</v>
      </c>
      <c r="T207" s="15">
        <v>2.2999999999999998</v>
      </c>
      <c r="U207" s="15">
        <v>2.2999999999999998</v>
      </c>
    </row>
    <row r="208" spans="1:21" x14ac:dyDescent="0.25">
      <c r="A208" s="1">
        <v>45396</v>
      </c>
      <c r="B208" s="2">
        <v>0.71527777777777779</v>
      </c>
      <c r="C208" s="7">
        <v>1019</v>
      </c>
      <c r="D208" s="7">
        <v>1024</v>
      </c>
      <c r="E208" s="8">
        <v>21.5</v>
      </c>
      <c r="F208" s="9">
        <v>60</v>
      </c>
      <c r="G208" s="8">
        <v>21.5</v>
      </c>
      <c r="H208" s="8">
        <v>13.4</v>
      </c>
      <c r="I208" s="8">
        <v>26</v>
      </c>
      <c r="J208" s="8">
        <v>21.5</v>
      </c>
      <c r="K208" s="6">
        <f t="shared" si="9"/>
        <v>11.16</v>
      </c>
      <c r="L208" s="6">
        <f t="shared" si="10"/>
        <v>11.52</v>
      </c>
      <c r="M208" s="10">
        <v>347</v>
      </c>
      <c r="N208" s="3" t="str">
        <f t="shared" si="11"/>
        <v>NNW</v>
      </c>
      <c r="O208" s="11">
        <v>0</v>
      </c>
      <c r="P208" s="12">
        <v>0</v>
      </c>
      <c r="Q208" s="3">
        <v>1.3</v>
      </c>
      <c r="R208" s="13">
        <v>26248</v>
      </c>
      <c r="S208" s="14">
        <v>207.35920000000002</v>
      </c>
      <c r="T208" s="15">
        <v>3.1</v>
      </c>
      <c r="U208" s="15">
        <v>3.2</v>
      </c>
    </row>
    <row r="209" spans="1:21" x14ac:dyDescent="0.25">
      <c r="A209" s="1">
        <v>45396</v>
      </c>
      <c r="B209" s="2">
        <v>0.71875</v>
      </c>
      <c r="C209" s="7">
        <v>1019</v>
      </c>
      <c r="D209" s="7">
        <v>1024</v>
      </c>
      <c r="E209" s="8">
        <v>21.3</v>
      </c>
      <c r="F209" s="9">
        <v>61</v>
      </c>
      <c r="G209" s="8">
        <v>21.3</v>
      </c>
      <c r="H209" s="8">
        <v>13.4</v>
      </c>
      <c r="I209" s="8">
        <v>26</v>
      </c>
      <c r="J209" s="8">
        <v>21.3</v>
      </c>
      <c r="K209" s="6">
        <f t="shared" si="9"/>
        <v>4.68</v>
      </c>
      <c r="L209" s="6">
        <f t="shared" si="10"/>
        <v>4.68</v>
      </c>
      <c r="M209" s="10">
        <v>77</v>
      </c>
      <c r="N209" s="3" t="str">
        <f t="shared" si="11"/>
        <v>ENE</v>
      </c>
      <c r="O209" s="11">
        <v>0</v>
      </c>
      <c r="P209" s="12">
        <v>0</v>
      </c>
      <c r="Q209" s="3">
        <v>1</v>
      </c>
      <c r="R209" s="13">
        <v>24575</v>
      </c>
      <c r="S209" s="14">
        <v>194.14250000000001</v>
      </c>
      <c r="T209" s="15">
        <v>1.3</v>
      </c>
      <c r="U209" s="15">
        <v>1.3</v>
      </c>
    </row>
    <row r="210" spans="1:21" x14ac:dyDescent="0.25">
      <c r="A210" s="1">
        <v>45396</v>
      </c>
      <c r="B210" s="2">
        <v>0.72222222222222221</v>
      </c>
      <c r="C210" s="7">
        <v>1018</v>
      </c>
      <c r="D210" s="7">
        <v>1023</v>
      </c>
      <c r="E210" s="8">
        <v>21.5</v>
      </c>
      <c r="F210" s="9">
        <v>60</v>
      </c>
      <c r="G210" s="8">
        <v>21.5</v>
      </c>
      <c r="H210" s="8">
        <v>13.4</v>
      </c>
      <c r="I210" s="8">
        <v>26</v>
      </c>
      <c r="J210" s="8">
        <v>21.5</v>
      </c>
      <c r="K210" s="6">
        <f t="shared" si="9"/>
        <v>6.84</v>
      </c>
      <c r="L210" s="6">
        <f t="shared" si="10"/>
        <v>7.9200000000000008</v>
      </c>
      <c r="M210" s="10">
        <v>156</v>
      </c>
      <c r="N210" s="3" t="str">
        <f t="shared" si="11"/>
        <v>SSE</v>
      </c>
      <c r="O210" s="11">
        <v>0</v>
      </c>
      <c r="P210" s="12">
        <v>0</v>
      </c>
      <c r="Q210" s="3">
        <v>1</v>
      </c>
      <c r="R210" s="13">
        <v>23141</v>
      </c>
      <c r="S210" s="14">
        <v>182.81390000000002</v>
      </c>
      <c r="T210" s="15">
        <v>1.9</v>
      </c>
      <c r="U210" s="15">
        <v>2.2000000000000002</v>
      </c>
    </row>
    <row r="211" spans="1:21" x14ac:dyDescent="0.25">
      <c r="A211" s="1">
        <v>45396</v>
      </c>
      <c r="B211" s="2">
        <v>0.72569444444444442</v>
      </c>
      <c r="C211" s="7">
        <v>1018</v>
      </c>
      <c r="D211" s="7">
        <v>1023</v>
      </c>
      <c r="E211" s="8">
        <v>21.3</v>
      </c>
      <c r="F211" s="9">
        <v>60</v>
      </c>
      <c r="G211" s="8">
        <v>21.3</v>
      </c>
      <c r="H211" s="8">
        <v>13.2</v>
      </c>
      <c r="I211" s="8">
        <v>26</v>
      </c>
      <c r="J211" s="8">
        <v>21.3</v>
      </c>
      <c r="K211" s="6">
        <f t="shared" si="9"/>
        <v>0</v>
      </c>
      <c r="L211" s="6">
        <f t="shared" si="10"/>
        <v>0</v>
      </c>
      <c r="M211" s="10">
        <v>288</v>
      </c>
      <c r="N211" s="3" t="str">
        <f t="shared" si="11"/>
        <v>W</v>
      </c>
      <c r="O211" s="11">
        <v>0</v>
      </c>
      <c r="P211" s="12">
        <v>0</v>
      </c>
      <c r="Q211" s="3">
        <v>1</v>
      </c>
      <c r="R211" s="13">
        <v>21741</v>
      </c>
      <c r="S211" s="14">
        <v>171.75390000000002</v>
      </c>
      <c r="T211" s="15">
        <v>0</v>
      </c>
      <c r="U211" s="15">
        <v>0</v>
      </c>
    </row>
    <row r="212" spans="1:21" x14ac:dyDescent="0.25">
      <c r="A212" s="1">
        <v>45396</v>
      </c>
      <c r="B212" s="2">
        <v>0.72916666666666663</v>
      </c>
      <c r="C212" s="7">
        <v>1018</v>
      </c>
      <c r="D212" s="7">
        <v>1023</v>
      </c>
      <c r="E212" s="8">
        <v>21.4</v>
      </c>
      <c r="F212" s="9">
        <v>62</v>
      </c>
      <c r="G212" s="8">
        <v>21.4</v>
      </c>
      <c r="H212" s="8">
        <v>13.8</v>
      </c>
      <c r="I212" s="8">
        <v>26</v>
      </c>
      <c r="J212" s="8">
        <v>21.4</v>
      </c>
      <c r="K212" s="6">
        <f t="shared" si="9"/>
        <v>9.36</v>
      </c>
      <c r="L212" s="6">
        <f t="shared" si="10"/>
        <v>9.36</v>
      </c>
      <c r="M212" s="10">
        <v>26</v>
      </c>
      <c r="N212" s="3" t="str">
        <f t="shared" si="11"/>
        <v>NNE</v>
      </c>
      <c r="O212" s="11">
        <v>0</v>
      </c>
      <c r="P212" s="12">
        <v>0</v>
      </c>
      <c r="Q212" s="3">
        <v>1</v>
      </c>
      <c r="R212" s="13">
        <v>20324</v>
      </c>
      <c r="S212" s="14">
        <v>160.55960000000002</v>
      </c>
      <c r="T212" s="15">
        <v>2.6</v>
      </c>
      <c r="U212" s="15">
        <v>2.6</v>
      </c>
    </row>
    <row r="213" spans="1:21" x14ac:dyDescent="0.25">
      <c r="A213" s="1">
        <v>45396</v>
      </c>
      <c r="B213" s="2">
        <v>0.73263888888888884</v>
      </c>
      <c r="C213" s="7">
        <v>1018</v>
      </c>
      <c r="D213" s="7">
        <v>1023</v>
      </c>
      <c r="E213" s="8">
        <v>21</v>
      </c>
      <c r="F213" s="9">
        <v>63</v>
      </c>
      <c r="G213" s="8">
        <v>21</v>
      </c>
      <c r="H213" s="8">
        <v>13.7</v>
      </c>
      <c r="I213" s="8">
        <v>26</v>
      </c>
      <c r="J213" s="8">
        <v>21</v>
      </c>
      <c r="K213" s="6">
        <f t="shared" si="9"/>
        <v>6.48</v>
      </c>
      <c r="L213" s="6">
        <f t="shared" si="10"/>
        <v>7.2</v>
      </c>
      <c r="M213" s="10">
        <v>348</v>
      </c>
      <c r="N213" s="3" t="str">
        <f t="shared" si="11"/>
        <v>NNW</v>
      </c>
      <c r="O213" s="11">
        <v>0</v>
      </c>
      <c r="P213" s="12">
        <v>0</v>
      </c>
      <c r="Q213" s="3">
        <v>1</v>
      </c>
      <c r="R213" s="13">
        <v>18968</v>
      </c>
      <c r="S213" s="14">
        <v>149.84720000000002</v>
      </c>
      <c r="T213" s="15">
        <v>1.8</v>
      </c>
      <c r="U213" s="15">
        <v>2</v>
      </c>
    </row>
    <row r="214" spans="1:21" x14ac:dyDescent="0.25">
      <c r="A214" s="1">
        <v>45396</v>
      </c>
      <c r="B214" s="2">
        <v>0.73611111111111116</v>
      </c>
      <c r="C214" s="7">
        <v>1018</v>
      </c>
      <c r="D214" s="7">
        <v>1023</v>
      </c>
      <c r="E214" s="8">
        <v>21.1</v>
      </c>
      <c r="F214" s="9">
        <v>63</v>
      </c>
      <c r="G214" s="8">
        <v>21.1</v>
      </c>
      <c r="H214" s="8">
        <v>13.7</v>
      </c>
      <c r="I214" s="8">
        <v>26</v>
      </c>
      <c r="J214" s="8">
        <v>21.1</v>
      </c>
      <c r="K214" s="6">
        <f t="shared" si="9"/>
        <v>5.76</v>
      </c>
      <c r="L214" s="6">
        <f t="shared" si="10"/>
        <v>5.76</v>
      </c>
      <c r="M214" s="10">
        <v>180</v>
      </c>
      <c r="N214" s="3" t="str">
        <f t="shared" si="11"/>
        <v>S</v>
      </c>
      <c r="O214" s="11">
        <v>0</v>
      </c>
      <c r="P214" s="12">
        <v>0</v>
      </c>
      <c r="Q214" s="3">
        <v>1</v>
      </c>
      <c r="R214" s="13">
        <v>17483</v>
      </c>
      <c r="S214" s="14">
        <v>138.1157</v>
      </c>
      <c r="T214" s="15">
        <v>1.6</v>
      </c>
      <c r="U214" s="15">
        <v>1.6</v>
      </c>
    </row>
    <row r="215" spans="1:21" x14ac:dyDescent="0.25">
      <c r="A215" s="1">
        <v>45396</v>
      </c>
      <c r="B215" s="2">
        <v>0.73958333333333337</v>
      </c>
      <c r="C215" s="7">
        <v>1018</v>
      </c>
      <c r="D215" s="7">
        <v>1023</v>
      </c>
      <c r="E215" s="8">
        <v>20.6</v>
      </c>
      <c r="F215" s="9">
        <v>65</v>
      </c>
      <c r="G215" s="8">
        <v>20.6</v>
      </c>
      <c r="H215" s="8">
        <v>13.8</v>
      </c>
      <c r="I215" s="8">
        <v>26</v>
      </c>
      <c r="J215" s="8">
        <v>20.6</v>
      </c>
      <c r="K215" s="6">
        <f t="shared" si="9"/>
        <v>19.080000000000002</v>
      </c>
      <c r="L215" s="6">
        <f t="shared" si="10"/>
        <v>20.52</v>
      </c>
      <c r="M215" s="10">
        <v>0</v>
      </c>
      <c r="N215" s="3" t="str">
        <f t="shared" si="11"/>
        <v>N</v>
      </c>
      <c r="O215" s="11">
        <v>0</v>
      </c>
      <c r="P215" s="12">
        <v>0</v>
      </c>
      <c r="Q215" s="3">
        <v>1</v>
      </c>
      <c r="R215" s="13">
        <v>15866</v>
      </c>
      <c r="S215" s="14">
        <v>125.34140000000001</v>
      </c>
      <c r="T215" s="15">
        <v>5.3</v>
      </c>
      <c r="U215" s="15">
        <v>5.7</v>
      </c>
    </row>
    <row r="216" spans="1:21" x14ac:dyDescent="0.25">
      <c r="A216" s="1">
        <v>45396</v>
      </c>
      <c r="B216" s="2">
        <v>0.74305555555555558</v>
      </c>
      <c r="C216" s="7">
        <v>1018</v>
      </c>
      <c r="D216" s="7">
        <v>1023</v>
      </c>
      <c r="E216" s="8">
        <v>20.5</v>
      </c>
      <c r="F216" s="9">
        <v>64</v>
      </c>
      <c r="G216" s="8">
        <v>20.5</v>
      </c>
      <c r="H216" s="8">
        <v>13.4</v>
      </c>
      <c r="I216" s="8">
        <v>26</v>
      </c>
      <c r="J216" s="8">
        <v>20.5</v>
      </c>
      <c r="K216" s="6">
        <f t="shared" si="9"/>
        <v>5.04</v>
      </c>
      <c r="L216" s="6">
        <f t="shared" si="10"/>
        <v>5.04</v>
      </c>
      <c r="M216" s="10">
        <v>252</v>
      </c>
      <c r="N216" s="3" t="str">
        <f t="shared" si="11"/>
        <v>WSW</v>
      </c>
      <c r="O216" s="11">
        <v>0</v>
      </c>
      <c r="P216" s="12">
        <v>0</v>
      </c>
      <c r="Q216" s="3">
        <v>0.9</v>
      </c>
      <c r="R216" s="13">
        <v>14410</v>
      </c>
      <c r="S216" s="14">
        <v>113.83900000000001</v>
      </c>
      <c r="T216" s="15">
        <v>1.4</v>
      </c>
      <c r="U216" s="15">
        <v>1.4</v>
      </c>
    </row>
    <row r="217" spans="1:21" x14ac:dyDescent="0.25">
      <c r="A217" s="1">
        <v>45396</v>
      </c>
      <c r="B217" s="2">
        <v>0.74652777777777779</v>
      </c>
      <c r="C217" s="7">
        <v>1018</v>
      </c>
      <c r="D217" s="7">
        <v>1023</v>
      </c>
      <c r="E217" s="8">
        <v>20.9</v>
      </c>
      <c r="F217" s="9">
        <v>64</v>
      </c>
      <c r="G217" s="8">
        <v>20.9</v>
      </c>
      <c r="H217" s="8">
        <v>13.8</v>
      </c>
      <c r="I217" s="8">
        <v>26</v>
      </c>
      <c r="J217" s="8">
        <v>20.9</v>
      </c>
      <c r="K217" s="6">
        <f t="shared" si="9"/>
        <v>3.6</v>
      </c>
      <c r="L217" s="6">
        <f t="shared" si="10"/>
        <v>3.6</v>
      </c>
      <c r="M217" s="10">
        <v>284</v>
      </c>
      <c r="N217" s="3" t="str">
        <f t="shared" si="11"/>
        <v>W</v>
      </c>
      <c r="O217" s="11">
        <v>0</v>
      </c>
      <c r="P217" s="12">
        <v>0</v>
      </c>
      <c r="Q217" s="3">
        <v>0.8</v>
      </c>
      <c r="R217" s="13">
        <v>12892</v>
      </c>
      <c r="S217" s="14">
        <v>101.84680000000002</v>
      </c>
      <c r="T217" s="15">
        <v>1</v>
      </c>
      <c r="U217" s="15">
        <v>1</v>
      </c>
    </row>
    <row r="218" spans="1:21" x14ac:dyDescent="0.25">
      <c r="A218" s="1">
        <v>45396</v>
      </c>
      <c r="B218" s="2">
        <v>0.75</v>
      </c>
      <c r="C218" s="7">
        <v>1018</v>
      </c>
      <c r="D218" s="7">
        <v>1023</v>
      </c>
      <c r="E218" s="8">
        <v>20.9</v>
      </c>
      <c r="F218" s="9">
        <v>64</v>
      </c>
      <c r="G218" s="8">
        <v>20.9</v>
      </c>
      <c r="H218" s="8">
        <v>13.8</v>
      </c>
      <c r="I218" s="8">
        <v>26</v>
      </c>
      <c r="J218" s="8">
        <v>20.9</v>
      </c>
      <c r="K218" s="6">
        <f t="shared" si="9"/>
        <v>8.2799999999999994</v>
      </c>
      <c r="L218" s="6">
        <f t="shared" si="10"/>
        <v>9.7200000000000006</v>
      </c>
      <c r="M218" s="10">
        <v>322</v>
      </c>
      <c r="N218" s="3" t="str">
        <f t="shared" si="11"/>
        <v>NW</v>
      </c>
      <c r="O218" s="11">
        <v>0</v>
      </c>
      <c r="P218" s="12">
        <v>0</v>
      </c>
      <c r="Q218" s="3">
        <v>0.9</v>
      </c>
      <c r="R218" s="13">
        <v>11586</v>
      </c>
      <c r="S218" s="14">
        <v>91.52940000000001</v>
      </c>
      <c r="T218" s="15">
        <v>2.2999999999999998</v>
      </c>
      <c r="U218" s="15">
        <v>2.7</v>
      </c>
    </row>
    <row r="219" spans="1:21" x14ac:dyDescent="0.25">
      <c r="A219" s="1">
        <v>45396</v>
      </c>
      <c r="B219" s="2">
        <v>0.75347222222222221</v>
      </c>
      <c r="C219" s="7">
        <v>1018</v>
      </c>
      <c r="D219" s="7">
        <v>1023</v>
      </c>
      <c r="E219" s="8">
        <v>20.5</v>
      </c>
      <c r="F219" s="9">
        <v>66</v>
      </c>
      <c r="G219" s="8">
        <v>20.5</v>
      </c>
      <c r="H219" s="8">
        <v>13.9</v>
      </c>
      <c r="I219" s="8">
        <v>26</v>
      </c>
      <c r="J219" s="8">
        <v>20.5</v>
      </c>
      <c r="K219" s="6">
        <f t="shared" si="9"/>
        <v>3.24</v>
      </c>
      <c r="L219" s="6">
        <f t="shared" si="10"/>
        <v>3.24</v>
      </c>
      <c r="M219" s="10">
        <v>312</v>
      </c>
      <c r="N219" s="3" t="str">
        <f t="shared" si="11"/>
        <v>NW</v>
      </c>
      <c r="O219" s="11">
        <v>0</v>
      </c>
      <c r="P219" s="12">
        <v>0</v>
      </c>
      <c r="Q219" s="3">
        <v>0.8</v>
      </c>
      <c r="R219" s="13">
        <v>10541</v>
      </c>
      <c r="S219" s="14">
        <v>83.273900000000012</v>
      </c>
      <c r="T219" s="15">
        <v>0.9</v>
      </c>
      <c r="U219" s="15">
        <v>0.9</v>
      </c>
    </row>
    <row r="220" spans="1:21" x14ac:dyDescent="0.25">
      <c r="A220" s="1">
        <v>45396</v>
      </c>
      <c r="B220" s="2">
        <v>0.75694444444444442</v>
      </c>
      <c r="C220" s="7">
        <v>1018</v>
      </c>
      <c r="D220" s="7">
        <v>1023</v>
      </c>
      <c r="E220" s="8">
        <v>20.5</v>
      </c>
      <c r="F220" s="9">
        <v>66</v>
      </c>
      <c r="G220" s="8">
        <v>20.5</v>
      </c>
      <c r="H220" s="8">
        <v>13.9</v>
      </c>
      <c r="I220" s="8">
        <v>26</v>
      </c>
      <c r="J220" s="8">
        <v>20.5</v>
      </c>
      <c r="K220" s="6">
        <f t="shared" si="9"/>
        <v>3.24</v>
      </c>
      <c r="L220" s="6">
        <f t="shared" si="10"/>
        <v>3.24</v>
      </c>
      <c r="M220" s="10">
        <v>108</v>
      </c>
      <c r="N220" s="3" t="str">
        <f t="shared" si="11"/>
        <v>E</v>
      </c>
      <c r="O220" s="11">
        <v>0</v>
      </c>
      <c r="P220" s="12">
        <v>0</v>
      </c>
      <c r="Q220" s="3">
        <v>0.9</v>
      </c>
      <c r="R220" s="13">
        <v>9676</v>
      </c>
      <c r="S220" s="14">
        <v>76.440400000000011</v>
      </c>
      <c r="T220" s="15">
        <v>0.9</v>
      </c>
      <c r="U220" s="15">
        <v>0.9</v>
      </c>
    </row>
    <row r="221" spans="1:21" x14ac:dyDescent="0.25">
      <c r="A221" s="1">
        <v>45396</v>
      </c>
      <c r="B221" s="2">
        <v>0.76041666666666663</v>
      </c>
      <c r="C221" s="7">
        <v>1018</v>
      </c>
      <c r="D221" s="7">
        <v>1023</v>
      </c>
      <c r="E221" s="8">
        <v>20.7</v>
      </c>
      <c r="F221" s="9">
        <v>66</v>
      </c>
      <c r="G221" s="8">
        <v>20.7</v>
      </c>
      <c r="H221" s="8">
        <v>14.1</v>
      </c>
      <c r="I221" s="8">
        <v>26</v>
      </c>
      <c r="J221" s="8">
        <v>20.7</v>
      </c>
      <c r="K221" s="6">
        <f t="shared" si="9"/>
        <v>3.6</v>
      </c>
      <c r="L221" s="6">
        <f t="shared" si="10"/>
        <v>3.6</v>
      </c>
      <c r="M221" s="10">
        <v>258</v>
      </c>
      <c r="N221" s="3" t="str">
        <f t="shared" si="11"/>
        <v>WSW</v>
      </c>
      <c r="O221" s="11">
        <v>0</v>
      </c>
      <c r="P221" s="12">
        <v>0</v>
      </c>
      <c r="Q221" s="3">
        <v>0.8</v>
      </c>
      <c r="R221" s="13">
        <v>8895</v>
      </c>
      <c r="S221" s="14">
        <v>70.270500000000013</v>
      </c>
      <c r="T221" s="15">
        <v>1</v>
      </c>
      <c r="U221" s="15">
        <v>1</v>
      </c>
    </row>
    <row r="222" spans="1:21" x14ac:dyDescent="0.25">
      <c r="A222" s="1">
        <v>45396</v>
      </c>
      <c r="B222" s="2">
        <v>0.76388888888888884</v>
      </c>
      <c r="C222" s="7">
        <v>1018</v>
      </c>
      <c r="D222" s="7">
        <v>1023</v>
      </c>
      <c r="E222" s="8">
        <v>20.7</v>
      </c>
      <c r="F222" s="9">
        <v>66</v>
      </c>
      <c r="G222" s="8">
        <v>20.7</v>
      </c>
      <c r="H222" s="8">
        <v>14.1</v>
      </c>
      <c r="I222" s="8">
        <v>26</v>
      </c>
      <c r="J222" s="8">
        <v>20.7</v>
      </c>
      <c r="K222" s="6">
        <f t="shared" si="9"/>
        <v>0</v>
      </c>
      <c r="L222" s="6">
        <f t="shared" si="10"/>
        <v>0</v>
      </c>
      <c r="M222" s="10">
        <v>85</v>
      </c>
      <c r="N222" s="3" t="str">
        <f t="shared" si="11"/>
        <v>E</v>
      </c>
      <c r="O222" s="11">
        <v>0</v>
      </c>
      <c r="P222" s="12">
        <v>0</v>
      </c>
      <c r="Q222" s="3">
        <v>0.8</v>
      </c>
      <c r="R222" s="13">
        <v>8132</v>
      </c>
      <c r="S222" s="14">
        <v>64.242800000000003</v>
      </c>
      <c r="T222" s="15">
        <v>0</v>
      </c>
      <c r="U222" s="15">
        <v>0</v>
      </c>
    </row>
    <row r="223" spans="1:21" x14ac:dyDescent="0.25">
      <c r="A223" s="1">
        <v>45396</v>
      </c>
      <c r="B223" s="2">
        <v>0.76736111111111116</v>
      </c>
      <c r="C223" s="7">
        <v>1018</v>
      </c>
      <c r="D223" s="7">
        <v>1023</v>
      </c>
      <c r="E223" s="8">
        <v>20.6</v>
      </c>
      <c r="F223" s="9">
        <v>67</v>
      </c>
      <c r="G223" s="8">
        <v>20.6</v>
      </c>
      <c r="H223" s="8">
        <v>14.2</v>
      </c>
      <c r="I223" s="8">
        <v>26</v>
      </c>
      <c r="J223" s="8">
        <v>20.6</v>
      </c>
      <c r="K223" s="6">
        <f t="shared" si="9"/>
        <v>4.68</v>
      </c>
      <c r="L223" s="6">
        <f t="shared" si="10"/>
        <v>4.68</v>
      </c>
      <c r="M223" s="10">
        <v>232</v>
      </c>
      <c r="N223" s="3" t="str">
        <f t="shared" si="11"/>
        <v>SW</v>
      </c>
      <c r="O223" s="11">
        <v>0</v>
      </c>
      <c r="P223" s="12">
        <v>0</v>
      </c>
      <c r="Q223" s="3">
        <v>0</v>
      </c>
      <c r="R223" s="13">
        <v>7376</v>
      </c>
      <c r="S223" s="14">
        <v>58.270400000000002</v>
      </c>
      <c r="T223" s="15">
        <v>1.3</v>
      </c>
      <c r="U223" s="15">
        <v>1.3</v>
      </c>
    </row>
    <row r="224" spans="1:21" x14ac:dyDescent="0.25">
      <c r="A224" s="1">
        <v>45396</v>
      </c>
      <c r="B224" s="2">
        <v>0.77083333333333337</v>
      </c>
      <c r="C224" s="7">
        <v>1018</v>
      </c>
      <c r="D224" s="7">
        <v>1023</v>
      </c>
      <c r="E224" s="8">
        <v>20.3</v>
      </c>
      <c r="F224" s="9">
        <v>69</v>
      </c>
      <c r="G224" s="8">
        <v>20.3</v>
      </c>
      <c r="H224" s="8">
        <v>14.4</v>
      </c>
      <c r="I224" s="8">
        <v>26</v>
      </c>
      <c r="J224" s="8">
        <v>20.3</v>
      </c>
      <c r="K224" s="6">
        <f t="shared" si="9"/>
        <v>5.76</v>
      </c>
      <c r="L224" s="6">
        <f t="shared" si="10"/>
        <v>5.76</v>
      </c>
      <c r="M224" s="10">
        <v>353</v>
      </c>
      <c r="N224" s="3" t="str">
        <f t="shared" si="11"/>
        <v>N</v>
      </c>
      <c r="O224" s="11">
        <v>0</v>
      </c>
      <c r="P224" s="12">
        <v>0</v>
      </c>
      <c r="Q224" s="3">
        <v>0</v>
      </c>
      <c r="R224" s="13">
        <v>6665</v>
      </c>
      <c r="S224" s="14">
        <v>52.653500000000008</v>
      </c>
      <c r="T224" s="15">
        <v>1.6</v>
      </c>
      <c r="U224" s="15">
        <v>1.6</v>
      </c>
    </row>
    <row r="225" spans="1:21" x14ac:dyDescent="0.25">
      <c r="A225" s="1">
        <v>45396</v>
      </c>
      <c r="B225" s="2">
        <v>0.77430555555555558</v>
      </c>
      <c r="C225" s="7">
        <v>1018</v>
      </c>
      <c r="D225" s="7">
        <v>1023</v>
      </c>
      <c r="E225" s="8">
        <v>20</v>
      </c>
      <c r="F225" s="9">
        <v>70</v>
      </c>
      <c r="G225" s="8">
        <v>20</v>
      </c>
      <c r="H225" s="8">
        <v>14.3</v>
      </c>
      <c r="I225" s="8">
        <v>26</v>
      </c>
      <c r="J225" s="8">
        <v>20</v>
      </c>
      <c r="K225" s="6">
        <f t="shared" si="9"/>
        <v>3.9600000000000004</v>
      </c>
      <c r="L225" s="6">
        <f t="shared" si="10"/>
        <v>3.9600000000000004</v>
      </c>
      <c r="M225" s="10">
        <v>68</v>
      </c>
      <c r="N225" s="3" t="str">
        <f t="shared" si="11"/>
        <v>ENE</v>
      </c>
      <c r="O225" s="11">
        <v>0</v>
      </c>
      <c r="P225" s="12">
        <v>0</v>
      </c>
      <c r="Q225" s="3">
        <v>0</v>
      </c>
      <c r="R225" s="13">
        <v>5869</v>
      </c>
      <c r="S225" s="14">
        <v>46.365100000000005</v>
      </c>
      <c r="T225" s="15">
        <v>1.1000000000000001</v>
      </c>
      <c r="U225" s="15">
        <v>1.1000000000000001</v>
      </c>
    </row>
    <row r="226" spans="1:21" x14ac:dyDescent="0.25">
      <c r="A226" s="1">
        <v>45396</v>
      </c>
      <c r="B226" s="2">
        <v>0.77777777777777779</v>
      </c>
      <c r="C226" s="7">
        <v>1018</v>
      </c>
      <c r="D226" s="7">
        <v>1023</v>
      </c>
      <c r="E226" s="8">
        <v>19.899999999999999</v>
      </c>
      <c r="F226" s="9">
        <v>70</v>
      </c>
      <c r="G226" s="8">
        <v>19.899999999999999</v>
      </c>
      <c r="H226" s="8">
        <v>14.2</v>
      </c>
      <c r="I226" s="8">
        <v>26</v>
      </c>
      <c r="J226" s="8">
        <v>19.899999999999999</v>
      </c>
      <c r="K226" s="6">
        <f t="shared" si="9"/>
        <v>7.2</v>
      </c>
      <c r="L226" s="6">
        <f t="shared" si="10"/>
        <v>7.2</v>
      </c>
      <c r="M226" s="10">
        <v>49</v>
      </c>
      <c r="N226" s="3" t="str">
        <f t="shared" si="11"/>
        <v>NE</v>
      </c>
      <c r="O226" s="11">
        <v>0</v>
      </c>
      <c r="P226" s="12">
        <v>0</v>
      </c>
      <c r="Q226" s="3">
        <v>0</v>
      </c>
      <c r="R226" s="13">
        <v>5177</v>
      </c>
      <c r="S226" s="14">
        <v>40.898300000000006</v>
      </c>
      <c r="T226" s="15">
        <v>2</v>
      </c>
      <c r="U226" s="15">
        <v>2</v>
      </c>
    </row>
    <row r="227" spans="1:21" x14ac:dyDescent="0.25">
      <c r="A227" s="1">
        <v>45396</v>
      </c>
      <c r="B227" s="2">
        <v>0.78125</v>
      </c>
      <c r="C227" s="7">
        <v>1018</v>
      </c>
      <c r="D227" s="7">
        <v>1023</v>
      </c>
      <c r="E227" s="8">
        <v>19.5</v>
      </c>
      <c r="F227" s="9">
        <v>72</v>
      </c>
      <c r="G227" s="8">
        <v>19.5</v>
      </c>
      <c r="H227" s="8">
        <v>14.3</v>
      </c>
      <c r="I227" s="8">
        <v>26</v>
      </c>
      <c r="J227" s="8">
        <v>19.5</v>
      </c>
      <c r="K227" s="6">
        <f t="shared" si="9"/>
        <v>8.2799999999999994</v>
      </c>
      <c r="L227" s="6">
        <f t="shared" si="10"/>
        <v>9.36</v>
      </c>
      <c r="M227" s="10">
        <v>288</v>
      </c>
      <c r="N227" s="3" t="str">
        <f t="shared" si="11"/>
        <v>W</v>
      </c>
      <c r="O227" s="11">
        <v>0</v>
      </c>
      <c r="P227" s="12">
        <v>0</v>
      </c>
      <c r="Q227" s="3">
        <v>0</v>
      </c>
      <c r="R227" s="13">
        <v>4529</v>
      </c>
      <c r="S227" s="14">
        <v>35.779100000000007</v>
      </c>
      <c r="T227" s="15">
        <v>2.2999999999999998</v>
      </c>
      <c r="U227" s="15">
        <v>2.6</v>
      </c>
    </row>
    <row r="228" spans="1:21" x14ac:dyDescent="0.25">
      <c r="A228" s="1">
        <v>45396</v>
      </c>
      <c r="B228" s="2">
        <v>0.78472222222222221</v>
      </c>
      <c r="C228" s="7">
        <v>1018</v>
      </c>
      <c r="D228" s="7">
        <v>1023</v>
      </c>
      <c r="E228" s="8">
        <v>19.3</v>
      </c>
      <c r="F228" s="9">
        <v>73</v>
      </c>
      <c r="G228" s="8">
        <v>19.3</v>
      </c>
      <c r="H228" s="8">
        <v>14.3</v>
      </c>
      <c r="I228" s="8">
        <v>26</v>
      </c>
      <c r="J228" s="8">
        <v>19.3</v>
      </c>
      <c r="K228" s="6">
        <f t="shared" si="9"/>
        <v>2.52</v>
      </c>
      <c r="L228" s="6">
        <f t="shared" si="10"/>
        <v>2.52</v>
      </c>
      <c r="M228" s="10">
        <v>47</v>
      </c>
      <c r="N228" s="3" t="str">
        <f t="shared" si="11"/>
        <v>NE</v>
      </c>
      <c r="O228" s="11">
        <v>0</v>
      </c>
      <c r="P228" s="12">
        <v>0</v>
      </c>
      <c r="Q228" s="3">
        <v>0</v>
      </c>
      <c r="R228" s="13">
        <v>3890</v>
      </c>
      <c r="S228" s="14">
        <v>30.731000000000002</v>
      </c>
      <c r="T228" s="15">
        <v>0.7</v>
      </c>
      <c r="U228" s="15">
        <v>0.7</v>
      </c>
    </row>
    <row r="229" spans="1:21" x14ac:dyDescent="0.25">
      <c r="A229" s="1">
        <v>45396</v>
      </c>
      <c r="B229" s="2">
        <v>0.78819444444444442</v>
      </c>
      <c r="C229" s="7">
        <v>1018</v>
      </c>
      <c r="D229" s="7">
        <v>1023</v>
      </c>
      <c r="E229" s="8">
        <v>19.399999999999999</v>
      </c>
      <c r="F229" s="9">
        <v>73</v>
      </c>
      <c r="G229" s="8">
        <v>19.399999999999999</v>
      </c>
      <c r="H229" s="8">
        <v>14.4</v>
      </c>
      <c r="I229" s="8">
        <v>26</v>
      </c>
      <c r="J229" s="8">
        <v>19.399999999999999</v>
      </c>
      <c r="K229" s="6">
        <f t="shared" si="9"/>
        <v>0</v>
      </c>
      <c r="L229" s="6">
        <f t="shared" si="10"/>
        <v>0</v>
      </c>
      <c r="M229" s="10">
        <v>120</v>
      </c>
      <c r="N229" s="3" t="str">
        <f t="shared" si="11"/>
        <v>ESE</v>
      </c>
      <c r="O229" s="11">
        <v>0</v>
      </c>
      <c r="P229" s="12">
        <v>0</v>
      </c>
      <c r="Q229" s="3">
        <v>0</v>
      </c>
      <c r="R229" s="13">
        <v>3237</v>
      </c>
      <c r="S229" s="14">
        <v>25.572300000000002</v>
      </c>
      <c r="T229" s="15">
        <v>0</v>
      </c>
      <c r="U229" s="15">
        <v>0</v>
      </c>
    </row>
    <row r="230" spans="1:21" x14ac:dyDescent="0.25">
      <c r="A230" s="1">
        <v>45396</v>
      </c>
      <c r="B230" s="2">
        <v>0.79166666666666663</v>
      </c>
      <c r="C230" s="7">
        <v>1018</v>
      </c>
      <c r="D230" s="7">
        <v>1023</v>
      </c>
      <c r="E230" s="8">
        <v>19.2</v>
      </c>
      <c r="F230" s="9">
        <v>74</v>
      </c>
      <c r="G230" s="8">
        <v>19.2</v>
      </c>
      <c r="H230" s="8">
        <v>14.4</v>
      </c>
      <c r="I230" s="8">
        <v>26</v>
      </c>
      <c r="J230" s="8">
        <v>19.2</v>
      </c>
      <c r="K230" s="6">
        <f t="shared" si="9"/>
        <v>0</v>
      </c>
      <c r="L230" s="6">
        <f t="shared" si="10"/>
        <v>0</v>
      </c>
      <c r="M230" s="10">
        <v>82</v>
      </c>
      <c r="N230" s="3" t="str">
        <f t="shared" si="11"/>
        <v>E</v>
      </c>
      <c r="O230" s="11">
        <v>0</v>
      </c>
      <c r="P230" s="12">
        <v>0</v>
      </c>
      <c r="Q230" s="3">
        <v>0</v>
      </c>
      <c r="R230" s="13">
        <v>2552</v>
      </c>
      <c r="S230" s="14">
        <v>20.160800000000002</v>
      </c>
      <c r="T230" s="15">
        <v>0</v>
      </c>
      <c r="U230" s="15">
        <v>0</v>
      </c>
    </row>
    <row r="231" spans="1:21" x14ac:dyDescent="0.25">
      <c r="A231" s="1">
        <v>45396</v>
      </c>
      <c r="B231" s="2">
        <v>0.79513888888888884</v>
      </c>
      <c r="C231" s="7">
        <v>1018</v>
      </c>
      <c r="D231" s="7">
        <v>1023</v>
      </c>
      <c r="E231" s="8">
        <v>19.100000000000001</v>
      </c>
      <c r="F231" s="9">
        <v>74</v>
      </c>
      <c r="G231" s="8">
        <v>19.100000000000001</v>
      </c>
      <c r="H231" s="8">
        <v>14.3</v>
      </c>
      <c r="I231" s="8">
        <v>26</v>
      </c>
      <c r="J231" s="8">
        <v>19.100000000000001</v>
      </c>
      <c r="K231" s="6">
        <f t="shared" si="9"/>
        <v>0</v>
      </c>
      <c r="L231" s="6">
        <f t="shared" si="10"/>
        <v>0</v>
      </c>
      <c r="M231" s="10">
        <v>304</v>
      </c>
      <c r="N231" s="3" t="str">
        <f t="shared" si="11"/>
        <v>WNW</v>
      </c>
      <c r="O231" s="11">
        <v>0</v>
      </c>
      <c r="P231" s="12">
        <v>0</v>
      </c>
      <c r="Q231" s="3">
        <v>0</v>
      </c>
      <c r="R231" s="13">
        <v>1905</v>
      </c>
      <c r="S231" s="14">
        <v>15.049500000000002</v>
      </c>
      <c r="T231" s="15">
        <v>0</v>
      </c>
      <c r="U231" s="15">
        <v>0</v>
      </c>
    </row>
    <row r="232" spans="1:21" x14ac:dyDescent="0.25">
      <c r="A232" s="1">
        <v>45396</v>
      </c>
      <c r="B232" s="2">
        <v>0.79861111111111116</v>
      </c>
      <c r="C232" s="7">
        <v>1018</v>
      </c>
      <c r="D232" s="7">
        <v>1023</v>
      </c>
      <c r="E232" s="8">
        <v>18.899999999999999</v>
      </c>
      <c r="F232" s="9">
        <v>75</v>
      </c>
      <c r="G232" s="8">
        <v>18.899999999999999</v>
      </c>
      <c r="H232" s="8">
        <v>14.3</v>
      </c>
      <c r="I232" s="8">
        <v>26</v>
      </c>
      <c r="J232" s="8">
        <v>18.899999999999999</v>
      </c>
      <c r="K232" s="6">
        <f t="shared" si="9"/>
        <v>7.2</v>
      </c>
      <c r="L232" s="6">
        <f t="shared" si="10"/>
        <v>7.9200000000000008</v>
      </c>
      <c r="M232" s="10">
        <v>36</v>
      </c>
      <c r="N232" s="3" t="str">
        <f t="shared" si="11"/>
        <v>NNE</v>
      </c>
      <c r="O232" s="11">
        <v>0</v>
      </c>
      <c r="P232" s="12">
        <v>0</v>
      </c>
      <c r="Q232" s="3">
        <v>0</v>
      </c>
      <c r="R232" s="13">
        <v>1431</v>
      </c>
      <c r="S232" s="14">
        <v>11.304900000000002</v>
      </c>
      <c r="T232" s="15">
        <v>2</v>
      </c>
      <c r="U232" s="15">
        <v>2.2000000000000002</v>
      </c>
    </row>
    <row r="233" spans="1:21" x14ac:dyDescent="0.25">
      <c r="A233" s="1">
        <v>45396</v>
      </c>
      <c r="B233" s="2">
        <v>0.80208333333333337</v>
      </c>
      <c r="C233" s="7">
        <v>1018</v>
      </c>
      <c r="D233" s="7">
        <v>1023</v>
      </c>
      <c r="E233" s="8">
        <v>18.8</v>
      </c>
      <c r="F233" s="9">
        <v>76</v>
      </c>
      <c r="G233" s="8">
        <v>18.8</v>
      </c>
      <c r="H233" s="8">
        <v>14.5</v>
      </c>
      <c r="I233" s="8">
        <v>26</v>
      </c>
      <c r="J233" s="8">
        <v>18.8</v>
      </c>
      <c r="K233" s="6">
        <f t="shared" si="9"/>
        <v>3.6</v>
      </c>
      <c r="L233" s="6">
        <f t="shared" si="10"/>
        <v>3.6</v>
      </c>
      <c r="M233" s="10">
        <v>300</v>
      </c>
      <c r="N233" s="3" t="str">
        <f t="shared" si="11"/>
        <v>WNW</v>
      </c>
      <c r="O233" s="11">
        <v>0</v>
      </c>
      <c r="P233" s="12">
        <v>0</v>
      </c>
      <c r="Q233" s="3">
        <v>0</v>
      </c>
      <c r="R233" s="13">
        <v>0.98</v>
      </c>
      <c r="S233" s="14">
        <v>7.7420000000000006E-3</v>
      </c>
      <c r="T233" s="15">
        <v>1</v>
      </c>
      <c r="U233" s="15">
        <v>1</v>
      </c>
    </row>
    <row r="234" spans="1:21" x14ac:dyDescent="0.25">
      <c r="A234" s="1">
        <v>45396</v>
      </c>
      <c r="B234" s="2">
        <v>0.80555555555555558</v>
      </c>
      <c r="C234" s="7">
        <v>1018</v>
      </c>
      <c r="D234" s="7">
        <v>1023</v>
      </c>
      <c r="E234" s="8">
        <v>18.7</v>
      </c>
      <c r="F234" s="9">
        <v>76</v>
      </c>
      <c r="G234" s="8">
        <v>18.7</v>
      </c>
      <c r="H234" s="8">
        <v>14.4</v>
      </c>
      <c r="I234" s="8">
        <v>26</v>
      </c>
      <c r="J234" s="8">
        <v>18.7</v>
      </c>
      <c r="K234" s="6">
        <f t="shared" si="9"/>
        <v>2.52</v>
      </c>
      <c r="L234" s="6">
        <f t="shared" si="10"/>
        <v>2.52</v>
      </c>
      <c r="M234" s="10">
        <v>245</v>
      </c>
      <c r="N234" s="3" t="str">
        <f t="shared" si="11"/>
        <v>WSW</v>
      </c>
      <c r="O234" s="11">
        <v>0</v>
      </c>
      <c r="P234" s="12">
        <v>0</v>
      </c>
      <c r="Q234" s="3">
        <v>0</v>
      </c>
      <c r="R234" s="13">
        <v>0.65900000000000003</v>
      </c>
      <c r="S234" s="14">
        <v>5.2061000000000008E-3</v>
      </c>
      <c r="T234" s="15">
        <v>0.7</v>
      </c>
      <c r="U234" s="15">
        <v>0.7</v>
      </c>
    </row>
    <row r="235" spans="1:21" x14ac:dyDescent="0.25">
      <c r="A235" s="1">
        <v>45396</v>
      </c>
      <c r="B235" s="2">
        <v>0.80902777777777779</v>
      </c>
      <c r="C235" s="7">
        <v>1018</v>
      </c>
      <c r="D235" s="7">
        <v>1023</v>
      </c>
      <c r="E235" s="8">
        <v>18.7</v>
      </c>
      <c r="F235" s="9">
        <v>76</v>
      </c>
      <c r="G235" s="8">
        <v>18.7</v>
      </c>
      <c r="H235" s="8">
        <v>14.4</v>
      </c>
      <c r="I235" s="8">
        <v>26</v>
      </c>
      <c r="J235" s="8">
        <v>18.7</v>
      </c>
      <c r="K235" s="6">
        <f t="shared" si="9"/>
        <v>3.24</v>
      </c>
      <c r="L235" s="6">
        <f t="shared" si="10"/>
        <v>3.24</v>
      </c>
      <c r="M235" s="10">
        <v>36</v>
      </c>
      <c r="N235" s="3" t="str">
        <f t="shared" si="11"/>
        <v>NNE</v>
      </c>
      <c r="O235" s="11">
        <v>0</v>
      </c>
      <c r="P235" s="12">
        <v>0</v>
      </c>
      <c r="Q235" s="3">
        <v>0</v>
      </c>
      <c r="R235" s="13">
        <v>0.44400000000000001</v>
      </c>
      <c r="S235" s="14">
        <v>3.5076000000000005E-3</v>
      </c>
      <c r="T235" s="15">
        <v>0.9</v>
      </c>
      <c r="U235" s="15">
        <v>0.9</v>
      </c>
    </row>
    <row r="236" spans="1:21" x14ac:dyDescent="0.25">
      <c r="A236" s="1">
        <v>45396</v>
      </c>
      <c r="B236" s="2">
        <v>0.8125</v>
      </c>
      <c r="C236" s="7">
        <v>1018</v>
      </c>
      <c r="D236" s="7">
        <v>1023</v>
      </c>
      <c r="E236" s="8">
        <v>18.600000000000001</v>
      </c>
      <c r="F236" s="9">
        <v>76</v>
      </c>
      <c r="G236" s="8">
        <v>18.600000000000001</v>
      </c>
      <c r="H236" s="8">
        <v>14.3</v>
      </c>
      <c r="I236" s="8">
        <v>26</v>
      </c>
      <c r="J236" s="8">
        <v>18.600000000000001</v>
      </c>
      <c r="K236" s="6">
        <f t="shared" si="9"/>
        <v>0</v>
      </c>
      <c r="L236" s="6">
        <f t="shared" si="10"/>
        <v>0</v>
      </c>
      <c r="M236" s="10">
        <v>294</v>
      </c>
      <c r="N236" s="3" t="str">
        <f t="shared" si="11"/>
        <v>WNW</v>
      </c>
      <c r="O236" s="11">
        <v>0</v>
      </c>
      <c r="P236" s="12">
        <v>0</v>
      </c>
      <c r="Q236" s="3">
        <v>0</v>
      </c>
      <c r="R236" s="13">
        <v>0.28299999999999997</v>
      </c>
      <c r="S236" s="14">
        <v>2.2357000000000002E-3</v>
      </c>
      <c r="T236" s="15">
        <v>0</v>
      </c>
      <c r="U236" s="15">
        <v>0</v>
      </c>
    </row>
    <row r="237" spans="1:21" x14ac:dyDescent="0.25">
      <c r="A237" s="1">
        <v>45396</v>
      </c>
      <c r="B237" s="2">
        <v>0.81597222222222221</v>
      </c>
      <c r="C237" s="7">
        <v>1018</v>
      </c>
      <c r="D237" s="7">
        <v>1023</v>
      </c>
      <c r="E237" s="8">
        <v>18.5</v>
      </c>
      <c r="F237" s="9">
        <v>77</v>
      </c>
      <c r="G237" s="8">
        <v>18.5</v>
      </c>
      <c r="H237" s="8">
        <v>14.4</v>
      </c>
      <c r="I237" s="8">
        <v>26</v>
      </c>
      <c r="J237" s="8">
        <v>18.5</v>
      </c>
      <c r="K237" s="6">
        <f t="shared" si="9"/>
        <v>0</v>
      </c>
      <c r="L237" s="6">
        <f t="shared" si="10"/>
        <v>0</v>
      </c>
      <c r="M237" s="10">
        <v>170</v>
      </c>
      <c r="N237" s="3" t="str">
        <f t="shared" si="11"/>
        <v>S</v>
      </c>
      <c r="O237" s="11">
        <v>0</v>
      </c>
      <c r="P237" s="12">
        <v>0</v>
      </c>
      <c r="Q237" s="3">
        <v>0</v>
      </c>
      <c r="R237" s="13">
        <v>0.16600000000000001</v>
      </c>
      <c r="S237" s="14">
        <v>1.3114000000000001E-3</v>
      </c>
      <c r="T237" s="15">
        <v>0</v>
      </c>
      <c r="U237" s="15">
        <v>0</v>
      </c>
    </row>
    <row r="238" spans="1:21" x14ac:dyDescent="0.25">
      <c r="A238" s="1">
        <v>45396</v>
      </c>
      <c r="B238" s="2">
        <v>0.81944444444444442</v>
      </c>
      <c r="C238" s="7">
        <v>1018</v>
      </c>
      <c r="D238" s="7">
        <v>1023</v>
      </c>
      <c r="E238" s="8">
        <v>18.600000000000001</v>
      </c>
      <c r="F238" s="9">
        <v>76</v>
      </c>
      <c r="G238" s="8">
        <v>18.600000000000001</v>
      </c>
      <c r="H238" s="8">
        <v>14.3</v>
      </c>
      <c r="I238" s="8">
        <v>26</v>
      </c>
      <c r="J238" s="8">
        <v>18.600000000000001</v>
      </c>
      <c r="K238" s="6">
        <f t="shared" si="9"/>
        <v>0</v>
      </c>
      <c r="L238" s="6">
        <f t="shared" si="10"/>
        <v>0</v>
      </c>
      <c r="M238" s="10">
        <v>102</v>
      </c>
      <c r="N238" s="3" t="str">
        <f t="shared" si="11"/>
        <v>E</v>
      </c>
      <c r="O238" s="11">
        <v>0</v>
      </c>
      <c r="P238" s="12">
        <v>0</v>
      </c>
      <c r="Q238" s="3">
        <v>0</v>
      </c>
      <c r="R238" s="13">
        <v>7.8E-2</v>
      </c>
      <c r="S238" s="14">
        <v>6.1620000000000002E-4</v>
      </c>
      <c r="T238" s="15">
        <v>0</v>
      </c>
      <c r="U238" s="15">
        <v>0</v>
      </c>
    </row>
    <row r="239" spans="1:21" x14ac:dyDescent="0.25">
      <c r="A239" s="1">
        <v>45396</v>
      </c>
      <c r="B239" s="2">
        <v>0.82291666666666663</v>
      </c>
      <c r="C239" s="7">
        <v>1018</v>
      </c>
      <c r="D239" s="7">
        <v>1023</v>
      </c>
      <c r="E239" s="8">
        <v>18.5</v>
      </c>
      <c r="F239" s="9">
        <v>77</v>
      </c>
      <c r="G239" s="8">
        <v>18.5</v>
      </c>
      <c r="H239" s="8">
        <v>14.4</v>
      </c>
      <c r="I239" s="8">
        <v>26</v>
      </c>
      <c r="J239" s="8">
        <v>18.5</v>
      </c>
      <c r="K239" s="6">
        <f t="shared" si="9"/>
        <v>0</v>
      </c>
      <c r="L239" s="6">
        <f t="shared" si="10"/>
        <v>0</v>
      </c>
      <c r="M239" s="10">
        <v>187</v>
      </c>
      <c r="N239" s="3" t="str">
        <f t="shared" si="11"/>
        <v>S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</v>
      </c>
      <c r="U239" s="15">
        <v>0</v>
      </c>
    </row>
    <row r="240" spans="1:21" x14ac:dyDescent="0.25">
      <c r="A240" s="1">
        <v>45396</v>
      </c>
      <c r="B240" s="2">
        <v>0.82638888888888884</v>
      </c>
      <c r="C240" s="7">
        <v>1018</v>
      </c>
      <c r="D240" s="7">
        <v>1023</v>
      </c>
      <c r="E240" s="8">
        <v>18.3</v>
      </c>
      <c r="F240" s="9">
        <v>77</v>
      </c>
      <c r="G240" s="8">
        <v>18.3</v>
      </c>
      <c r="H240" s="8">
        <v>14.2</v>
      </c>
      <c r="I240" s="8">
        <v>26</v>
      </c>
      <c r="J240" s="8">
        <v>18.3</v>
      </c>
      <c r="K240" s="6">
        <f t="shared" si="9"/>
        <v>0</v>
      </c>
      <c r="L240" s="6">
        <f t="shared" si="10"/>
        <v>0</v>
      </c>
      <c r="M240" s="10">
        <v>135</v>
      </c>
      <c r="N240" s="3" t="str">
        <f t="shared" si="11"/>
        <v>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45396</v>
      </c>
      <c r="B241" s="2">
        <v>0.82986111111111116</v>
      </c>
      <c r="C241" s="7">
        <v>1018</v>
      </c>
      <c r="D241" s="7">
        <v>1023</v>
      </c>
      <c r="E241" s="8">
        <v>18.2</v>
      </c>
      <c r="F241" s="9">
        <v>78</v>
      </c>
      <c r="G241" s="8">
        <v>18.2</v>
      </c>
      <c r="H241" s="8">
        <v>14.3</v>
      </c>
      <c r="I241" s="8">
        <v>26</v>
      </c>
      <c r="J241" s="8">
        <v>18.2</v>
      </c>
      <c r="K241" s="6">
        <f t="shared" si="9"/>
        <v>0</v>
      </c>
      <c r="L241" s="6">
        <f t="shared" si="10"/>
        <v>0</v>
      </c>
      <c r="M241" s="10">
        <v>119</v>
      </c>
      <c r="N241" s="3" t="str">
        <f t="shared" si="11"/>
        <v>ESE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0</v>
      </c>
      <c r="U241" s="15">
        <v>0</v>
      </c>
    </row>
    <row r="242" spans="1:21" x14ac:dyDescent="0.25">
      <c r="A242" s="1">
        <v>45396</v>
      </c>
      <c r="B242" s="2">
        <v>0.83333333333333337</v>
      </c>
      <c r="C242" s="7">
        <v>1018</v>
      </c>
      <c r="D242" s="7">
        <v>1023</v>
      </c>
      <c r="E242" s="8">
        <v>18.100000000000001</v>
      </c>
      <c r="F242" s="9">
        <v>78</v>
      </c>
      <c r="G242" s="8">
        <v>18.100000000000001</v>
      </c>
      <c r="H242" s="8">
        <v>14.2</v>
      </c>
      <c r="I242" s="8">
        <v>26</v>
      </c>
      <c r="J242" s="8">
        <v>18.100000000000001</v>
      </c>
      <c r="K242" s="6">
        <f t="shared" si="9"/>
        <v>0</v>
      </c>
      <c r="L242" s="6">
        <f t="shared" si="10"/>
        <v>0</v>
      </c>
      <c r="M242" s="10">
        <v>102</v>
      </c>
      <c r="N242" s="3" t="str">
        <f t="shared" si="11"/>
        <v>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45396</v>
      </c>
      <c r="B243" s="2">
        <v>0.83680555555555558</v>
      </c>
      <c r="C243" s="7">
        <v>1018</v>
      </c>
      <c r="D243" s="7">
        <v>1023</v>
      </c>
      <c r="E243" s="8">
        <v>18</v>
      </c>
      <c r="F243" s="9">
        <v>78</v>
      </c>
      <c r="G243" s="8">
        <v>18</v>
      </c>
      <c r="H243" s="8">
        <v>14.1</v>
      </c>
      <c r="I243" s="8">
        <v>26</v>
      </c>
      <c r="J243" s="8">
        <v>18</v>
      </c>
      <c r="K243" s="6">
        <f t="shared" si="9"/>
        <v>0</v>
      </c>
      <c r="L243" s="6">
        <f t="shared" si="10"/>
        <v>0</v>
      </c>
      <c r="M243" s="10">
        <v>75</v>
      </c>
      <c r="N243" s="3" t="str">
        <f t="shared" si="11"/>
        <v>ENE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45396</v>
      </c>
      <c r="B244" s="2">
        <v>0.84027777777777779</v>
      </c>
      <c r="C244" s="7">
        <v>1018</v>
      </c>
      <c r="D244" s="7">
        <v>1023</v>
      </c>
      <c r="E244" s="8">
        <v>18</v>
      </c>
      <c r="F244" s="9">
        <v>79</v>
      </c>
      <c r="G244" s="8">
        <v>18</v>
      </c>
      <c r="H244" s="8">
        <v>14.3</v>
      </c>
      <c r="I244" s="8">
        <v>26</v>
      </c>
      <c r="J244" s="8">
        <v>18</v>
      </c>
      <c r="K244" s="6">
        <f t="shared" si="9"/>
        <v>2.52</v>
      </c>
      <c r="L244" s="6">
        <f t="shared" si="10"/>
        <v>2.52</v>
      </c>
      <c r="M244" s="10">
        <v>223</v>
      </c>
      <c r="N244" s="3" t="str">
        <f t="shared" si="11"/>
        <v>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0.7</v>
      </c>
      <c r="U244" s="15">
        <v>0.7</v>
      </c>
    </row>
    <row r="245" spans="1:21" x14ac:dyDescent="0.25">
      <c r="A245" s="1">
        <v>45396</v>
      </c>
      <c r="B245" s="2">
        <v>0.84375</v>
      </c>
      <c r="C245" s="7">
        <v>1018</v>
      </c>
      <c r="D245" s="7">
        <v>1023</v>
      </c>
      <c r="E245" s="8">
        <v>17.8</v>
      </c>
      <c r="F245" s="9">
        <v>80</v>
      </c>
      <c r="G245" s="8">
        <v>17.8</v>
      </c>
      <c r="H245" s="8">
        <v>14.3</v>
      </c>
      <c r="I245" s="8">
        <v>26</v>
      </c>
      <c r="J245" s="8">
        <v>17.8</v>
      </c>
      <c r="K245" s="6">
        <f t="shared" si="9"/>
        <v>0</v>
      </c>
      <c r="L245" s="6">
        <f t="shared" si="10"/>
        <v>0</v>
      </c>
      <c r="M245" s="10">
        <v>66</v>
      </c>
      <c r="N245" s="3" t="str">
        <f t="shared" si="11"/>
        <v>ENE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</v>
      </c>
      <c r="U245" s="15">
        <v>0</v>
      </c>
    </row>
    <row r="246" spans="1:21" x14ac:dyDescent="0.25">
      <c r="A246" s="1">
        <v>45396</v>
      </c>
      <c r="B246" s="2">
        <v>0.84722222222222221</v>
      </c>
      <c r="C246" s="7">
        <v>1018</v>
      </c>
      <c r="D246" s="7">
        <v>1023</v>
      </c>
      <c r="E246" s="8">
        <v>17.8</v>
      </c>
      <c r="F246" s="9">
        <v>79</v>
      </c>
      <c r="G246" s="8">
        <v>17.8</v>
      </c>
      <c r="H246" s="8">
        <v>14.1</v>
      </c>
      <c r="I246" s="8">
        <v>26</v>
      </c>
      <c r="J246" s="8">
        <v>17.8</v>
      </c>
      <c r="K246" s="6">
        <f t="shared" si="9"/>
        <v>0</v>
      </c>
      <c r="L246" s="6">
        <f t="shared" si="10"/>
        <v>0</v>
      </c>
      <c r="M246" s="10">
        <v>270</v>
      </c>
      <c r="N246" s="3" t="str">
        <f t="shared" si="11"/>
        <v>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</v>
      </c>
      <c r="U246" s="15">
        <v>0</v>
      </c>
    </row>
    <row r="247" spans="1:21" x14ac:dyDescent="0.25">
      <c r="A247" s="1">
        <v>45396</v>
      </c>
      <c r="B247" s="2">
        <v>0.85069444444444442</v>
      </c>
      <c r="C247" s="7">
        <v>1018</v>
      </c>
      <c r="D247" s="7">
        <v>1023</v>
      </c>
      <c r="E247" s="8">
        <v>17.899999999999999</v>
      </c>
      <c r="F247" s="9">
        <v>79</v>
      </c>
      <c r="G247" s="8">
        <v>17.899999999999999</v>
      </c>
      <c r="H247" s="8">
        <v>14.2</v>
      </c>
      <c r="I247" s="8">
        <v>26</v>
      </c>
      <c r="J247" s="8">
        <v>17.899999999999999</v>
      </c>
      <c r="K247" s="6">
        <f t="shared" si="9"/>
        <v>0</v>
      </c>
      <c r="L247" s="6">
        <f t="shared" si="10"/>
        <v>0</v>
      </c>
      <c r="M247" s="10">
        <v>245</v>
      </c>
      <c r="N247" s="3" t="str">
        <f t="shared" si="11"/>
        <v>WSW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45396</v>
      </c>
      <c r="B248" s="2">
        <v>0.85416666666666663</v>
      </c>
      <c r="C248" s="7">
        <v>1018</v>
      </c>
      <c r="D248" s="7">
        <v>1023</v>
      </c>
      <c r="E248" s="8">
        <v>17.8</v>
      </c>
      <c r="F248" s="9">
        <v>79</v>
      </c>
      <c r="G248" s="8">
        <v>17.8</v>
      </c>
      <c r="H248" s="8">
        <v>14.1</v>
      </c>
      <c r="I248" s="8">
        <v>26</v>
      </c>
      <c r="J248" s="8">
        <v>17.8</v>
      </c>
      <c r="K248" s="6">
        <f t="shared" si="9"/>
        <v>0</v>
      </c>
      <c r="L248" s="6">
        <f t="shared" si="10"/>
        <v>0</v>
      </c>
      <c r="M248" s="10">
        <v>85</v>
      </c>
      <c r="N248" s="3" t="str">
        <f t="shared" si="11"/>
        <v>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45396</v>
      </c>
      <c r="B249" s="2">
        <v>0.85763888888888884</v>
      </c>
      <c r="C249" s="7">
        <v>1018</v>
      </c>
      <c r="D249" s="7">
        <v>1023</v>
      </c>
      <c r="E249" s="8">
        <v>17.7</v>
      </c>
      <c r="F249" s="9">
        <v>80</v>
      </c>
      <c r="G249" s="8">
        <v>17.7</v>
      </c>
      <c r="H249" s="8">
        <v>14.2</v>
      </c>
      <c r="I249" s="8">
        <v>26</v>
      </c>
      <c r="J249" s="8">
        <v>17.7</v>
      </c>
      <c r="K249" s="6">
        <f t="shared" si="9"/>
        <v>0</v>
      </c>
      <c r="L249" s="6">
        <f t="shared" si="10"/>
        <v>0</v>
      </c>
      <c r="M249" s="10">
        <v>120</v>
      </c>
      <c r="N249" s="3" t="str">
        <f t="shared" si="11"/>
        <v>ESE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45396</v>
      </c>
      <c r="B250" s="2">
        <v>0.86111111111111116</v>
      </c>
      <c r="C250" s="7">
        <v>1018</v>
      </c>
      <c r="D250" s="7">
        <v>1023</v>
      </c>
      <c r="E250" s="8">
        <v>17.7</v>
      </c>
      <c r="F250" s="9">
        <v>79</v>
      </c>
      <c r="G250" s="8">
        <v>17.7</v>
      </c>
      <c r="H250" s="8">
        <v>14</v>
      </c>
      <c r="I250" s="8">
        <v>26</v>
      </c>
      <c r="J250" s="8">
        <v>17.7</v>
      </c>
      <c r="K250" s="6">
        <f t="shared" si="9"/>
        <v>0</v>
      </c>
      <c r="L250" s="6">
        <f t="shared" si="10"/>
        <v>0</v>
      </c>
      <c r="M250" s="10">
        <v>254</v>
      </c>
      <c r="N250" s="3" t="str">
        <f t="shared" si="11"/>
        <v>WSW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</v>
      </c>
      <c r="U250" s="15">
        <v>0</v>
      </c>
    </row>
    <row r="251" spans="1:21" x14ac:dyDescent="0.25">
      <c r="A251" s="1">
        <v>45396</v>
      </c>
      <c r="B251" s="2">
        <v>0.86458333333333337</v>
      </c>
      <c r="C251" s="7">
        <v>1018</v>
      </c>
      <c r="D251" s="7">
        <v>1023</v>
      </c>
      <c r="E251" s="8">
        <v>17.7</v>
      </c>
      <c r="F251" s="9">
        <v>80</v>
      </c>
      <c r="G251" s="8">
        <v>17.7</v>
      </c>
      <c r="H251" s="8">
        <v>14.2</v>
      </c>
      <c r="I251" s="8">
        <v>26</v>
      </c>
      <c r="J251" s="8">
        <v>17.7</v>
      </c>
      <c r="K251" s="6">
        <f t="shared" si="9"/>
        <v>0</v>
      </c>
      <c r="L251" s="6">
        <f t="shared" si="10"/>
        <v>0</v>
      </c>
      <c r="M251" s="10">
        <v>188</v>
      </c>
      <c r="N251" s="3" t="str">
        <f t="shared" si="11"/>
        <v>S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</v>
      </c>
      <c r="U251" s="15">
        <v>0</v>
      </c>
    </row>
    <row r="252" spans="1:21" x14ac:dyDescent="0.25">
      <c r="A252" s="1">
        <v>45396</v>
      </c>
      <c r="B252" s="2">
        <v>0.86805555555555558</v>
      </c>
      <c r="C252" s="7">
        <v>1018</v>
      </c>
      <c r="D252" s="7">
        <v>1023</v>
      </c>
      <c r="E252" s="8">
        <v>17.600000000000001</v>
      </c>
      <c r="F252" s="9">
        <v>80</v>
      </c>
      <c r="G252" s="8">
        <v>17.600000000000001</v>
      </c>
      <c r="H252" s="8">
        <v>14.1</v>
      </c>
      <c r="I252" s="8">
        <v>26</v>
      </c>
      <c r="J252" s="8">
        <v>17.600000000000001</v>
      </c>
      <c r="K252" s="6">
        <f t="shared" si="9"/>
        <v>0</v>
      </c>
      <c r="L252" s="6">
        <f t="shared" si="10"/>
        <v>0</v>
      </c>
      <c r="M252" s="10">
        <v>113</v>
      </c>
      <c r="N252" s="3" t="str">
        <f t="shared" si="11"/>
        <v>ESE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45396</v>
      </c>
      <c r="B253" s="2">
        <v>0.87152777777777779</v>
      </c>
      <c r="C253" s="7">
        <v>1018</v>
      </c>
      <c r="D253" s="7">
        <v>1023</v>
      </c>
      <c r="E253" s="8">
        <v>17.600000000000001</v>
      </c>
      <c r="F253" s="9">
        <v>80</v>
      </c>
      <c r="G253" s="8">
        <v>17.600000000000001</v>
      </c>
      <c r="H253" s="8">
        <v>14.1</v>
      </c>
      <c r="I253" s="8">
        <v>26</v>
      </c>
      <c r="J253" s="8">
        <v>17.600000000000001</v>
      </c>
      <c r="K253" s="6">
        <f t="shared" si="9"/>
        <v>0</v>
      </c>
      <c r="L253" s="6">
        <f t="shared" si="10"/>
        <v>0</v>
      </c>
      <c r="M253" s="10">
        <v>84</v>
      </c>
      <c r="N253" s="3" t="str">
        <f t="shared" si="11"/>
        <v>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45396</v>
      </c>
      <c r="B254" s="2">
        <v>0.875</v>
      </c>
      <c r="C254" s="7">
        <v>1018</v>
      </c>
      <c r="D254" s="7">
        <v>1023</v>
      </c>
      <c r="E254" s="8">
        <v>17.5</v>
      </c>
      <c r="F254" s="9">
        <v>80</v>
      </c>
      <c r="G254" s="8">
        <v>17.5</v>
      </c>
      <c r="H254" s="8">
        <v>14</v>
      </c>
      <c r="I254" s="8">
        <v>26</v>
      </c>
      <c r="J254" s="8">
        <v>17.5</v>
      </c>
      <c r="K254" s="6">
        <f t="shared" si="9"/>
        <v>0</v>
      </c>
      <c r="L254" s="6">
        <f t="shared" si="10"/>
        <v>0</v>
      </c>
      <c r="M254" s="10">
        <v>254</v>
      </c>
      <c r="N254" s="3" t="str">
        <f t="shared" si="11"/>
        <v>WSW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</v>
      </c>
      <c r="U254" s="15">
        <v>0</v>
      </c>
    </row>
    <row r="255" spans="1:21" x14ac:dyDescent="0.25">
      <c r="A255" s="1">
        <v>45396</v>
      </c>
      <c r="B255" s="2">
        <v>0.87847222222222221</v>
      </c>
      <c r="C255" s="7">
        <v>1018</v>
      </c>
      <c r="D255" s="7">
        <v>1023</v>
      </c>
      <c r="E255" s="8">
        <v>17.600000000000001</v>
      </c>
      <c r="F255" s="9">
        <v>80</v>
      </c>
      <c r="G255" s="8">
        <v>17.600000000000001</v>
      </c>
      <c r="H255" s="8">
        <v>14.1</v>
      </c>
      <c r="I255" s="8">
        <v>26</v>
      </c>
      <c r="J255" s="8">
        <v>17.600000000000001</v>
      </c>
      <c r="K255" s="6">
        <f t="shared" si="9"/>
        <v>0</v>
      </c>
      <c r="L255" s="6">
        <f t="shared" si="10"/>
        <v>0</v>
      </c>
      <c r="M255" s="10">
        <v>254</v>
      </c>
      <c r="N255" s="3" t="str">
        <f t="shared" si="11"/>
        <v>WSW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45396</v>
      </c>
      <c r="B256" s="2">
        <v>0.88194444444444442</v>
      </c>
      <c r="C256" s="7">
        <v>1018</v>
      </c>
      <c r="D256" s="7">
        <v>1023</v>
      </c>
      <c r="E256" s="8">
        <v>17.7</v>
      </c>
      <c r="F256" s="9">
        <v>80</v>
      </c>
      <c r="G256" s="8">
        <v>17.7</v>
      </c>
      <c r="H256" s="8">
        <v>14.2</v>
      </c>
      <c r="I256" s="8">
        <v>26</v>
      </c>
      <c r="J256" s="8">
        <v>17.7</v>
      </c>
      <c r="K256" s="6">
        <f t="shared" si="9"/>
        <v>0</v>
      </c>
      <c r="L256" s="6">
        <f t="shared" si="10"/>
        <v>0</v>
      </c>
      <c r="M256" s="10">
        <v>102</v>
      </c>
      <c r="N256" s="3" t="str">
        <f t="shared" si="11"/>
        <v>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45396</v>
      </c>
      <c r="B257" s="2">
        <v>0.88541666666666663</v>
      </c>
      <c r="C257" s="7">
        <v>1018</v>
      </c>
      <c r="D257" s="7">
        <v>1023</v>
      </c>
      <c r="E257" s="8">
        <v>17.600000000000001</v>
      </c>
      <c r="F257" s="9">
        <v>80</v>
      </c>
      <c r="G257" s="8">
        <v>17.600000000000001</v>
      </c>
      <c r="H257" s="8">
        <v>14.1</v>
      </c>
      <c r="I257" s="8">
        <v>26</v>
      </c>
      <c r="J257" s="8">
        <v>17.600000000000001</v>
      </c>
      <c r="K257" s="6">
        <f t="shared" si="9"/>
        <v>0</v>
      </c>
      <c r="L257" s="6">
        <f t="shared" si="10"/>
        <v>0</v>
      </c>
      <c r="M257" s="10">
        <v>92</v>
      </c>
      <c r="N257" s="3" t="str">
        <f t="shared" si="11"/>
        <v>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45396</v>
      </c>
      <c r="B258" s="2">
        <v>0.88888888888888884</v>
      </c>
      <c r="C258" s="7">
        <v>1018</v>
      </c>
      <c r="D258" s="7">
        <v>1023</v>
      </c>
      <c r="E258" s="8">
        <v>17.5</v>
      </c>
      <c r="F258" s="9">
        <v>80</v>
      </c>
      <c r="G258" s="8">
        <v>17.5</v>
      </c>
      <c r="H258" s="8">
        <v>14</v>
      </c>
      <c r="I258" s="8">
        <v>26</v>
      </c>
      <c r="J258" s="8">
        <v>17.5</v>
      </c>
      <c r="K258" s="6">
        <f t="shared" si="9"/>
        <v>0</v>
      </c>
      <c r="L258" s="6">
        <f t="shared" si="10"/>
        <v>0</v>
      </c>
      <c r="M258" s="10">
        <v>66</v>
      </c>
      <c r="N258" s="3" t="str">
        <f t="shared" si="11"/>
        <v>ENE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</v>
      </c>
      <c r="U258" s="15">
        <v>0</v>
      </c>
    </row>
    <row r="259" spans="1:21" x14ac:dyDescent="0.25">
      <c r="A259" s="1">
        <v>45396</v>
      </c>
      <c r="B259" s="2">
        <v>0.89236111111111116</v>
      </c>
      <c r="C259" s="7">
        <v>1018</v>
      </c>
      <c r="D259" s="7">
        <v>1023</v>
      </c>
      <c r="E259" s="8">
        <v>17.399999999999999</v>
      </c>
      <c r="F259" s="9">
        <v>80</v>
      </c>
      <c r="G259" s="8">
        <v>17.399999999999999</v>
      </c>
      <c r="H259" s="8">
        <v>13.9</v>
      </c>
      <c r="I259" s="8">
        <v>26</v>
      </c>
      <c r="J259" s="8">
        <v>17.399999999999999</v>
      </c>
      <c r="K259" s="6">
        <f t="shared" ref="K259:K289" si="12">CONVERT(T259,"m/s","km/h")</f>
        <v>0</v>
      </c>
      <c r="L259" s="6">
        <f t="shared" ref="L259:L289" si="13">CONVERT(U259,"m/s","km/h")</f>
        <v>0</v>
      </c>
      <c r="M259" s="10">
        <v>56</v>
      </c>
      <c r="N259" s="3" t="str">
        <f t="shared" ref="N259:N289" si="14">LOOKUP(M259,$V$4:$V$40,$W$4:$W$40)</f>
        <v>NE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</v>
      </c>
      <c r="U259" s="15">
        <v>0</v>
      </c>
    </row>
    <row r="260" spans="1:21" x14ac:dyDescent="0.25">
      <c r="A260" s="1">
        <v>45396</v>
      </c>
      <c r="B260" s="2">
        <v>0.89583333333333337</v>
      </c>
      <c r="C260" s="7">
        <v>1018</v>
      </c>
      <c r="D260" s="7">
        <v>1023</v>
      </c>
      <c r="E260" s="8">
        <v>17.399999999999999</v>
      </c>
      <c r="F260" s="9">
        <v>80</v>
      </c>
      <c r="G260" s="8">
        <v>17.399999999999999</v>
      </c>
      <c r="H260" s="8">
        <v>13.9</v>
      </c>
      <c r="I260" s="8">
        <v>26</v>
      </c>
      <c r="J260" s="8">
        <v>17.399999999999999</v>
      </c>
      <c r="K260" s="6">
        <f t="shared" si="12"/>
        <v>0</v>
      </c>
      <c r="L260" s="6">
        <f t="shared" si="13"/>
        <v>0</v>
      </c>
      <c r="M260" s="10">
        <v>165</v>
      </c>
      <c r="N260" s="3" t="str">
        <f t="shared" si="14"/>
        <v>SSE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45396</v>
      </c>
      <c r="B261" s="2">
        <v>0.89930555555555558</v>
      </c>
      <c r="C261" s="7">
        <v>1018</v>
      </c>
      <c r="D261" s="7">
        <v>1023</v>
      </c>
      <c r="E261" s="8">
        <v>17.399999999999999</v>
      </c>
      <c r="F261" s="9">
        <v>80</v>
      </c>
      <c r="G261" s="8">
        <v>17.399999999999999</v>
      </c>
      <c r="H261" s="8">
        <v>13.9</v>
      </c>
      <c r="I261" s="8">
        <v>26</v>
      </c>
      <c r="J261" s="8">
        <v>17.399999999999999</v>
      </c>
      <c r="K261" s="6">
        <f t="shared" si="12"/>
        <v>0</v>
      </c>
      <c r="L261" s="6">
        <f t="shared" si="13"/>
        <v>0</v>
      </c>
      <c r="M261" s="10">
        <v>210</v>
      </c>
      <c r="N261" s="3" t="str">
        <f t="shared" si="14"/>
        <v>SSW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45396</v>
      </c>
      <c r="B262" s="2">
        <v>0.90277777777777779</v>
      </c>
      <c r="C262" s="7">
        <v>1018</v>
      </c>
      <c r="D262" s="7">
        <v>1023</v>
      </c>
      <c r="E262" s="8">
        <v>17.3</v>
      </c>
      <c r="F262" s="9">
        <v>80</v>
      </c>
      <c r="G262" s="8">
        <v>17.3</v>
      </c>
      <c r="H262" s="8">
        <v>13.8</v>
      </c>
      <c r="I262" s="8">
        <v>26</v>
      </c>
      <c r="J262" s="8">
        <v>17.3</v>
      </c>
      <c r="K262" s="6">
        <f t="shared" si="12"/>
        <v>0</v>
      </c>
      <c r="L262" s="6">
        <f t="shared" si="13"/>
        <v>0</v>
      </c>
      <c r="M262" s="10">
        <v>90</v>
      </c>
      <c r="N262" s="3" t="str">
        <f t="shared" si="14"/>
        <v>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</v>
      </c>
      <c r="U262" s="15">
        <v>0</v>
      </c>
    </row>
    <row r="263" spans="1:21" x14ac:dyDescent="0.25">
      <c r="A263" s="1">
        <v>45396</v>
      </c>
      <c r="B263" s="2">
        <v>0.90625</v>
      </c>
      <c r="C263" s="7">
        <v>1018</v>
      </c>
      <c r="D263" s="7">
        <v>1023</v>
      </c>
      <c r="E263" s="8">
        <v>17.2</v>
      </c>
      <c r="F263" s="9">
        <v>81</v>
      </c>
      <c r="G263" s="8">
        <v>17.2</v>
      </c>
      <c r="H263" s="8">
        <v>13.9</v>
      </c>
      <c r="I263" s="8">
        <v>26</v>
      </c>
      <c r="J263" s="8">
        <v>17.2</v>
      </c>
      <c r="K263" s="6">
        <f t="shared" si="12"/>
        <v>0</v>
      </c>
      <c r="L263" s="6">
        <f t="shared" si="13"/>
        <v>0</v>
      </c>
      <c r="M263" s="10">
        <v>56</v>
      </c>
      <c r="N263" s="3" t="str">
        <f t="shared" si="14"/>
        <v>NE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</v>
      </c>
      <c r="U263" s="15">
        <v>0</v>
      </c>
    </row>
    <row r="264" spans="1:21" x14ac:dyDescent="0.25">
      <c r="A264" s="1">
        <v>45396</v>
      </c>
      <c r="B264" s="2">
        <v>0.90972222222222221</v>
      </c>
      <c r="C264" s="7">
        <v>1018</v>
      </c>
      <c r="D264" s="7">
        <v>1023</v>
      </c>
      <c r="E264" s="8">
        <v>17.3</v>
      </c>
      <c r="F264" s="9">
        <v>80</v>
      </c>
      <c r="G264" s="8">
        <v>17.3</v>
      </c>
      <c r="H264" s="8">
        <v>13.8</v>
      </c>
      <c r="I264" s="8">
        <v>26</v>
      </c>
      <c r="J264" s="8">
        <v>17.3</v>
      </c>
      <c r="K264" s="6">
        <f t="shared" si="12"/>
        <v>0</v>
      </c>
      <c r="L264" s="6">
        <f t="shared" si="13"/>
        <v>0</v>
      </c>
      <c r="M264" s="10">
        <v>66</v>
      </c>
      <c r="N264" s="3" t="str">
        <f t="shared" si="14"/>
        <v>ENE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45396</v>
      </c>
      <c r="B265" s="2">
        <v>0.91319444444444442</v>
      </c>
      <c r="C265" s="7">
        <v>1018</v>
      </c>
      <c r="D265" s="7">
        <v>1023</v>
      </c>
      <c r="E265" s="8">
        <v>17.2</v>
      </c>
      <c r="F265" s="9">
        <v>80</v>
      </c>
      <c r="G265" s="8">
        <v>17.2</v>
      </c>
      <c r="H265" s="8">
        <v>13.7</v>
      </c>
      <c r="I265" s="8">
        <v>26</v>
      </c>
      <c r="J265" s="8">
        <v>17.2</v>
      </c>
      <c r="K265" s="6">
        <f t="shared" si="12"/>
        <v>0</v>
      </c>
      <c r="L265" s="6">
        <f t="shared" si="13"/>
        <v>0</v>
      </c>
      <c r="M265" s="10">
        <v>66</v>
      </c>
      <c r="N265" s="3" t="str">
        <f t="shared" si="14"/>
        <v>ENE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45396</v>
      </c>
      <c r="B266" s="2">
        <v>0.91666666666666663</v>
      </c>
      <c r="C266" s="7">
        <v>1018</v>
      </c>
      <c r="D266" s="7">
        <v>1023</v>
      </c>
      <c r="E266" s="8">
        <v>17.3</v>
      </c>
      <c r="F266" s="9">
        <v>80</v>
      </c>
      <c r="G266" s="8">
        <v>17.3</v>
      </c>
      <c r="H266" s="8">
        <v>13.8</v>
      </c>
      <c r="I266" s="8">
        <v>26</v>
      </c>
      <c r="J266" s="8">
        <v>17.3</v>
      </c>
      <c r="K266" s="6">
        <f t="shared" si="12"/>
        <v>0</v>
      </c>
      <c r="L266" s="6">
        <f t="shared" si="13"/>
        <v>0</v>
      </c>
      <c r="M266" s="10">
        <v>125</v>
      </c>
      <c r="N266" s="3" t="str">
        <f t="shared" si="14"/>
        <v>ESE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45396</v>
      </c>
      <c r="B267" s="2">
        <v>0.92013888888888884</v>
      </c>
      <c r="C267" s="7">
        <v>1018</v>
      </c>
      <c r="D267" s="7">
        <v>1023</v>
      </c>
      <c r="E267" s="8">
        <v>17.399999999999999</v>
      </c>
      <c r="F267" s="9">
        <v>80</v>
      </c>
      <c r="G267" s="8">
        <v>17.399999999999999</v>
      </c>
      <c r="H267" s="8">
        <v>13.9</v>
      </c>
      <c r="I267" s="8">
        <v>26</v>
      </c>
      <c r="J267" s="8">
        <v>17.399999999999999</v>
      </c>
      <c r="K267" s="6">
        <f t="shared" si="12"/>
        <v>0</v>
      </c>
      <c r="L267" s="6">
        <f t="shared" si="13"/>
        <v>0</v>
      </c>
      <c r="M267" s="10">
        <v>120</v>
      </c>
      <c r="N267" s="3" t="str">
        <f t="shared" si="14"/>
        <v>ESE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</v>
      </c>
      <c r="U267" s="15">
        <v>0</v>
      </c>
    </row>
    <row r="268" spans="1:21" x14ac:dyDescent="0.25">
      <c r="A268" s="1">
        <v>45396</v>
      </c>
      <c r="B268" s="2">
        <v>0.92361111111111116</v>
      </c>
      <c r="C268" s="7">
        <v>1018</v>
      </c>
      <c r="D268" s="7">
        <v>1023</v>
      </c>
      <c r="E268" s="8">
        <v>17.3</v>
      </c>
      <c r="F268" s="9">
        <v>80</v>
      </c>
      <c r="G268" s="8">
        <v>17.3</v>
      </c>
      <c r="H268" s="8">
        <v>13.8</v>
      </c>
      <c r="I268" s="8">
        <v>26</v>
      </c>
      <c r="J268" s="8">
        <v>17.3</v>
      </c>
      <c r="K268" s="6">
        <f t="shared" si="12"/>
        <v>0</v>
      </c>
      <c r="L268" s="6">
        <f t="shared" si="13"/>
        <v>0</v>
      </c>
      <c r="M268" s="10">
        <v>120</v>
      </c>
      <c r="N268" s="3" t="str">
        <f t="shared" si="14"/>
        <v>ESE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45396</v>
      </c>
      <c r="B269" s="2">
        <v>0.92708333333333337</v>
      </c>
      <c r="C269" s="7">
        <v>1018</v>
      </c>
      <c r="D269" s="7">
        <v>1023</v>
      </c>
      <c r="E269" s="8">
        <v>17.2</v>
      </c>
      <c r="F269" s="9">
        <v>80</v>
      </c>
      <c r="G269" s="8">
        <v>17.2</v>
      </c>
      <c r="H269" s="8">
        <v>13.7</v>
      </c>
      <c r="I269" s="8">
        <v>26</v>
      </c>
      <c r="J269" s="8">
        <v>17.2</v>
      </c>
      <c r="K269" s="6">
        <f t="shared" si="12"/>
        <v>0</v>
      </c>
      <c r="L269" s="6">
        <f t="shared" si="13"/>
        <v>0</v>
      </c>
      <c r="M269" s="10">
        <v>131</v>
      </c>
      <c r="N269" s="3" t="str">
        <f t="shared" si="14"/>
        <v>SE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45396</v>
      </c>
      <c r="B270" s="2">
        <v>0.93055555555555558</v>
      </c>
      <c r="C270" s="7">
        <v>1018</v>
      </c>
      <c r="D270" s="7">
        <v>1023</v>
      </c>
      <c r="E270" s="8">
        <v>17.100000000000001</v>
      </c>
      <c r="F270" s="9">
        <v>81</v>
      </c>
      <c r="G270" s="8">
        <v>17.100000000000001</v>
      </c>
      <c r="H270" s="8">
        <v>13.8</v>
      </c>
      <c r="I270" s="8">
        <v>26</v>
      </c>
      <c r="J270" s="8">
        <v>17.100000000000001</v>
      </c>
      <c r="K270" s="6">
        <f t="shared" si="12"/>
        <v>0</v>
      </c>
      <c r="L270" s="6">
        <f t="shared" si="13"/>
        <v>0</v>
      </c>
      <c r="M270" s="10">
        <v>96</v>
      </c>
      <c r="N270" s="3" t="str">
        <f t="shared" si="14"/>
        <v>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</row>
    <row r="271" spans="1:21" x14ac:dyDescent="0.25">
      <c r="A271" s="1">
        <v>45396</v>
      </c>
      <c r="B271" s="2">
        <v>0.93402777777777779</v>
      </c>
      <c r="C271" s="7">
        <v>1018</v>
      </c>
      <c r="D271" s="7">
        <v>1023</v>
      </c>
      <c r="E271" s="8">
        <v>17</v>
      </c>
      <c r="F271" s="9">
        <v>81</v>
      </c>
      <c r="G271" s="8">
        <v>17</v>
      </c>
      <c r="H271" s="8">
        <v>13.7</v>
      </c>
      <c r="I271" s="8">
        <v>26</v>
      </c>
      <c r="J271" s="8">
        <v>17</v>
      </c>
      <c r="K271" s="6">
        <f t="shared" si="12"/>
        <v>0</v>
      </c>
      <c r="L271" s="6">
        <f t="shared" si="13"/>
        <v>0</v>
      </c>
      <c r="M271" s="10">
        <v>54</v>
      </c>
      <c r="N271" s="3" t="str">
        <f t="shared" si="14"/>
        <v>NE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</v>
      </c>
      <c r="U271" s="15">
        <v>0</v>
      </c>
    </row>
    <row r="272" spans="1:21" x14ac:dyDescent="0.25">
      <c r="A272" s="1">
        <v>45396</v>
      </c>
      <c r="B272" s="2">
        <v>0.9375</v>
      </c>
      <c r="C272" s="7">
        <v>1019</v>
      </c>
      <c r="D272" s="7">
        <v>1024</v>
      </c>
      <c r="E272" s="8">
        <v>16.899999999999999</v>
      </c>
      <c r="F272" s="9">
        <v>81</v>
      </c>
      <c r="G272" s="8">
        <v>16.899999999999999</v>
      </c>
      <c r="H272" s="8">
        <v>13.6</v>
      </c>
      <c r="I272" s="8">
        <v>26</v>
      </c>
      <c r="J272" s="8">
        <v>16.899999999999999</v>
      </c>
      <c r="K272" s="6">
        <f t="shared" si="12"/>
        <v>0</v>
      </c>
      <c r="L272" s="6">
        <f t="shared" si="13"/>
        <v>0</v>
      </c>
      <c r="M272" s="10">
        <v>102</v>
      </c>
      <c r="N272" s="3" t="str">
        <f t="shared" si="14"/>
        <v>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45396</v>
      </c>
      <c r="B273" s="2">
        <v>0.94097222222222221</v>
      </c>
      <c r="C273" s="7">
        <v>1018</v>
      </c>
      <c r="D273" s="7">
        <v>1023</v>
      </c>
      <c r="E273" s="8">
        <v>16.7</v>
      </c>
      <c r="F273" s="9">
        <v>81</v>
      </c>
      <c r="G273" s="8">
        <v>16.7</v>
      </c>
      <c r="H273" s="8">
        <v>13.4</v>
      </c>
      <c r="I273" s="8">
        <v>26</v>
      </c>
      <c r="J273" s="8">
        <v>16.7</v>
      </c>
      <c r="K273" s="6">
        <f t="shared" si="12"/>
        <v>0</v>
      </c>
      <c r="L273" s="6">
        <f t="shared" si="13"/>
        <v>0</v>
      </c>
      <c r="M273" s="10">
        <v>97</v>
      </c>
      <c r="N273" s="3" t="str">
        <f t="shared" si="14"/>
        <v>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</v>
      </c>
      <c r="U273" s="15">
        <v>0</v>
      </c>
    </row>
    <row r="274" spans="1:21" x14ac:dyDescent="0.25">
      <c r="A274" s="1">
        <v>45396</v>
      </c>
      <c r="B274" s="2">
        <v>0.94444444444444442</v>
      </c>
      <c r="C274" s="7">
        <v>1018</v>
      </c>
      <c r="D274" s="7">
        <v>1023</v>
      </c>
      <c r="E274" s="8">
        <v>16.7</v>
      </c>
      <c r="F274" s="9">
        <v>81</v>
      </c>
      <c r="G274" s="8">
        <v>16.7</v>
      </c>
      <c r="H274" s="8">
        <v>13.4</v>
      </c>
      <c r="I274" s="8">
        <v>26</v>
      </c>
      <c r="J274" s="8">
        <v>16.7</v>
      </c>
      <c r="K274" s="6">
        <f t="shared" si="12"/>
        <v>0</v>
      </c>
      <c r="L274" s="6">
        <f t="shared" si="13"/>
        <v>0</v>
      </c>
      <c r="M274" s="10">
        <v>97</v>
      </c>
      <c r="N274" s="3" t="str">
        <f t="shared" si="14"/>
        <v>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</v>
      </c>
      <c r="U274" s="15">
        <v>0</v>
      </c>
    </row>
    <row r="275" spans="1:21" x14ac:dyDescent="0.25">
      <c r="A275" s="1">
        <v>45396</v>
      </c>
      <c r="B275" s="2">
        <v>0.94791666666666663</v>
      </c>
      <c r="C275" s="7">
        <v>1018</v>
      </c>
      <c r="D275" s="7">
        <v>1023</v>
      </c>
      <c r="E275" s="8">
        <v>16.8</v>
      </c>
      <c r="F275" s="9">
        <v>81</v>
      </c>
      <c r="G275" s="8">
        <v>16.8</v>
      </c>
      <c r="H275" s="8">
        <v>13.5</v>
      </c>
      <c r="I275" s="8">
        <v>26</v>
      </c>
      <c r="J275" s="8">
        <v>16.8</v>
      </c>
      <c r="K275" s="6">
        <f t="shared" si="12"/>
        <v>0</v>
      </c>
      <c r="L275" s="6">
        <f t="shared" si="13"/>
        <v>0</v>
      </c>
      <c r="M275" s="10">
        <v>72</v>
      </c>
      <c r="N275" s="3" t="str">
        <f t="shared" si="14"/>
        <v>ENE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0</v>
      </c>
      <c r="U275" s="15">
        <v>0</v>
      </c>
    </row>
    <row r="276" spans="1:21" x14ac:dyDescent="0.25">
      <c r="A276" s="1">
        <v>45396</v>
      </c>
      <c r="B276" s="2">
        <v>0.95138888888888884</v>
      </c>
      <c r="C276" s="7">
        <v>1018</v>
      </c>
      <c r="D276" s="7">
        <v>1023</v>
      </c>
      <c r="E276" s="8">
        <v>17</v>
      </c>
      <c r="F276" s="9">
        <v>80</v>
      </c>
      <c r="G276" s="8">
        <v>17</v>
      </c>
      <c r="H276" s="8">
        <v>13.5</v>
      </c>
      <c r="I276" s="8">
        <v>26</v>
      </c>
      <c r="J276" s="8">
        <v>17</v>
      </c>
      <c r="K276" s="6">
        <f t="shared" si="12"/>
        <v>0</v>
      </c>
      <c r="L276" s="6">
        <f t="shared" si="13"/>
        <v>0</v>
      </c>
      <c r="M276" s="10">
        <v>108</v>
      </c>
      <c r="N276" s="3" t="str">
        <f t="shared" si="14"/>
        <v>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</v>
      </c>
      <c r="U276" s="15">
        <v>0</v>
      </c>
    </row>
    <row r="277" spans="1:21" x14ac:dyDescent="0.25">
      <c r="A277" s="1">
        <v>45396</v>
      </c>
      <c r="B277" s="2">
        <v>0.95486111111111116</v>
      </c>
      <c r="C277" s="7">
        <v>1018</v>
      </c>
      <c r="D277" s="7">
        <v>1023</v>
      </c>
      <c r="E277" s="8">
        <v>16.899999999999999</v>
      </c>
      <c r="F277" s="9">
        <v>81</v>
      </c>
      <c r="G277" s="8">
        <v>16.899999999999999</v>
      </c>
      <c r="H277" s="8">
        <v>13.6</v>
      </c>
      <c r="I277" s="8">
        <v>26</v>
      </c>
      <c r="J277" s="8">
        <v>16.899999999999999</v>
      </c>
      <c r="K277" s="6">
        <f t="shared" si="12"/>
        <v>0</v>
      </c>
      <c r="L277" s="6">
        <f t="shared" si="13"/>
        <v>0</v>
      </c>
      <c r="M277" s="10">
        <v>154</v>
      </c>
      <c r="N277" s="3" t="str">
        <f t="shared" si="14"/>
        <v>SSE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</v>
      </c>
      <c r="U277" s="15">
        <v>0</v>
      </c>
    </row>
    <row r="278" spans="1:21" x14ac:dyDescent="0.25">
      <c r="A278" s="1">
        <v>45396</v>
      </c>
      <c r="B278" s="2">
        <v>0.95833333333333337</v>
      </c>
      <c r="C278" s="7">
        <v>1018</v>
      </c>
      <c r="D278" s="7">
        <v>1023</v>
      </c>
      <c r="E278" s="8">
        <v>16.8</v>
      </c>
      <c r="F278" s="9">
        <v>81</v>
      </c>
      <c r="G278" s="8">
        <v>16.8</v>
      </c>
      <c r="H278" s="8">
        <v>13.5</v>
      </c>
      <c r="I278" s="8">
        <v>26</v>
      </c>
      <c r="J278" s="8">
        <v>16.8</v>
      </c>
      <c r="K278" s="6">
        <f t="shared" si="12"/>
        <v>0</v>
      </c>
      <c r="L278" s="6">
        <f t="shared" si="13"/>
        <v>0</v>
      </c>
      <c r="M278" s="10">
        <v>102</v>
      </c>
      <c r="N278" s="3" t="str">
        <f t="shared" si="14"/>
        <v>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</v>
      </c>
      <c r="U278" s="15">
        <v>0</v>
      </c>
    </row>
    <row r="279" spans="1:21" x14ac:dyDescent="0.25">
      <c r="A279" s="1">
        <v>45396</v>
      </c>
      <c r="B279" s="2">
        <v>0.96180555555555558</v>
      </c>
      <c r="C279" s="7">
        <v>1018</v>
      </c>
      <c r="D279" s="7">
        <v>1023</v>
      </c>
      <c r="E279" s="8">
        <v>16.8</v>
      </c>
      <c r="F279" s="9">
        <v>81</v>
      </c>
      <c r="G279" s="8">
        <v>16.8</v>
      </c>
      <c r="H279" s="8">
        <v>13.5</v>
      </c>
      <c r="I279" s="8">
        <v>26</v>
      </c>
      <c r="J279" s="8">
        <v>16.8</v>
      </c>
      <c r="K279" s="6">
        <f t="shared" si="12"/>
        <v>0</v>
      </c>
      <c r="L279" s="6">
        <f t="shared" si="13"/>
        <v>0</v>
      </c>
      <c r="M279" s="10">
        <v>120</v>
      </c>
      <c r="N279" s="3" t="str">
        <f t="shared" si="14"/>
        <v>ESE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45396</v>
      </c>
      <c r="B280" s="2">
        <v>0.96527777777777779</v>
      </c>
      <c r="C280" s="7">
        <v>1018</v>
      </c>
      <c r="D280" s="7">
        <v>1023</v>
      </c>
      <c r="E280" s="8">
        <v>16.7</v>
      </c>
      <c r="F280" s="9">
        <v>81</v>
      </c>
      <c r="G280" s="8">
        <v>16.7</v>
      </c>
      <c r="H280" s="8">
        <v>13.4</v>
      </c>
      <c r="I280" s="8">
        <v>26</v>
      </c>
      <c r="J280" s="8">
        <v>16.7</v>
      </c>
      <c r="K280" s="6">
        <f t="shared" si="12"/>
        <v>0</v>
      </c>
      <c r="L280" s="6">
        <f t="shared" si="13"/>
        <v>0</v>
      </c>
      <c r="M280" s="10">
        <v>120</v>
      </c>
      <c r="N280" s="3" t="str">
        <f t="shared" si="14"/>
        <v>ESE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</v>
      </c>
      <c r="U280" s="15">
        <v>0</v>
      </c>
    </row>
    <row r="281" spans="1:21" x14ac:dyDescent="0.25">
      <c r="A281" s="1">
        <v>45396</v>
      </c>
      <c r="B281" s="2">
        <v>0.96875</v>
      </c>
      <c r="C281" s="7">
        <v>1018</v>
      </c>
      <c r="D281" s="7">
        <v>1023</v>
      </c>
      <c r="E281" s="8">
        <v>16.600000000000001</v>
      </c>
      <c r="F281" s="9">
        <v>82</v>
      </c>
      <c r="G281" s="8">
        <v>16.600000000000001</v>
      </c>
      <c r="H281" s="8">
        <v>13.5</v>
      </c>
      <c r="I281" s="8">
        <v>26</v>
      </c>
      <c r="J281" s="8">
        <v>16.600000000000001</v>
      </c>
      <c r="K281" s="6">
        <f t="shared" si="12"/>
        <v>0</v>
      </c>
      <c r="L281" s="6">
        <f t="shared" si="13"/>
        <v>0</v>
      </c>
      <c r="M281" s="10">
        <v>119</v>
      </c>
      <c r="N281" s="3" t="str">
        <f t="shared" si="14"/>
        <v>ESE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45396</v>
      </c>
      <c r="B282" s="2">
        <v>0.97222222222222221</v>
      </c>
      <c r="C282" s="7">
        <v>1018</v>
      </c>
      <c r="D282" s="7">
        <v>1023</v>
      </c>
      <c r="E282" s="8">
        <v>16.5</v>
      </c>
      <c r="F282" s="9">
        <v>82</v>
      </c>
      <c r="G282" s="8">
        <v>16.5</v>
      </c>
      <c r="H282" s="8">
        <v>13.4</v>
      </c>
      <c r="I282" s="8">
        <v>26</v>
      </c>
      <c r="J282" s="8">
        <v>16.5</v>
      </c>
      <c r="K282" s="6">
        <f t="shared" si="12"/>
        <v>0</v>
      </c>
      <c r="L282" s="6">
        <f t="shared" si="13"/>
        <v>0</v>
      </c>
      <c r="M282" s="10">
        <v>118</v>
      </c>
      <c r="N282" s="3" t="str">
        <f t="shared" si="14"/>
        <v>ESE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0</v>
      </c>
    </row>
    <row r="283" spans="1:21" x14ac:dyDescent="0.25">
      <c r="A283" s="1">
        <v>45396</v>
      </c>
      <c r="B283" s="2">
        <v>0.97569444444444442</v>
      </c>
      <c r="C283" s="7">
        <v>1018</v>
      </c>
      <c r="D283" s="7">
        <v>1023</v>
      </c>
      <c r="E283" s="8">
        <v>16.5</v>
      </c>
      <c r="F283" s="9">
        <v>82</v>
      </c>
      <c r="G283" s="8">
        <v>16.5</v>
      </c>
      <c r="H283" s="8">
        <v>13.4</v>
      </c>
      <c r="I283" s="8">
        <v>26</v>
      </c>
      <c r="J283" s="8">
        <v>16.5</v>
      </c>
      <c r="K283" s="6">
        <f t="shared" si="12"/>
        <v>0</v>
      </c>
      <c r="L283" s="6">
        <f t="shared" si="13"/>
        <v>0</v>
      </c>
      <c r="M283" s="10">
        <v>138</v>
      </c>
      <c r="N283" s="3" t="str">
        <f t="shared" si="14"/>
        <v>SE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</v>
      </c>
      <c r="U283" s="15">
        <v>0</v>
      </c>
    </row>
    <row r="284" spans="1:21" x14ac:dyDescent="0.25">
      <c r="A284" s="1">
        <v>45396</v>
      </c>
      <c r="B284" s="2">
        <v>0.97916666666666663</v>
      </c>
      <c r="C284" s="7">
        <v>1018</v>
      </c>
      <c r="D284" s="7">
        <v>1023</v>
      </c>
      <c r="E284" s="8">
        <v>16.399999999999999</v>
      </c>
      <c r="F284" s="9">
        <v>82</v>
      </c>
      <c r="G284" s="8">
        <v>16.399999999999999</v>
      </c>
      <c r="H284" s="8">
        <v>13.3</v>
      </c>
      <c r="I284" s="8">
        <v>26</v>
      </c>
      <c r="J284" s="8">
        <v>16.399999999999999</v>
      </c>
      <c r="K284" s="6">
        <f t="shared" si="12"/>
        <v>0</v>
      </c>
      <c r="L284" s="6">
        <f t="shared" si="13"/>
        <v>0</v>
      </c>
      <c r="M284" s="10">
        <v>90</v>
      </c>
      <c r="N284" s="3" t="str">
        <f t="shared" si="14"/>
        <v>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45396</v>
      </c>
      <c r="B285" s="2">
        <v>0.98263888888888884</v>
      </c>
      <c r="C285" s="7">
        <v>1018</v>
      </c>
      <c r="D285" s="7">
        <v>1023</v>
      </c>
      <c r="E285" s="8">
        <v>16.399999999999999</v>
      </c>
      <c r="F285" s="9">
        <v>82</v>
      </c>
      <c r="G285" s="8">
        <v>16.399999999999999</v>
      </c>
      <c r="H285" s="8">
        <v>13.3</v>
      </c>
      <c r="I285" s="8">
        <v>26</v>
      </c>
      <c r="J285" s="8">
        <v>16.399999999999999</v>
      </c>
      <c r="K285" s="6">
        <f t="shared" si="12"/>
        <v>0</v>
      </c>
      <c r="L285" s="6">
        <f t="shared" si="13"/>
        <v>0</v>
      </c>
      <c r="M285" s="10">
        <v>108</v>
      </c>
      <c r="N285" s="3" t="str">
        <f t="shared" si="14"/>
        <v>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</v>
      </c>
      <c r="U285" s="15">
        <v>0</v>
      </c>
    </row>
    <row r="286" spans="1:21" x14ac:dyDescent="0.25">
      <c r="A286" s="1">
        <v>45396</v>
      </c>
      <c r="B286" s="2">
        <v>0.98611111111111116</v>
      </c>
      <c r="C286" s="7">
        <v>1018</v>
      </c>
      <c r="D286" s="7">
        <v>1023</v>
      </c>
      <c r="E286" s="8">
        <v>16.3</v>
      </c>
      <c r="F286" s="9">
        <v>82</v>
      </c>
      <c r="G286" s="8">
        <v>16.3</v>
      </c>
      <c r="H286" s="8">
        <v>13.2</v>
      </c>
      <c r="I286" s="8">
        <v>26</v>
      </c>
      <c r="J286" s="8">
        <v>16.3</v>
      </c>
      <c r="K286" s="6">
        <f t="shared" si="12"/>
        <v>0</v>
      </c>
      <c r="L286" s="6">
        <f t="shared" si="13"/>
        <v>0</v>
      </c>
      <c r="M286" s="10">
        <v>106</v>
      </c>
      <c r="N286" s="3" t="str">
        <f t="shared" si="14"/>
        <v>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45396</v>
      </c>
      <c r="B287" s="2">
        <v>0.98958333333333337</v>
      </c>
      <c r="C287" s="7">
        <v>1018</v>
      </c>
      <c r="D287" s="7">
        <v>1023</v>
      </c>
      <c r="E287" s="8">
        <v>16.100000000000001</v>
      </c>
      <c r="F287" s="9">
        <v>82</v>
      </c>
      <c r="G287" s="8">
        <v>16.100000000000001</v>
      </c>
      <c r="H287" s="8">
        <v>13</v>
      </c>
      <c r="I287" s="8">
        <v>26</v>
      </c>
      <c r="J287" s="8">
        <v>16.100000000000001</v>
      </c>
      <c r="K287" s="6">
        <f t="shared" si="12"/>
        <v>3.24</v>
      </c>
      <c r="L287" s="6">
        <f t="shared" si="13"/>
        <v>3.24</v>
      </c>
      <c r="M287" s="10">
        <v>192</v>
      </c>
      <c r="N287" s="3" t="str">
        <f t="shared" si="14"/>
        <v>S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0.9</v>
      </c>
      <c r="U287" s="15">
        <v>0.9</v>
      </c>
    </row>
    <row r="288" spans="1:21" x14ac:dyDescent="0.25">
      <c r="A288" s="1">
        <v>45396</v>
      </c>
      <c r="B288" s="2">
        <v>0.99305555555555558</v>
      </c>
      <c r="C288" s="7">
        <v>1018</v>
      </c>
      <c r="D288" s="7">
        <v>1023</v>
      </c>
      <c r="E288" s="8">
        <v>15.9</v>
      </c>
      <c r="F288" s="9">
        <v>82</v>
      </c>
      <c r="G288" s="8">
        <v>15.9</v>
      </c>
      <c r="H288" s="8">
        <v>12.8</v>
      </c>
      <c r="I288" s="8">
        <v>26</v>
      </c>
      <c r="J288" s="8">
        <v>15.9</v>
      </c>
      <c r="K288" s="6">
        <f t="shared" si="12"/>
        <v>3.6</v>
      </c>
      <c r="L288" s="6">
        <f t="shared" si="13"/>
        <v>3.6</v>
      </c>
      <c r="M288" s="10">
        <v>312</v>
      </c>
      <c r="N288" s="3" t="str">
        <f t="shared" si="14"/>
        <v>NW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</v>
      </c>
      <c r="U288" s="15">
        <v>1</v>
      </c>
    </row>
    <row r="289" spans="1:21" x14ac:dyDescent="0.25">
      <c r="A289" s="1">
        <v>45396</v>
      </c>
      <c r="B289" s="75">
        <v>0.99652777777777779</v>
      </c>
      <c r="C289" s="7">
        <v>1018</v>
      </c>
      <c r="D289" s="7">
        <v>1023</v>
      </c>
      <c r="E289" s="8">
        <v>16</v>
      </c>
      <c r="F289" s="9">
        <v>79</v>
      </c>
      <c r="G289" s="8">
        <v>16</v>
      </c>
      <c r="H289" s="8">
        <v>12.3</v>
      </c>
      <c r="I289" s="8">
        <v>26</v>
      </c>
      <c r="J289" s="8">
        <v>16</v>
      </c>
      <c r="K289" s="6">
        <f t="shared" si="12"/>
        <v>0</v>
      </c>
      <c r="L289" s="6">
        <f t="shared" si="13"/>
        <v>0</v>
      </c>
      <c r="M289" s="10">
        <v>162</v>
      </c>
      <c r="N289" s="3" t="str">
        <f t="shared" si="14"/>
        <v>SSE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0" spans="1:21" x14ac:dyDescent="0.25">
      <c r="A290" s="1"/>
      <c r="B290" s="7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19.121527777777782</v>
      </c>
      <c r="B293" s="27">
        <f>AVERAGE(F2:F289)</f>
        <v>65.225694444444443</v>
      </c>
      <c r="C293" s="28">
        <f>AVERAGE(C2:C289)</f>
        <v>1019.375</v>
      </c>
      <c r="D293" s="29">
        <f>AVERAGE(S75:S254)</f>
        <v>323.66095521666676</v>
      </c>
      <c r="E293" s="30">
        <f>AVERAGE(K2:K288)</f>
        <v>4.7427177700348402</v>
      </c>
      <c r="F293" s="74">
        <f>AVERAGE(H2:H289)</f>
        <v>12.163194444444452</v>
      </c>
      <c r="G293" s="45" t="str" cm="1">
        <f t="array" ref="G293">INDEX(N2:N289,MIN(IF(MAX(COUNTIF(N2:N288,N2:N288))=COUNTIF(N2:N288,N2:N288),ROW(N2:N288),"")))</f>
        <v>E</v>
      </c>
      <c r="H293" s="47"/>
      <c r="I293" s="71"/>
    </row>
    <row r="294" spans="1:21" x14ac:dyDescent="0.25">
      <c r="E294" s="71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15.4</v>
      </c>
      <c r="B296" s="33">
        <f>MAX(E2:E289)</f>
        <v>23.7</v>
      </c>
      <c r="C296" s="34">
        <f>MIN(F2:F289)</f>
        <v>44</v>
      </c>
      <c r="D296" s="35">
        <f>MAX(F2:F289)</f>
        <v>82</v>
      </c>
      <c r="E296" s="36">
        <f>MAX(S2:S288)</f>
        <v>738.4525000000001</v>
      </c>
      <c r="F296" s="37">
        <f>MAX(L2:L289)</f>
        <v>22.68</v>
      </c>
      <c r="G296" s="38">
        <f>MIN(H2:H289)</f>
        <v>9.6999999999999993</v>
      </c>
      <c r="H296" s="33">
        <f>MAX(H2:H289)</f>
        <v>14.5</v>
      </c>
      <c r="I296" s="4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84A6A-1816-479F-A00D-A16CFFAA1A4B}">
  <dimension ref="A1:W296"/>
  <sheetViews>
    <sheetView workbookViewId="0">
      <selection activeCell="N2" sqref="N2:N289"/>
    </sheetView>
  </sheetViews>
  <sheetFormatPr defaultRowHeight="15" x14ac:dyDescent="0.25"/>
  <cols>
    <col min="1" max="1" width="18.28515625" customWidth="1"/>
    <col min="2" max="2" width="15.28515625" customWidth="1"/>
    <col min="3" max="3" width="17.42578125" style="16" customWidth="1"/>
    <col min="4" max="4" width="17" style="16" customWidth="1"/>
    <col min="5" max="5" width="17" style="26" customWidth="1"/>
    <col min="6" max="6" width="17.42578125" style="17" customWidth="1"/>
    <col min="7" max="7" width="17.42578125" style="26" customWidth="1"/>
    <col min="8" max="8" width="16.140625" style="26" customWidth="1"/>
    <col min="9" max="9" width="21.5703125" style="26" customWidth="1"/>
    <col min="10" max="10" width="15.42578125" style="26" customWidth="1"/>
    <col min="11" max="11" width="16.28515625" style="39" customWidth="1"/>
    <col min="12" max="12" width="15.7109375" style="39" customWidth="1"/>
    <col min="13" max="13" width="13.5703125" style="4" customWidth="1"/>
    <col min="14" max="14" width="18.28515625" customWidth="1"/>
    <col min="15" max="15" width="13.140625" style="18" customWidth="1"/>
    <col min="16" max="16" width="16.140625" style="19" customWidth="1"/>
    <col min="17" max="17" width="11.28515625" customWidth="1"/>
    <col min="18" max="18" width="15.42578125" style="20" customWidth="1"/>
    <col min="19" max="19" width="21.28515625" style="14" customWidth="1"/>
    <col min="20" max="20" width="16.85546875" style="22" customWidth="1"/>
    <col min="21" max="21" width="14.57031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71" t="s">
        <v>20</v>
      </c>
      <c r="F1" s="9" t="s">
        <v>21</v>
      </c>
      <c r="G1" s="71" t="s">
        <v>51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45397</v>
      </c>
      <c r="B2" s="2">
        <v>0</v>
      </c>
      <c r="C2" s="7">
        <v>1018</v>
      </c>
      <c r="D2" s="7">
        <v>1023</v>
      </c>
      <c r="E2" s="71">
        <v>16.3</v>
      </c>
      <c r="F2" s="9">
        <v>77</v>
      </c>
      <c r="G2" s="71">
        <v>16.3</v>
      </c>
      <c r="H2" s="71">
        <v>12.2</v>
      </c>
      <c r="I2" s="71">
        <v>26</v>
      </c>
      <c r="J2" s="71">
        <v>16.3</v>
      </c>
      <c r="K2" s="6">
        <f>CONVERT(T2,"m/s","km/h")</f>
        <v>0</v>
      </c>
      <c r="L2" s="6">
        <f>CONVERT(U2,"m/s","km/h")</f>
        <v>0</v>
      </c>
      <c r="M2" s="10">
        <v>150</v>
      </c>
      <c r="N2" s="3" t="str">
        <f>LOOKUP(M2,$V$4:$V$40,$W$4:$W$40)</f>
        <v>SSE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</v>
      </c>
      <c r="U2" s="15">
        <v>0</v>
      </c>
    </row>
    <row r="3" spans="1:23" x14ac:dyDescent="0.25">
      <c r="A3" s="1">
        <v>45397</v>
      </c>
      <c r="B3" s="2">
        <v>3.472222222222222E-3</v>
      </c>
      <c r="C3" s="7">
        <v>1018</v>
      </c>
      <c r="D3" s="7">
        <v>1023</v>
      </c>
      <c r="E3" s="71">
        <v>16.600000000000001</v>
      </c>
      <c r="F3" s="9">
        <v>76</v>
      </c>
      <c r="G3" s="71">
        <v>16.600000000000001</v>
      </c>
      <c r="H3" s="71">
        <v>12.3</v>
      </c>
      <c r="I3" s="71">
        <v>26</v>
      </c>
      <c r="J3" s="71">
        <v>16.600000000000001</v>
      </c>
      <c r="K3" s="6">
        <f t="shared" ref="K3:K66" si="0">CONVERT(T3,"m/s","km/h")</f>
        <v>0</v>
      </c>
      <c r="L3" s="6">
        <f t="shared" ref="L3:L66" si="1">CONVERT(U3,"m/s","km/h")</f>
        <v>0</v>
      </c>
      <c r="M3" s="10">
        <v>132</v>
      </c>
      <c r="N3" s="3" t="str">
        <f t="shared" ref="N3:N66" si="2">LOOKUP(M3,$V$4:$V$40,$W$4:$W$40)</f>
        <v>SE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</v>
      </c>
      <c r="U3" s="15">
        <v>0</v>
      </c>
    </row>
    <row r="4" spans="1:23" x14ac:dyDescent="0.25">
      <c r="A4" s="1">
        <v>45397</v>
      </c>
      <c r="B4" s="2">
        <v>6.9444444444444441E-3</v>
      </c>
      <c r="C4" s="7">
        <v>1018</v>
      </c>
      <c r="D4" s="7">
        <v>1023</v>
      </c>
      <c r="E4" s="71">
        <v>16.600000000000001</v>
      </c>
      <c r="F4" s="9">
        <v>76</v>
      </c>
      <c r="G4" s="71">
        <v>16.600000000000001</v>
      </c>
      <c r="H4" s="71">
        <v>12.3</v>
      </c>
      <c r="I4" s="71">
        <v>26</v>
      </c>
      <c r="J4" s="71">
        <v>16.600000000000001</v>
      </c>
      <c r="K4" s="6">
        <f t="shared" si="0"/>
        <v>0</v>
      </c>
      <c r="L4" s="6">
        <f t="shared" si="1"/>
        <v>0</v>
      </c>
      <c r="M4" s="10">
        <v>156</v>
      </c>
      <c r="N4" s="3" t="str">
        <f t="shared" si="2"/>
        <v>SSE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</v>
      </c>
      <c r="U4" s="15">
        <v>0</v>
      </c>
      <c r="V4" s="70">
        <v>0</v>
      </c>
      <c r="W4" s="8" t="s">
        <v>0</v>
      </c>
    </row>
    <row r="5" spans="1:23" x14ac:dyDescent="0.25">
      <c r="A5" s="1">
        <v>45397</v>
      </c>
      <c r="B5" s="2">
        <v>1.0416666666666666E-2</v>
      </c>
      <c r="C5" s="7">
        <v>1018</v>
      </c>
      <c r="D5" s="7">
        <v>1023</v>
      </c>
      <c r="E5" s="71">
        <v>16.5</v>
      </c>
      <c r="F5" s="9">
        <v>77</v>
      </c>
      <c r="G5" s="71">
        <v>16.8</v>
      </c>
      <c r="H5" s="71">
        <v>12.4</v>
      </c>
      <c r="I5" s="71">
        <v>26</v>
      </c>
      <c r="J5" s="71">
        <v>16.8</v>
      </c>
      <c r="K5" s="6">
        <f t="shared" si="0"/>
        <v>6.84</v>
      </c>
      <c r="L5" s="6">
        <f t="shared" si="1"/>
        <v>6.84</v>
      </c>
      <c r="M5" s="10">
        <v>168</v>
      </c>
      <c r="N5" s="3" t="str">
        <f t="shared" si="2"/>
        <v>SSE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1.9</v>
      </c>
      <c r="U5" s="15">
        <v>1.9</v>
      </c>
      <c r="V5" s="70">
        <v>10</v>
      </c>
      <c r="W5" s="8" t="s">
        <v>0</v>
      </c>
    </row>
    <row r="6" spans="1:23" x14ac:dyDescent="0.25">
      <c r="A6" s="1">
        <v>45397</v>
      </c>
      <c r="B6" s="2">
        <v>1.3888888888888888E-2</v>
      </c>
      <c r="C6" s="7">
        <v>1018</v>
      </c>
      <c r="D6" s="7">
        <v>1023</v>
      </c>
      <c r="E6" s="71">
        <v>16.3</v>
      </c>
      <c r="F6" s="9">
        <v>78</v>
      </c>
      <c r="G6" s="71">
        <v>16.3</v>
      </c>
      <c r="H6" s="71">
        <v>12.4</v>
      </c>
      <c r="I6" s="71">
        <v>26</v>
      </c>
      <c r="J6" s="71">
        <v>16.3</v>
      </c>
      <c r="K6" s="6">
        <f t="shared" si="0"/>
        <v>3.6</v>
      </c>
      <c r="L6" s="6">
        <f t="shared" si="1"/>
        <v>3.6</v>
      </c>
      <c r="M6" s="10">
        <v>126</v>
      </c>
      <c r="N6" s="3" t="str">
        <f t="shared" si="2"/>
        <v>ESE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</v>
      </c>
      <c r="U6" s="15">
        <v>1</v>
      </c>
      <c r="V6" s="70">
        <v>20</v>
      </c>
      <c r="W6" s="8" t="s">
        <v>1</v>
      </c>
    </row>
    <row r="7" spans="1:23" x14ac:dyDescent="0.25">
      <c r="A7" s="1">
        <v>45397</v>
      </c>
      <c r="B7" s="2">
        <v>1.7361111111111112E-2</v>
      </c>
      <c r="C7" s="7">
        <v>1018</v>
      </c>
      <c r="D7" s="7">
        <v>1023</v>
      </c>
      <c r="E7" s="71">
        <v>16.100000000000001</v>
      </c>
      <c r="F7" s="9">
        <v>78</v>
      </c>
      <c r="G7" s="71">
        <v>16.100000000000001</v>
      </c>
      <c r="H7" s="71">
        <v>12.2</v>
      </c>
      <c r="I7" s="71">
        <v>26</v>
      </c>
      <c r="J7" s="71">
        <v>16.100000000000001</v>
      </c>
      <c r="K7" s="6">
        <f t="shared" si="0"/>
        <v>2.52</v>
      </c>
      <c r="L7" s="6">
        <f t="shared" si="1"/>
        <v>2.52</v>
      </c>
      <c r="M7" s="10">
        <v>192</v>
      </c>
      <c r="N7" s="3" t="str">
        <f t="shared" si="2"/>
        <v>S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0.7</v>
      </c>
      <c r="U7" s="15">
        <v>0.7</v>
      </c>
      <c r="V7" s="70">
        <v>30</v>
      </c>
      <c r="W7" s="8" t="s">
        <v>1</v>
      </c>
    </row>
    <row r="8" spans="1:23" x14ac:dyDescent="0.25">
      <c r="A8" s="1">
        <v>45397</v>
      </c>
      <c r="B8" s="2">
        <v>2.0833333333333332E-2</v>
      </c>
      <c r="C8" s="7">
        <v>1018</v>
      </c>
      <c r="D8" s="7">
        <v>1023</v>
      </c>
      <c r="E8" s="71">
        <v>16</v>
      </c>
      <c r="F8" s="9">
        <v>79</v>
      </c>
      <c r="G8" s="71">
        <v>16</v>
      </c>
      <c r="H8" s="71">
        <v>12.3</v>
      </c>
      <c r="I8" s="71">
        <v>26</v>
      </c>
      <c r="J8" s="71">
        <v>16</v>
      </c>
      <c r="K8" s="6">
        <f t="shared" si="0"/>
        <v>3.6</v>
      </c>
      <c r="L8" s="6">
        <f t="shared" si="1"/>
        <v>3.6</v>
      </c>
      <c r="M8" s="10">
        <v>159</v>
      </c>
      <c r="N8" s="3" t="str">
        <f t="shared" si="2"/>
        <v>SSE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</v>
      </c>
      <c r="U8" s="15">
        <v>1</v>
      </c>
      <c r="V8" s="70">
        <v>40</v>
      </c>
      <c r="W8" s="8" t="s">
        <v>2</v>
      </c>
    </row>
    <row r="9" spans="1:23" x14ac:dyDescent="0.25">
      <c r="A9" s="1">
        <v>45397</v>
      </c>
      <c r="B9" s="2">
        <v>2.4305555555555556E-2</v>
      </c>
      <c r="C9" s="7">
        <v>1018</v>
      </c>
      <c r="D9" s="7">
        <v>1023</v>
      </c>
      <c r="E9" s="71">
        <v>15.9</v>
      </c>
      <c r="F9" s="9">
        <v>80</v>
      </c>
      <c r="G9" s="71">
        <v>16.100000000000001</v>
      </c>
      <c r="H9" s="71">
        <v>12.4</v>
      </c>
      <c r="I9" s="71">
        <v>26</v>
      </c>
      <c r="J9" s="71">
        <v>16.100000000000001</v>
      </c>
      <c r="K9" s="6">
        <f t="shared" si="0"/>
        <v>6.48</v>
      </c>
      <c r="L9" s="6">
        <f t="shared" si="1"/>
        <v>6.84</v>
      </c>
      <c r="M9" s="10">
        <v>120</v>
      </c>
      <c r="N9" s="3" t="str">
        <f t="shared" si="2"/>
        <v>ESE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1.8</v>
      </c>
      <c r="U9" s="15">
        <v>1.9</v>
      </c>
      <c r="V9" s="70">
        <v>50</v>
      </c>
      <c r="W9" s="8" t="s">
        <v>2</v>
      </c>
    </row>
    <row r="10" spans="1:23" x14ac:dyDescent="0.25">
      <c r="A10" s="1">
        <v>45397</v>
      </c>
      <c r="B10" s="2">
        <v>2.7777777777777776E-2</v>
      </c>
      <c r="C10" s="7">
        <v>1018</v>
      </c>
      <c r="D10" s="7">
        <v>1023</v>
      </c>
      <c r="E10" s="71">
        <v>16</v>
      </c>
      <c r="F10" s="9">
        <v>79</v>
      </c>
      <c r="G10" s="71">
        <v>16</v>
      </c>
      <c r="H10" s="71">
        <v>12.3</v>
      </c>
      <c r="I10" s="71">
        <v>26</v>
      </c>
      <c r="J10" s="71">
        <v>16</v>
      </c>
      <c r="K10" s="6">
        <f t="shared" si="0"/>
        <v>3.24</v>
      </c>
      <c r="L10" s="6">
        <f t="shared" si="1"/>
        <v>3.24</v>
      </c>
      <c r="M10" s="10">
        <v>119</v>
      </c>
      <c r="N10" s="3" t="str">
        <f t="shared" si="2"/>
        <v>ESE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0.9</v>
      </c>
      <c r="U10" s="15">
        <v>0.9</v>
      </c>
      <c r="V10" s="70">
        <v>60</v>
      </c>
      <c r="W10" s="8" t="s">
        <v>3</v>
      </c>
    </row>
    <row r="11" spans="1:23" x14ac:dyDescent="0.25">
      <c r="A11" s="1">
        <v>45397</v>
      </c>
      <c r="B11" s="2">
        <v>3.125E-2</v>
      </c>
      <c r="C11" s="7">
        <v>1017</v>
      </c>
      <c r="D11" s="7">
        <v>1022</v>
      </c>
      <c r="E11" s="71">
        <v>16.100000000000001</v>
      </c>
      <c r="F11" s="9">
        <v>79</v>
      </c>
      <c r="G11" s="71">
        <v>16.100000000000001</v>
      </c>
      <c r="H11" s="71">
        <v>12.4</v>
      </c>
      <c r="I11" s="71">
        <v>26</v>
      </c>
      <c r="J11" s="71">
        <v>16.100000000000001</v>
      </c>
      <c r="K11" s="6">
        <f t="shared" si="0"/>
        <v>0</v>
      </c>
      <c r="L11" s="6">
        <f t="shared" si="1"/>
        <v>0</v>
      </c>
      <c r="M11" s="10">
        <v>150</v>
      </c>
      <c r="N11" s="3" t="str">
        <f t="shared" si="2"/>
        <v>SSE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0</v>
      </c>
      <c r="U11" s="15">
        <v>0</v>
      </c>
      <c r="V11" s="70">
        <v>70</v>
      </c>
      <c r="W11" s="8" t="s">
        <v>3</v>
      </c>
    </row>
    <row r="12" spans="1:23" x14ac:dyDescent="0.25">
      <c r="A12" s="1">
        <v>45397</v>
      </c>
      <c r="B12" s="2">
        <v>3.4722222222222224E-2</v>
      </c>
      <c r="C12" s="7">
        <v>1017</v>
      </c>
      <c r="D12" s="7">
        <v>1022</v>
      </c>
      <c r="E12" s="71">
        <v>16.2</v>
      </c>
      <c r="F12" s="9">
        <v>79</v>
      </c>
      <c r="G12" s="71">
        <v>16.2</v>
      </c>
      <c r="H12" s="71">
        <v>12.5</v>
      </c>
      <c r="I12" s="71">
        <v>26</v>
      </c>
      <c r="J12" s="71">
        <v>16.2</v>
      </c>
      <c r="K12" s="6">
        <f t="shared" si="0"/>
        <v>0</v>
      </c>
      <c r="L12" s="6">
        <f t="shared" si="1"/>
        <v>0</v>
      </c>
      <c r="M12" s="10">
        <v>120</v>
      </c>
      <c r="N12" s="3" t="str">
        <f t="shared" si="2"/>
        <v>ESE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</v>
      </c>
      <c r="U12" s="15">
        <v>0</v>
      </c>
      <c r="V12" s="70">
        <v>80</v>
      </c>
      <c r="W12" s="8" t="s">
        <v>4</v>
      </c>
    </row>
    <row r="13" spans="1:23" x14ac:dyDescent="0.25">
      <c r="A13" s="1">
        <v>45397</v>
      </c>
      <c r="B13" s="2">
        <v>3.8194444444444448E-2</v>
      </c>
      <c r="C13" s="7">
        <v>1017</v>
      </c>
      <c r="D13" s="7">
        <v>1022</v>
      </c>
      <c r="E13" s="71">
        <v>16.2</v>
      </c>
      <c r="F13" s="9">
        <v>79</v>
      </c>
      <c r="G13" s="71">
        <v>16.2</v>
      </c>
      <c r="H13" s="71">
        <v>12.5</v>
      </c>
      <c r="I13" s="71">
        <v>26</v>
      </c>
      <c r="J13" s="71">
        <v>16.2</v>
      </c>
      <c r="K13" s="6">
        <f t="shared" si="0"/>
        <v>0</v>
      </c>
      <c r="L13" s="6">
        <f t="shared" si="1"/>
        <v>0</v>
      </c>
      <c r="M13" s="10">
        <v>102</v>
      </c>
      <c r="N13" s="3" t="str">
        <f t="shared" si="2"/>
        <v>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70">
        <v>90</v>
      </c>
      <c r="W13" s="8" t="s">
        <v>4</v>
      </c>
    </row>
    <row r="14" spans="1:23" x14ac:dyDescent="0.25">
      <c r="A14" s="1">
        <v>45397</v>
      </c>
      <c r="B14" s="2">
        <v>4.1666666666666664E-2</v>
      </c>
      <c r="C14" s="7">
        <v>1017</v>
      </c>
      <c r="D14" s="7">
        <v>1022</v>
      </c>
      <c r="E14" s="71">
        <v>16.100000000000001</v>
      </c>
      <c r="F14" s="9">
        <v>79</v>
      </c>
      <c r="G14" s="71">
        <v>16.100000000000001</v>
      </c>
      <c r="H14" s="71">
        <v>12.4</v>
      </c>
      <c r="I14" s="71">
        <v>26</v>
      </c>
      <c r="J14" s="71">
        <v>16.100000000000001</v>
      </c>
      <c r="K14" s="6">
        <f t="shared" si="0"/>
        <v>0</v>
      </c>
      <c r="L14" s="6">
        <f t="shared" si="1"/>
        <v>0</v>
      </c>
      <c r="M14" s="10">
        <v>114</v>
      </c>
      <c r="N14" s="3" t="str">
        <f t="shared" si="2"/>
        <v>ESE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</v>
      </c>
      <c r="U14" s="15">
        <v>0</v>
      </c>
      <c r="V14" s="70">
        <v>100</v>
      </c>
      <c r="W14" s="8" t="s">
        <v>4</v>
      </c>
    </row>
    <row r="15" spans="1:23" x14ac:dyDescent="0.25">
      <c r="A15" s="1">
        <v>45397</v>
      </c>
      <c r="B15" s="2">
        <v>4.5138888888888888E-2</v>
      </c>
      <c r="C15" s="7">
        <v>1017</v>
      </c>
      <c r="D15" s="7">
        <v>1022</v>
      </c>
      <c r="E15" s="71">
        <v>16.100000000000001</v>
      </c>
      <c r="F15" s="9">
        <v>79</v>
      </c>
      <c r="G15" s="71">
        <v>16.100000000000001</v>
      </c>
      <c r="H15" s="71">
        <v>12.4</v>
      </c>
      <c r="I15" s="71">
        <v>26</v>
      </c>
      <c r="J15" s="71">
        <v>16.100000000000001</v>
      </c>
      <c r="K15" s="6">
        <f t="shared" si="0"/>
        <v>2.52</v>
      </c>
      <c r="L15" s="6">
        <f t="shared" si="1"/>
        <v>2.52</v>
      </c>
      <c r="M15" s="10">
        <v>67</v>
      </c>
      <c r="N15" s="3" t="str">
        <f t="shared" si="2"/>
        <v>ENE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0.7</v>
      </c>
      <c r="U15" s="15">
        <v>0.7</v>
      </c>
      <c r="V15" s="70">
        <v>110</v>
      </c>
      <c r="W15" s="8" t="s">
        <v>5</v>
      </c>
    </row>
    <row r="16" spans="1:23" x14ac:dyDescent="0.25">
      <c r="A16" s="1">
        <v>45397</v>
      </c>
      <c r="B16" s="2">
        <v>4.8611111111111112E-2</v>
      </c>
      <c r="C16" s="7">
        <v>1017</v>
      </c>
      <c r="D16" s="7">
        <v>1022</v>
      </c>
      <c r="E16" s="71">
        <v>16.3</v>
      </c>
      <c r="F16" s="9">
        <v>77</v>
      </c>
      <c r="G16" s="71">
        <v>16.3</v>
      </c>
      <c r="H16" s="71">
        <v>12.2</v>
      </c>
      <c r="I16" s="71">
        <v>26</v>
      </c>
      <c r="J16" s="71">
        <v>16.3</v>
      </c>
      <c r="K16" s="6">
        <f t="shared" si="0"/>
        <v>0</v>
      </c>
      <c r="L16" s="6">
        <f t="shared" si="1"/>
        <v>0</v>
      </c>
      <c r="M16" s="10">
        <v>114</v>
      </c>
      <c r="N16" s="3" t="str">
        <f t="shared" si="2"/>
        <v>ESE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70">
        <v>120</v>
      </c>
      <c r="W16" s="8" t="s">
        <v>5</v>
      </c>
    </row>
    <row r="17" spans="1:23" x14ac:dyDescent="0.25">
      <c r="A17" s="1">
        <v>45397</v>
      </c>
      <c r="B17" s="2">
        <v>5.2083333333333336E-2</v>
      </c>
      <c r="C17" s="7">
        <v>1017</v>
      </c>
      <c r="D17" s="7">
        <v>1022</v>
      </c>
      <c r="E17" s="71">
        <v>16.399999999999999</v>
      </c>
      <c r="F17" s="9">
        <v>76</v>
      </c>
      <c r="G17" s="71">
        <v>16.399999999999999</v>
      </c>
      <c r="H17" s="71">
        <v>12.1</v>
      </c>
      <c r="I17" s="71">
        <v>26</v>
      </c>
      <c r="J17" s="71">
        <v>16.399999999999999</v>
      </c>
      <c r="K17" s="6">
        <f t="shared" si="0"/>
        <v>0</v>
      </c>
      <c r="L17" s="6">
        <f t="shared" si="1"/>
        <v>0</v>
      </c>
      <c r="M17" s="10">
        <v>132</v>
      </c>
      <c r="N17" s="3" t="str">
        <f t="shared" si="2"/>
        <v>SE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70">
        <v>130</v>
      </c>
      <c r="W17" s="8" t="s">
        <v>6</v>
      </c>
    </row>
    <row r="18" spans="1:23" x14ac:dyDescent="0.25">
      <c r="A18" s="1">
        <v>45397</v>
      </c>
      <c r="B18" s="2">
        <v>5.5555555555555552E-2</v>
      </c>
      <c r="C18" s="7">
        <v>1017</v>
      </c>
      <c r="D18" s="7">
        <v>1022</v>
      </c>
      <c r="E18" s="71">
        <v>16.5</v>
      </c>
      <c r="F18" s="9">
        <v>75</v>
      </c>
      <c r="G18" s="71">
        <v>16.5</v>
      </c>
      <c r="H18" s="71">
        <v>12</v>
      </c>
      <c r="I18" s="71">
        <v>26</v>
      </c>
      <c r="J18" s="71">
        <v>16.5</v>
      </c>
      <c r="K18" s="6">
        <f t="shared" si="0"/>
        <v>0</v>
      </c>
      <c r="L18" s="6">
        <f t="shared" si="1"/>
        <v>0</v>
      </c>
      <c r="M18" s="10">
        <v>113</v>
      </c>
      <c r="N18" s="3" t="str">
        <f t="shared" si="2"/>
        <v>ESE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</v>
      </c>
      <c r="U18" s="15">
        <v>0</v>
      </c>
      <c r="V18" s="70">
        <v>140</v>
      </c>
      <c r="W18" s="8" t="s">
        <v>6</v>
      </c>
    </row>
    <row r="19" spans="1:23" x14ac:dyDescent="0.25">
      <c r="A19" s="1">
        <v>45397</v>
      </c>
      <c r="B19" s="2">
        <v>5.9027777777777776E-2</v>
      </c>
      <c r="C19" s="7">
        <v>1017</v>
      </c>
      <c r="D19" s="7">
        <v>1022</v>
      </c>
      <c r="E19" s="71">
        <v>16.600000000000001</v>
      </c>
      <c r="F19" s="9">
        <v>75</v>
      </c>
      <c r="G19" s="71">
        <v>16.600000000000001</v>
      </c>
      <c r="H19" s="71">
        <v>12.1</v>
      </c>
      <c r="I19" s="71">
        <v>26</v>
      </c>
      <c r="J19" s="71">
        <v>16.600000000000001</v>
      </c>
      <c r="K19" s="6">
        <f t="shared" si="0"/>
        <v>0</v>
      </c>
      <c r="L19" s="6">
        <f t="shared" si="1"/>
        <v>0</v>
      </c>
      <c r="M19" s="10">
        <v>156</v>
      </c>
      <c r="N19" s="3" t="str">
        <f t="shared" si="2"/>
        <v>SSE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</v>
      </c>
      <c r="U19" s="15">
        <v>0</v>
      </c>
      <c r="V19" s="70">
        <v>150</v>
      </c>
      <c r="W19" s="8" t="s">
        <v>7</v>
      </c>
    </row>
    <row r="20" spans="1:23" x14ac:dyDescent="0.25">
      <c r="A20" s="1">
        <v>45397</v>
      </c>
      <c r="B20" s="2">
        <v>6.25E-2</v>
      </c>
      <c r="C20" s="7">
        <v>1017</v>
      </c>
      <c r="D20" s="7">
        <v>1022</v>
      </c>
      <c r="E20" s="71">
        <v>16.600000000000001</v>
      </c>
      <c r="F20" s="9">
        <v>75</v>
      </c>
      <c r="G20" s="71">
        <v>16.600000000000001</v>
      </c>
      <c r="H20" s="71">
        <v>12.1</v>
      </c>
      <c r="I20" s="71">
        <v>26</v>
      </c>
      <c r="J20" s="71">
        <v>16.600000000000001</v>
      </c>
      <c r="K20" s="6">
        <f t="shared" si="0"/>
        <v>0</v>
      </c>
      <c r="L20" s="6">
        <f t="shared" si="1"/>
        <v>0</v>
      </c>
      <c r="M20" s="10">
        <v>108</v>
      </c>
      <c r="N20" s="3" t="str">
        <f t="shared" si="2"/>
        <v>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70">
        <v>160</v>
      </c>
      <c r="W20" s="8" t="s">
        <v>7</v>
      </c>
    </row>
    <row r="21" spans="1:23" x14ac:dyDescent="0.25">
      <c r="A21" s="1">
        <v>45397</v>
      </c>
      <c r="B21" s="2">
        <v>6.5972222222222224E-2</v>
      </c>
      <c r="C21" s="7">
        <v>1017</v>
      </c>
      <c r="D21" s="7">
        <v>1022</v>
      </c>
      <c r="E21" s="71">
        <v>16.399999999999999</v>
      </c>
      <c r="F21" s="9">
        <v>75</v>
      </c>
      <c r="G21" s="71">
        <v>16.399999999999999</v>
      </c>
      <c r="H21" s="71">
        <v>11.9</v>
      </c>
      <c r="I21" s="71">
        <v>26</v>
      </c>
      <c r="J21" s="71">
        <v>16.399999999999999</v>
      </c>
      <c r="K21" s="6">
        <f t="shared" si="0"/>
        <v>4.68</v>
      </c>
      <c r="L21" s="6">
        <f t="shared" si="1"/>
        <v>4.68</v>
      </c>
      <c r="M21" s="10">
        <v>170</v>
      </c>
      <c r="N21" s="3" t="str">
        <f t="shared" si="2"/>
        <v>S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1.3</v>
      </c>
      <c r="U21" s="15">
        <v>1.3</v>
      </c>
      <c r="V21" s="70">
        <v>170</v>
      </c>
      <c r="W21" s="8" t="s">
        <v>8</v>
      </c>
    </row>
    <row r="22" spans="1:23" x14ac:dyDescent="0.25">
      <c r="A22" s="1">
        <v>45397</v>
      </c>
      <c r="B22" s="2">
        <v>6.9444444444444448E-2</v>
      </c>
      <c r="C22" s="7">
        <v>1017</v>
      </c>
      <c r="D22" s="7">
        <v>1022</v>
      </c>
      <c r="E22" s="71">
        <v>16.3</v>
      </c>
      <c r="F22" s="9">
        <v>76</v>
      </c>
      <c r="G22" s="71">
        <v>16.3</v>
      </c>
      <c r="H22" s="71">
        <v>12</v>
      </c>
      <c r="I22" s="71">
        <v>26</v>
      </c>
      <c r="J22" s="71">
        <v>16.3</v>
      </c>
      <c r="K22" s="6">
        <f t="shared" si="0"/>
        <v>3.24</v>
      </c>
      <c r="L22" s="6">
        <f t="shared" si="1"/>
        <v>3.24</v>
      </c>
      <c r="M22" s="10">
        <v>174</v>
      </c>
      <c r="N22" s="3" t="str">
        <f t="shared" si="2"/>
        <v>S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0.9</v>
      </c>
      <c r="U22" s="15">
        <v>0.9</v>
      </c>
      <c r="V22" s="70">
        <v>180</v>
      </c>
      <c r="W22" s="8" t="s">
        <v>8</v>
      </c>
    </row>
    <row r="23" spans="1:23" x14ac:dyDescent="0.25">
      <c r="A23" s="1">
        <v>45397</v>
      </c>
      <c r="B23" s="2">
        <v>7.2916666666666671E-2</v>
      </c>
      <c r="C23" s="7">
        <v>1017</v>
      </c>
      <c r="D23" s="7">
        <v>1022</v>
      </c>
      <c r="E23" s="71">
        <v>16.3</v>
      </c>
      <c r="F23" s="9">
        <v>75</v>
      </c>
      <c r="G23" s="71">
        <v>16.3</v>
      </c>
      <c r="H23" s="71">
        <v>11.8</v>
      </c>
      <c r="I23" s="71">
        <v>26</v>
      </c>
      <c r="J23" s="71">
        <v>16.3</v>
      </c>
      <c r="K23" s="6">
        <f t="shared" si="0"/>
        <v>2.52</v>
      </c>
      <c r="L23" s="6">
        <f t="shared" si="1"/>
        <v>2.52</v>
      </c>
      <c r="M23" s="10">
        <v>177</v>
      </c>
      <c r="N23" s="3" t="str">
        <f t="shared" si="2"/>
        <v>S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0.7</v>
      </c>
      <c r="U23" s="15">
        <v>0.7</v>
      </c>
      <c r="V23" s="70">
        <v>190</v>
      </c>
      <c r="W23" s="8" t="s">
        <v>8</v>
      </c>
    </row>
    <row r="24" spans="1:23" x14ac:dyDescent="0.25">
      <c r="A24" s="1">
        <v>45397</v>
      </c>
      <c r="B24" s="2">
        <v>7.6388888888888895E-2</v>
      </c>
      <c r="C24" s="7">
        <v>1017</v>
      </c>
      <c r="D24" s="7">
        <v>1022</v>
      </c>
      <c r="E24" s="71">
        <v>16.399999999999999</v>
      </c>
      <c r="F24" s="9">
        <v>74</v>
      </c>
      <c r="G24" s="71">
        <v>16.399999999999999</v>
      </c>
      <c r="H24" s="71">
        <v>11.7</v>
      </c>
      <c r="I24" s="71">
        <v>26</v>
      </c>
      <c r="J24" s="71">
        <v>16.399999999999999</v>
      </c>
      <c r="K24" s="6">
        <f t="shared" si="0"/>
        <v>0</v>
      </c>
      <c r="L24" s="6">
        <f t="shared" si="1"/>
        <v>0</v>
      </c>
      <c r="M24" s="10">
        <v>198</v>
      </c>
      <c r="N24" s="3" t="str">
        <f t="shared" si="2"/>
        <v>S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70">
        <v>200</v>
      </c>
      <c r="W24" s="8" t="s">
        <v>9</v>
      </c>
    </row>
    <row r="25" spans="1:23" x14ac:dyDescent="0.25">
      <c r="A25" s="1">
        <v>45397</v>
      </c>
      <c r="B25" s="2">
        <v>7.9861111111111105E-2</v>
      </c>
      <c r="C25" s="7">
        <v>1017</v>
      </c>
      <c r="D25" s="7">
        <v>1022</v>
      </c>
      <c r="E25" s="71">
        <v>16.399999999999999</v>
      </c>
      <c r="F25" s="9">
        <v>75</v>
      </c>
      <c r="G25" s="71">
        <v>16.399999999999999</v>
      </c>
      <c r="H25" s="71">
        <v>11.9</v>
      </c>
      <c r="I25" s="71">
        <v>26</v>
      </c>
      <c r="J25" s="71">
        <v>16.399999999999999</v>
      </c>
      <c r="K25" s="6">
        <f t="shared" si="0"/>
        <v>3.24</v>
      </c>
      <c r="L25" s="6">
        <f t="shared" si="1"/>
        <v>3.24</v>
      </c>
      <c r="M25" s="10">
        <v>125</v>
      </c>
      <c r="N25" s="3" t="str">
        <f t="shared" si="2"/>
        <v>ESE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0.9</v>
      </c>
      <c r="U25" s="15">
        <v>0.9</v>
      </c>
      <c r="V25" s="70">
        <v>210</v>
      </c>
      <c r="W25" s="8" t="s">
        <v>9</v>
      </c>
    </row>
    <row r="26" spans="1:23" x14ac:dyDescent="0.25">
      <c r="A26" s="1">
        <v>45397</v>
      </c>
      <c r="B26" s="2">
        <v>8.3333333333333329E-2</v>
      </c>
      <c r="C26" s="7">
        <v>1017</v>
      </c>
      <c r="D26" s="7">
        <v>1022</v>
      </c>
      <c r="E26" s="71">
        <v>16.2</v>
      </c>
      <c r="F26" s="9">
        <v>75</v>
      </c>
      <c r="G26" s="71">
        <v>16.2</v>
      </c>
      <c r="H26" s="71">
        <v>11.7</v>
      </c>
      <c r="I26" s="71">
        <v>26</v>
      </c>
      <c r="J26" s="71">
        <v>16.2</v>
      </c>
      <c r="K26" s="6">
        <f t="shared" si="0"/>
        <v>3.6</v>
      </c>
      <c r="L26" s="6">
        <f t="shared" si="1"/>
        <v>3.6</v>
      </c>
      <c r="M26" s="10">
        <v>174</v>
      </c>
      <c r="N26" s="3" t="str">
        <f t="shared" si="2"/>
        <v>S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</v>
      </c>
      <c r="U26" s="15">
        <v>1</v>
      </c>
      <c r="V26" s="70">
        <v>220</v>
      </c>
      <c r="W26" s="8" t="s">
        <v>10</v>
      </c>
    </row>
    <row r="27" spans="1:23" x14ac:dyDescent="0.25">
      <c r="A27" s="1">
        <v>45397</v>
      </c>
      <c r="B27" s="2">
        <v>8.6805555555555552E-2</v>
      </c>
      <c r="C27" s="7">
        <v>1017</v>
      </c>
      <c r="D27" s="7">
        <v>1022</v>
      </c>
      <c r="E27" s="71">
        <v>16.100000000000001</v>
      </c>
      <c r="F27" s="9">
        <v>76</v>
      </c>
      <c r="G27" s="71">
        <v>16.5</v>
      </c>
      <c r="H27" s="71">
        <v>11.8</v>
      </c>
      <c r="I27" s="71">
        <v>26</v>
      </c>
      <c r="J27" s="71">
        <v>16.5</v>
      </c>
      <c r="K27" s="6">
        <f t="shared" si="0"/>
        <v>5.04</v>
      </c>
      <c r="L27" s="6">
        <f t="shared" si="1"/>
        <v>5.04</v>
      </c>
      <c r="M27" s="10">
        <v>168</v>
      </c>
      <c r="N27" s="3" t="str">
        <f t="shared" si="2"/>
        <v>SSE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1.4</v>
      </c>
      <c r="U27" s="15">
        <v>1.4</v>
      </c>
      <c r="V27" s="70">
        <v>230</v>
      </c>
      <c r="W27" s="8" t="s">
        <v>10</v>
      </c>
    </row>
    <row r="28" spans="1:23" x14ac:dyDescent="0.25">
      <c r="A28" s="1">
        <v>45397</v>
      </c>
      <c r="B28" s="2">
        <v>9.0277777777777776E-2</v>
      </c>
      <c r="C28" s="7">
        <v>1017</v>
      </c>
      <c r="D28" s="7">
        <v>1022</v>
      </c>
      <c r="E28" s="71">
        <v>15.9</v>
      </c>
      <c r="F28" s="9">
        <v>76</v>
      </c>
      <c r="G28" s="71">
        <v>15.9</v>
      </c>
      <c r="H28" s="71">
        <v>11.6</v>
      </c>
      <c r="I28" s="71">
        <v>26</v>
      </c>
      <c r="J28" s="71">
        <v>15.9</v>
      </c>
      <c r="K28" s="6">
        <f t="shared" si="0"/>
        <v>3.6</v>
      </c>
      <c r="L28" s="6">
        <f t="shared" si="1"/>
        <v>3.6</v>
      </c>
      <c r="M28" s="10">
        <v>186</v>
      </c>
      <c r="N28" s="3" t="str">
        <f t="shared" si="2"/>
        <v>S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</v>
      </c>
      <c r="U28" s="15">
        <v>1</v>
      </c>
      <c r="V28" s="70">
        <v>240</v>
      </c>
      <c r="W28" s="8" t="s">
        <v>11</v>
      </c>
    </row>
    <row r="29" spans="1:23" x14ac:dyDescent="0.25">
      <c r="A29" s="1">
        <v>45397</v>
      </c>
      <c r="B29" s="2">
        <v>9.375E-2</v>
      </c>
      <c r="C29" s="7">
        <v>1017</v>
      </c>
      <c r="D29" s="7">
        <v>1022</v>
      </c>
      <c r="E29" s="71">
        <v>16</v>
      </c>
      <c r="F29" s="9">
        <v>76</v>
      </c>
      <c r="G29" s="71">
        <v>16.399999999999999</v>
      </c>
      <c r="H29" s="71">
        <v>11.7</v>
      </c>
      <c r="I29" s="71">
        <v>26</v>
      </c>
      <c r="J29" s="71">
        <v>16.399999999999999</v>
      </c>
      <c r="K29" s="6">
        <f t="shared" si="0"/>
        <v>5.04</v>
      </c>
      <c r="L29" s="6">
        <f t="shared" si="1"/>
        <v>5.04</v>
      </c>
      <c r="M29" s="10">
        <v>144</v>
      </c>
      <c r="N29" s="3" t="str">
        <f t="shared" si="2"/>
        <v>SE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1.4</v>
      </c>
      <c r="U29" s="15">
        <v>1.4</v>
      </c>
      <c r="V29" s="70">
        <v>250</v>
      </c>
      <c r="W29" s="8" t="s">
        <v>11</v>
      </c>
    </row>
    <row r="30" spans="1:23" x14ac:dyDescent="0.25">
      <c r="A30" s="1">
        <v>45397</v>
      </c>
      <c r="B30" s="2">
        <v>9.7222222222222224E-2</v>
      </c>
      <c r="C30" s="7">
        <v>1017</v>
      </c>
      <c r="D30" s="7">
        <v>1022</v>
      </c>
      <c r="E30" s="71">
        <v>15.9</v>
      </c>
      <c r="F30" s="9">
        <v>76</v>
      </c>
      <c r="G30" s="71">
        <v>16.100000000000001</v>
      </c>
      <c r="H30" s="71">
        <v>11.6</v>
      </c>
      <c r="I30" s="71">
        <v>26</v>
      </c>
      <c r="J30" s="71">
        <v>16.100000000000001</v>
      </c>
      <c r="K30" s="6">
        <f t="shared" si="0"/>
        <v>6.48</v>
      </c>
      <c r="L30" s="6">
        <f t="shared" si="1"/>
        <v>7.2</v>
      </c>
      <c r="M30" s="10">
        <v>198</v>
      </c>
      <c r="N30" s="3" t="str">
        <f t="shared" si="2"/>
        <v>S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1.8</v>
      </c>
      <c r="U30" s="15">
        <v>2</v>
      </c>
      <c r="V30" s="70">
        <v>260</v>
      </c>
      <c r="W30" s="8" t="s">
        <v>12</v>
      </c>
    </row>
    <row r="31" spans="1:23" x14ac:dyDescent="0.25">
      <c r="A31" s="1">
        <v>45397</v>
      </c>
      <c r="B31" s="2">
        <v>0.10069444444444445</v>
      </c>
      <c r="C31" s="7">
        <v>1017</v>
      </c>
      <c r="D31" s="7">
        <v>1022</v>
      </c>
      <c r="E31" s="71">
        <v>15.7</v>
      </c>
      <c r="F31" s="9">
        <v>77</v>
      </c>
      <c r="G31" s="71">
        <v>16.100000000000001</v>
      </c>
      <c r="H31" s="71">
        <v>11.6</v>
      </c>
      <c r="I31" s="71">
        <v>26</v>
      </c>
      <c r="J31" s="71">
        <v>16.100000000000001</v>
      </c>
      <c r="K31" s="6">
        <f t="shared" si="0"/>
        <v>5.76</v>
      </c>
      <c r="L31" s="6">
        <f t="shared" si="1"/>
        <v>5.76</v>
      </c>
      <c r="M31" s="10">
        <v>264</v>
      </c>
      <c r="N31" s="3" t="str">
        <f t="shared" si="2"/>
        <v>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1.6</v>
      </c>
      <c r="U31" s="15">
        <v>1.6</v>
      </c>
      <c r="V31" s="70">
        <v>270</v>
      </c>
      <c r="W31" s="8" t="s">
        <v>12</v>
      </c>
    </row>
    <row r="32" spans="1:23" x14ac:dyDescent="0.25">
      <c r="A32" s="1">
        <v>45397</v>
      </c>
      <c r="B32" s="2">
        <v>0.10416666666666667</v>
      </c>
      <c r="C32" s="7">
        <v>1017</v>
      </c>
      <c r="D32" s="7">
        <v>1022</v>
      </c>
      <c r="E32" s="71">
        <v>15.7</v>
      </c>
      <c r="F32" s="9">
        <v>77</v>
      </c>
      <c r="G32" s="71">
        <v>16.100000000000001</v>
      </c>
      <c r="H32" s="71">
        <v>11.6</v>
      </c>
      <c r="I32" s="71">
        <v>26</v>
      </c>
      <c r="J32" s="71">
        <v>16.100000000000001</v>
      </c>
      <c r="K32" s="6">
        <f t="shared" si="0"/>
        <v>5.4</v>
      </c>
      <c r="L32" s="6">
        <f t="shared" si="1"/>
        <v>5.4</v>
      </c>
      <c r="M32" s="10">
        <v>216</v>
      </c>
      <c r="N32" s="3" t="str">
        <f t="shared" si="2"/>
        <v>SSW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1.5</v>
      </c>
      <c r="U32" s="15">
        <v>1.5</v>
      </c>
      <c r="V32" s="70">
        <v>280</v>
      </c>
      <c r="W32" s="8" t="s">
        <v>12</v>
      </c>
    </row>
    <row r="33" spans="1:23" x14ac:dyDescent="0.25">
      <c r="A33" s="1">
        <v>45397</v>
      </c>
      <c r="B33" s="2">
        <v>0.1076388888888889</v>
      </c>
      <c r="C33" s="7">
        <v>1017</v>
      </c>
      <c r="D33" s="7">
        <v>1022</v>
      </c>
      <c r="E33" s="71">
        <v>15.9</v>
      </c>
      <c r="F33" s="9">
        <v>77</v>
      </c>
      <c r="G33" s="71">
        <v>16.3</v>
      </c>
      <c r="H33" s="71">
        <v>11.8</v>
      </c>
      <c r="I33" s="71">
        <v>26</v>
      </c>
      <c r="J33" s="71">
        <v>16.3</v>
      </c>
      <c r="K33" s="6">
        <f t="shared" si="0"/>
        <v>5.04</v>
      </c>
      <c r="L33" s="6">
        <f t="shared" si="1"/>
        <v>5.04</v>
      </c>
      <c r="M33" s="10">
        <v>198</v>
      </c>
      <c r="N33" s="3" t="str">
        <f t="shared" si="2"/>
        <v>S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1.4</v>
      </c>
      <c r="U33" s="15">
        <v>1.4</v>
      </c>
      <c r="V33" s="70">
        <v>290</v>
      </c>
      <c r="W33" s="8" t="s">
        <v>13</v>
      </c>
    </row>
    <row r="34" spans="1:23" x14ac:dyDescent="0.25">
      <c r="A34" s="1">
        <v>45397</v>
      </c>
      <c r="B34" s="2">
        <v>0.1111111111111111</v>
      </c>
      <c r="C34" s="7">
        <v>1017</v>
      </c>
      <c r="D34" s="7">
        <v>1022</v>
      </c>
      <c r="E34" s="71">
        <v>15.8</v>
      </c>
      <c r="F34" s="9">
        <v>77</v>
      </c>
      <c r="G34" s="71">
        <v>15.8</v>
      </c>
      <c r="H34" s="71">
        <v>11.7</v>
      </c>
      <c r="I34" s="71">
        <v>26</v>
      </c>
      <c r="J34" s="71">
        <v>15.8</v>
      </c>
      <c r="K34" s="6">
        <f t="shared" si="0"/>
        <v>2.52</v>
      </c>
      <c r="L34" s="6">
        <f t="shared" si="1"/>
        <v>2.52</v>
      </c>
      <c r="M34" s="10">
        <v>198</v>
      </c>
      <c r="N34" s="3" t="str">
        <f t="shared" si="2"/>
        <v>S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0.7</v>
      </c>
      <c r="U34" s="15">
        <v>0.7</v>
      </c>
      <c r="V34" s="70">
        <v>300</v>
      </c>
      <c r="W34" s="8" t="s">
        <v>13</v>
      </c>
    </row>
    <row r="35" spans="1:23" x14ac:dyDescent="0.25">
      <c r="A35" s="1">
        <v>45397</v>
      </c>
      <c r="B35" s="2">
        <v>0.11458333333333333</v>
      </c>
      <c r="C35" s="7">
        <v>1017</v>
      </c>
      <c r="D35" s="7">
        <v>1022</v>
      </c>
      <c r="E35" s="71">
        <v>15.6</v>
      </c>
      <c r="F35" s="9">
        <v>77</v>
      </c>
      <c r="G35" s="71">
        <v>15.8</v>
      </c>
      <c r="H35" s="71">
        <v>11.5</v>
      </c>
      <c r="I35" s="71">
        <v>26</v>
      </c>
      <c r="J35" s="71">
        <v>15.8</v>
      </c>
      <c r="K35" s="6">
        <f t="shared" si="0"/>
        <v>6.48</v>
      </c>
      <c r="L35" s="6">
        <f t="shared" si="1"/>
        <v>6.84</v>
      </c>
      <c r="M35" s="10">
        <v>246</v>
      </c>
      <c r="N35" s="3" t="str">
        <f t="shared" si="2"/>
        <v>WSW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1.8</v>
      </c>
      <c r="U35" s="15">
        <v>1.9</v>
      </c>
      <c r="V35" s="70">
        <v>310</v>
      </c>
      <c r="W35" s="8" t="s">
        <v>14</v>
      </c>
    </row>
    <row r="36" spans="1:23" x14ac:dyDescent="0.25">
      <c r="A36" s="1">
        <v>45397</v>
      </c>
      <c r="B36" s="2">
        <v>0.11805555555555555</v>
      </c>
      <c r="C36" s="7">
        <v>1017</v>
      </c>
      <c r="D36" s="7">
        <v>1022</v>
      </c>
      <c r="E36" s="71">
        <v>15.6</v>
      </c>
      <c r="F36" s="9">
        <v>77</v>
      </c>
      <c r="G36" s="71">
        <v>16</v>
      </c>
      <c r="H36" s="71">
        <v>11.5</v>
      </c>
      <c r="I36" s="71">
        <v>26</v>
      </c>
      <c r="J36" s="71">
        <v>16</v>
      </c>
      <c r="K36" s="6">
        <f t="shared" si="0"/>
        <v>5.04</v>
      </c>
      <c r="L36" s="6">
        <f t="shared" si="1"/>
        <v>5.04</v>
      </c>
      <c r="M36" s="10">
        <v>204</v>
      </c>
      <c r="N36" s="3" t="str">
        <f t="shared" si="2"/>
        <v>SSW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1.4</v>
      </c>
      <c r="U36" s="15">
        <v>1.4</v>
      </c>
      <c r="V36" s="70">
        <v>320</v>
      </c>
      <c r="W36" s="8" t="s">
        <v>14</v>
      </c>
    </row>
    <row r="37" spans="1:23" x14ac:dyDescent="0.25">
      <c r="A37" s="1">
        <v>45397</v>
      </c>
      <c r="B37" s="2">
        <v>0.12152777777777778</v>
      </c>
      <c r="C37" s="7">
        <v>1017</v>
      </c>
      <c r="D37" s="7">
        <v>1022</v>
      </c>
      <c r="E37" s="71">
        <v>15.6</v>
      </c>
      <c r="F37" s="9">
        <v>77</v>
      </c>
      <c r="G37" s="71">
        <v>15.4</v>
      </c>
      <c r="H37" s="71">
        <v>11.5</v>
      </c>
      <c r="I37" s="71">
        <v>26</v>
      </c>
      <c r="J37" s="71">
        <v>15.4</v>
      </c>
      <c r="K37" s="6">
        <f t="shared" si="0"/>
        <v>8.2799999999999994</v>
      </c>
      <c r="L37" s="6">
        <f t="shared" si="1"/>
        <v>9.36</v>
      </c>
      <c r="M37" s="10">
        <v>187</v>
      </c>
      <c r="N37" s="3" t="str">
        <f t="shared" si="2"/>
        <v>S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2.2999999999999998</v>
      </c>
      <c r="U37" s="15">
        <v>2.6</v>
      </c>
      <c r="V37" s="70">
        <v>330</v>
      </c>
      <c r="W37" s="8" t="s">
        <v>15</v>
      </c>
    </row>
    <row r="38" spans="1:23" x14ac:dyDescent="0.25">
      <c r="A38" s="1">
        <v>45397</v>
      </c>
      <c r="B38" s="2">
        <v>0.125</v>
      </c>
      <c r="C38" s="7">
        <v>1017</v>
      </c>
      <c r="D38" s="7">
        <v>1022</v>
      </c>
      <c r="E38" s="71">
        <v>15.7</v>
      </c>
      <c r="F38" s="9">
        <v>77</v>
      </c>
      <c r="G38" s="71">
        <v>15.7</v>
      </c>
      <c r="H38" s="71">
        <v>11.6</v>
      </c>
      <c r="I38" s="71">
        <v>26</v>
      </c>
      <c r="J38" s="71">
        <v>15.7</v>
      </c>
      <c r="K38" s="6">
        <f t="shared" si="0"/>
        <v>3.9600000000000004</v>
      </c>
      <c r="L38" s="6">
        <f t="shared" si="1"/>
        <v>3.9600000000000004</v>
      </c>
      <c r="M38" s="10">
        <v>198</v>
      </c>
      <c r="N38" s="3" t="str">
        <f t="shared" si="2"/>
        <v>S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1.1000000000000001</v>
      </c>
      <c r="U38" s="15">
        <v>1.1000000000000001</v>
      </c>
      <c r="V38" s="70">
        <v>340</v>
      </c>
      <c r="W38" s="8" t="s">
        <v>15</v>
      </c>
    </row>
    <row r="39" spans="1:23" x14ac:dyDescent="0.25">
      <c r="A39" s="1">
        <v>45397</v>
      </c>
      <c r="B39" s="2">
        <v>0.12847222222222221</v>
      </c>
      <c r="C39" s="7">
        <v>1017</v>
      </c>
      <c r="D39" s="7">
        <v>1022</v>
      </c>
      <c r="E39" s="71">
        <v>15.8</v>
      </c>
      <c r="F39" s="9">
        <v>76</v>
      </c>
      <c r="G39" s="71">
        <v>16.2</v>
      </c>
      <c r="H39" s="71">
        <v>11.5</v>
      </c>
      <c r="I39" s="71">
        <v>26</v>
      </c>
      <c r="J39" s="71">
        <v>16.2</v>
      </c>
      <c r="K39" s="6">
        <f t="shared" si="0"/>
        <v>5.4</v>
      </c>
      <c r="L39" s="6">
        <f t="shared" si="1"/>
        <v>5.4</v>
      </c>
      <c r="M39" s="10">
        <v>229</v>
      </c>
      <c r="N39" s="3" t="str">
        <f t="shared" si="2"/>
        <v>SW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1.5</v>
      </c>
      <c r="U39" s="15">
        <v>1.5</v>
      </c>
      <c r="V39" s="70">
        <v>350</v>
      </c>
      <c r="W39" s="8" t="s">
        <v>0</v>
      </c>
    </row>
    <row r="40" spans="1:23" x14ac:dyDescent="0.25">
      <c r="A40" s="1">
        <v>45397</v>
      </c>
      <c r="B40" s="2">
        <v>0.13194444444444445</v>
      </c>
      <c r="C40" s="7">
        <v>1017</v>
      </c>
      <c r="D40" s="7">
        <v>1022</v>
      </c>
      <c r="E40" s="71">
        <v>15.8</v>
      </c>
      <c r="F40" s="9">
        <v>77</v>
      </c>
      <c r="G40" s="71">
        <v>15.8</v>
      </c>
      <c r="H40" s="71">
        <v>11.7</v>
      </c>
      <c r="I40" s="71">
        <v>26</v>
      </c>
      <c r="J40" s="71">
        <v>15.8</v>
      </c>
      <c r="K40" s="6">
        <f t="shared" si="0"/>
        <v>7.9200000000000008</v>
      </c>
      <c r="L40" s="6">
        <f t="shared" si="1"/>
        <v>7.9200000000000008</v>
      </c>
      <c r="M40" s="10">
        <v>228</v>
      </c>
      <c r="N40" s="3" t="str">
        <f t="shared" si="2"/>
        <v>SW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2.2000000000000002</v>
      </c>
      <c r="U40" s="15">
        <v>2.2000000000000002</v>
      </c>
      <c r="V40" s="70">
        <v>360</v>
      </c>
      <c r="W40" s="8" t="s">
        <v>0</v>
      </c>
    </row>
    <row r="41" spans="1:23" x14ac:dyDescent="0.25">
      <c r="A41" s="1">
        <v>45397</v>
      </c>
      <c r="B41" s="2">
        <v>0.13541666666666666</v>
      </c>
      <c r="C41" s="7">
        <v>1017</v>
      </c>
      <c r="D41" s="7">
        <v>1022</v>
      </c>
      <c r="E41" s="71">
        <v>15.7</v>
      </c>
      <c r="F41" s="9">
        <v>77</v>
      </c>
      <c r="G41" s="71">
        <v>15.2</v>
      </c>
      <c r="H41" s="71">
        <v>11.6</v>
      </c>
      <c r="I41" s="71">
        <v>26</v>
      </c>
      <c r="J41" s="71">
        <v>15.2</v>
      </c>
      <c r="K41" s="6">
        <f t="shared" si="0"/>
        <v>10.44</v>
      </c>
      <c r="L41" s="6">
        <f t="shared" si="1"/>
        <v>11.16</v>
      </c>
      <c r="M41" s="10">
        <v>204</v>
      </c>
      <c r="N41" s="3" t="str">
        <f t="shared" si="2"/>
        <v>SSW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2.9</v>
      </c>
      <c r="U41" s="15">
        <v>3.1</v>
      </c>
    </row>
    <row r="42" spans="1:23" x14ac:dyDescent="0.25">
      <c r="A42" s="1">
        <v>45397</v>
      </c>
      <c r="B42" s="2">
        <v>0.1388888888888889</v>
      </c>
      <c r="C42" s="7">
        <v>1016</v>
      </c>
      <c r="D42" s="7">
        <v>1021</v>
      </c>
      <c r="E42" s="71">
        <v>15.7</v>
      </c>
      <c r="F42" s="9">
        <v>77</v>
      </c>
      <c r="G42" s="71">
        <v>15.7</v>
      </c>
      <c r="H42" s="71">
        <v>11.6</v>
      </c>
      <c r="I42" s="71">
        <v>26</v>
      </c>
      <c r="J42" s="71">
        <v>15.7</v>
      </c>
      <c r="K42" s="6">
        <f t="shared" si="0"/>
        <v>0</v>
      </c>
      <c r="L42" s="6">
        <f t="shared" si="1"/>
        <v>0</v>
      </c>
      <c r="M42" s="10">
        <v>238</v>
      </c>
      <c r="N42" s="3" t="str">
        <f t="shared" si="2"/>
        <v>SW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</v>
      </c>
      <c r="U42" s="15">
        <v>0</v>
      </c>
    </row>
    <row r="43" spans="1:23" x14ac:dyDescent="0.25">
      <c r="A43" s="1">
        <v>45397</v>
      </c>
      <c r="B43" s="2">
        <v>0.1423611111111111</v>
      </c>
      <c r="C43" s="7">
        <v>1017</v>
      </c>
      <c r="D43" s="7">
        <v>1022</v>
      </c>
      <c r="E43" s="71">
        <v>15.6</v>
      </c>
      <c r="F43" s="9">
        <v>77</v>
      </c>
      <c r="G43" s="71">
        <v>15.3</v>
      </c>
      <c r="H43" s="71">
        <v>11.5</v>
      </c>
      <c r="I43" s="71">
        <v>26</v>
      </c>
      <c r="J43" s="71">
        <v>15.3</v>
      </c>
      <c r="K43" s="6">
        <f t="shared" si="0"/>
        <v>9.36</v>
      </c>
      <c r="L43" s="6">
        <f t="shared" si="1"/>
        <v>9.7200000000000006</v>
      </c>
      <c r="M43" s="10">
        <v>198</v>
      </c>
      <c r="N43" s="3" t="str">
        <f t="shared" si="2"/>
        <v>S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2.6</v>
      </c>
      <c r="U43" s="15">
        <v>2.7</v>
      </c>
    </row>
    <row r="44" spans="1:23" x14ac:dyDescent="0.25">
      <c r="A44" s="1">
        <v>45397</v>
      </c>
      <c r="B44" s="2">
        <v>0.14583333333333334</v>
      </c>
      <c r="C44" s="7">
        <v>1016</v>
      </c>
      <c r="D44" s="7">
        <v>1021</v>
      </c>
      <c r="E44" s="71">
        <v>15.7</v>
      </c>
      <c r="F44" s="9">
        <v>77</v>
      </c>
      <c r="G44" s="71">
        <v>15.7</v>
      </c>
      <c r="H44" s="71">
        <v>11.6</v>
      </c>
      <c r="I44" s="71">
        <v>26</v>
      </c>
      <c r="J44" s="71">
        <v>15.7</v>
      </c>
      <c r="K44" s="6">
        <f t="shared" si="0"/>
        <v>3.9600000000000004</v>
      </c>
      <c r="L44" s="6">
        <f t="shared" si="1"/>
        <v>3.9600000000000004</v>
      </c>
      <c r="M44" s="10">
        <v>162</v>
      </c>
      <c r="N44" s="3" t="str">
        <f t="shared" si="2"/>
        <v>SSE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1.1000000000000001</v>
      </c>
      <c r="U44" s="15">
        <v>1.1000000000000001</v>
      </c>
    </row>
    <row r="45" spans="1:23" x14ac:dyDescent="0.25">
      <c r="A45" s="1">
        <v>45397</v>
      </c>
      <c r="B45" s="2">
        <v>0.14930555555555555</v>
      </c>
      <c r="C45" s="7">
        <v>1016</v>
      </c>
      <c r="D45" s="7">
        <v>1021</v>
      </c>
      <c r="E45" s="71">
        <v>15.7</v>
      </c>
      <c r="F45" s="9">
        <v>76</v>
      </c>
      <c r="G45" s="71">
        <v>15.7</v>
      </c>
      <c r="H45" s="71">
        <v>11.4</v>
      </c>
      <c r="I45" s="71">
        <v>26</v>
      </c>
      <c r="J45" s="71">
        <v>15.7</v>
      </c>
      <c r="K45" s="6">
        <f t="shared" si="0"/>
        <v>7.9200000000000008</v>
      </c>
      <c r="L45" s="6">
        <f t="shared" si="1"/>
        <v>8.2799999999999994</v>
      </c>
      <c r="M45" s="10">
        <v>198</v>
      </c>
      <c r="N45" s="3" t="str">
        <f t="shared" si="2"/>
        <v>S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2.2000000000000002</v>
      </c>
      <c r="U45" s="15">
        <v>2.2999999999999998</v>
      </c>
    </row>
    <row r="46" spans="1:23" x14ac:dyDescent="0.25">
      <c r="A46" s="1">
        <v>45397</v>
      </c>
      <c r="B46" s="2">
        <v>0.15277777777777779</v>
      </c>
      <c r="C46" s="7">
        <v>1016</v>
      </c>
      <c r="D46" s="7">
        <v>1021</v>
      </c>
      <c r="E46" s="71">
        <v>15.7</v>
      </c>
      <c r="F46" s="9">
        <v>76</v>
      </c>
      <c r="G46" s="71">
        <v>16.100000000000001</v>
      </c>
      <c r="H46" s="71">
        <v>11.4</v>
      </c>
      <c r="I46" s="71">
        <v>26</v>
      </c>
      <c r="J46" s="71">
        <v>16.100000000000001</v>
      </c>
      <c r="K46" s="6">
        <f t="shared" si="0"/>
        <v>5.04</v>
      </c>
      <c r="L46" s="6">
        <f t="shared" si="1"/>
        <v>5.04</v>
      </c>
      <c r="M46" s="10">
        <v>201</v>
      </c>
      <c r="N46" s="3" t="str">
        <f t="shared" si="2"/>
        <v>SSW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1.4</v>
      </c>
      <c r="U46" s="15">
        <v>1.4</v>
      </c>
    </row>
    <row r="47" spans="1:23" x14ac:dyDescent="0.25">
      <c r="A47" s="1">
        <v>45397</v>
      </c>
      <c r="B47" s="2">
        <v>0.15625</v>
      </c>
      <c r="C47" s="7">
        <v>1016</v>
      </c>
      <c r="D47" s="7">
        <v>1021</v>
      </c>
      <c r="E47" s="71">
        <v>15.8</v>
      </c>
      <c r="F47" s="9">
        <v>76</v>
      </c>
      <c r="G47" s="71">
        <v>16</v>
      </c>
      <c r="H47" s="71">
        <v>11.5</v>
      </c>
      <c r="I47" s="71">
        <v>26</v>
      </c>
      <c r="J47" s="71">
        <v>16</v>
      </c>
      <c r="K47" s="6">
        <f t="shared" si="0"/>
        <v>6.84</v>
      </c>
      <c r="L47" s="6">
        <f t="shared" si="1"/>
        <v>7.2</v>
      </c>
      <c r="M47" s="10">
        <v>216</v>
      </c>
      <c r="N47" s="3" t="str">
        <f t="shared" si="2"/>
        <v>SSW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1.9</v>
      </c>
      <c r="U47" s="15">
        <v>2</v>
      </c>
    </row>
    <row r="48" spans="1:23" x14ac:dyDescent="0.25">
      <c r="A48" s="1">
        <v>45397</v>
      </c>
      <c r="B48" s="2">
        <v>0.15972222222222221</v>
      </c>
      <c r="C48" s="7">
        <v>1016</v>
      </c>
      <c r="D48" s="7">
        <v>1021</v>
      </c>
      <c r="E48" s="71">
        <v>15.7</v>
      </c>
      <c r="F48" s="9">
        <v>76</v>
      </c>
      <c r="G48" s="71">
        <v>15.7</v>
      </c>
      <c r="H48" s="71">
        <v>11.4</v>
      </c>
      <c r="I48" s="71">
        <v>26</v>
      </c>
      <c r="J48" s="71">
        <v>15.7</v>
      </c>
      <c r="K48" s="6">
        <f t="shared" si="0"/>
        <v>2.52</v>
      </c>
      <c r="L48" s="6">
        <f t="shared" si="1"/>
        <v>2.52</v>
      </c>
      <c r="M48" s="10">
        <v>187</v>
      </c>
      <c r="N48" s="3" t="str">
        <f t="shared" si="2"/>
        <v>S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0.7</v>
      </c>
      <c r="U48" s="15">
        <v>0.7</v>
      </c>
    </row>
    <row r="49" spans="1:21" x14ac:dyDescent="0.25">
      <c r="A49" s="1">
        <v>45397</v>
      </c>
      <c r="B49" s="2">
        <v>0.16319444444444445</v>
      </c>
      <c r="C49" s="7">
        <v>1016</v>
      </c>
      <c r="D49" s="7">
        <v>1021</v>
      </c>
      <c r="E49" s="71">
        <v>15.7</v>
      </c>
      <c r="F49" s="9">
        <v>76</v>
      </c>
      <c r="G49" s="71">
        <v>15.7</v>
      </c>
      <c r="H49" s="71">
        <v>11.4</v>
      </c>
      <c r="I49" s="71">
        <v>26</v>
      </c>
      <c r="J49" s="71">
        <v>15.7</v>
      </c>
      <c r="K49" s="6">
        <f t="shared" si="0"/>
        <v>0</v>
      </c>
      <c r="L49" s="6">
        <f t="shared" si="1"/>
        <v>0</v>
      </c>
      <c r="M49" s="10">
        <v>214</v>
      </c>
      <c r="N49" s="3" t="str">
        <f t="shared" si="2"/>
        <v>SSW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</v>
      </c>
      <c r="U49" s="15">
        <v>0</v>
      </c>
    </row>
    <row r="50" spans="1:21" x14ac:dyDescent="0.25">
      <c r="A50" s="1">
        <v>45397</v>
      </c>
      <c r="B50" s="2">
        <v>0.16666666666666666</v>
      </c>
      <c r="C50" s="7">
        <v>1016</v>
      </c>
      <c r="D50" s="7">
        <v>1021</v>
      </c>
      <c r="E50" s="71">
        <v>15.6</v>
      </c>
      <c r="F50" s="9">
        <v>77</v>
      </c>
      <c r="G50" s="71">
        <v>16</v>
      </c>
      <c r="H50" s="71">
        <v>11.5</v>
      </c>
      <c r="I50" s="71">
        <v>26</v>
      </c>
      <c r="J50" s="71">
        <v>16</v>
      </c>
      <c r="K50" s="6">
        <f t="shared" si="0"/>
        <v>5.76</v>
      </c>
      <c r="L50" s="6">
        <f t="shared" si="1"/>
        <v>5.76</v>
      </c>
      <c r="M50" s="10">
        <v>198</v>
      </c>
      <c r="N50" s="3" t="str">
        <f t="shared" si="2"/>
        <v>S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1.6</v>
      </c>
      <c r="U50" s="15">
        <v>1.6</v>
      </c>
    </row>
    <row r="51" spans="1:21" x14ac:dyDescent="0.25">
      <c r="A51" s="1">
        <v>45397</v>
      </c>
      <c r="B51" s="2">
        <v>0.1701388888888889</v>
      </c>
      <c r="C51" s="7">
        <v>1016</v>
      </c>
      <c r="D51" s="7">
        <v>1021</v>
      </c>
      <c r="E51" s="71">
        <v>15.4</v>
      </c>
      <c r="F51" s="9">
        <v>77</v>
      </c>
      <c r="G51" s="71">
        <v>15.8</v>
      </c>
      <c r="H51" s="71">
        <v>11.4</v>
      </c>
      <c r="I51" s="71">
        <v>26</v>
      </c>
      <c r="J51" s="71">
        <v>15.8</v>
      </c>
      <c r="K51" s="6">
        <f t="shared" si="0"/>
        <v>5.76</v>
      </c>
      <c r="L51" s="6">
        <f t="shared" si="1"/>
        <v>5.76</v>
      </c>
      <c r="M51" s="10">
        <v>198</v>
      </c>
      <c r="N51" s="3" t="str">
        <f t="shared" si="2"/>
        <v>S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1.6</v>
      </c>
      <c r="U51" s="15">
        <v>1.6</v>
      </c>
    </row>
    <row r="52" spans="1:21" x14ac:dyDescent="0.25">
      <c r="A52" s="1">
        <v>45397</v>
      </c>
      <c r="B52" s="2">
        <v>0.1736111111111111</v>
      </c>
      <c r="C52" s="7">
        <v>1016</v>
      </c>
      <c r="D52" s="7">
        <v>1021</v>
      </c>
      <c r="E52" s="71">
        <v>15.4</v>
      </c>
      <c r="F52" s="9">
        <v>77</v>
      </c>
      <c r="G52" s="71">
        <v>15.4</v>
      </c>
      <c r="H52" s="71">
        <v>11.4</v>
      </c>
      <c r="I52" s="71">
        <v>26</v>
      </c>
      <c r="J52" s="71">
        <v>15.4</v>
      </c>
      <c r="K52" s="6">
        <f t="shared" si="0"/>
        <v>3.24</v>
      </c>
      <c r="L52" s="6">
        <f t="shared" si="1"/>
        <v>3.24</v>
      </c>
      <c r="M52" s="10">
        <v>230</v>
      </c>
      <c r="N52" s="3" t="str">
        <f t="shared" si="2"/>
        <v>SW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0.9</v>
      </c>
      <c r="U52" s="15">
        <v>0.9</v>
      </c>
    </row>
    <row r="53" spans="1:21" x14ac:dyDescent="0.25">
      <c r="A53" s="1">
        <v>45397</v>
      </c>
      <c r="B53" s="2">
        <v>0.17708333333333334</v>
      </c>
      <c r="C53" s="7">
        <v>1016</v>
      </c>
      <c r="D53" s="7">
        <v>1021</v>
      </c>
      <c r="E53" s="71">
        <v>15.5</v>
      </c>
      <c r="F53" s="9">
        <v>77</v>
      </c>
      <c r="G53" s="71">
        <v>15.5</v>
      </c>
      <c r="H53" s="71">
        <v>11.5</v>
      </c>
      <c r="I53" s="71">
        <v>26</v>
      </c>
      <c r="J53" s="71">
        <v>15.5</v>
      </c>
      <c r="K53" s="6">
        <f t="shared" si="0"/>
        <v>0</v>
      </c>
      <c r="L53" s="6">
        <f t="shared" si="1"/>
        <v>0</v>
      </c>
      <c r="M53" s="10">
        <v>204</v>
      </c>
      <c r="N53" s="3" t="str">
        <f t="shared" si="2"/>
        <v>SSW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</v>
      </c>
      <c r="U53" s="15">
        <v>0</v>
      </c>
    </row>
    <row r="54" spans="1:21" x14ac:dyDescent="0.25">
      <c r="A54" s="1">
        <v>45397</v>
      </c>
      <c r="B54" s="2">
        <v>0.18055555555555555</v>
      </c>
      <c r="C54" s="7">
        <v>1016</v>
      </c>
      <c r="D54" s="7">
        <v>1021</v>
      </c>
      <c r="E54" s="71">
        <v>15.6</v>
      </c>
      <c r="F54" s="9">
        <v>77</v>
      </c>
      <c r="G54" s="71">
        <v>15.6</v>
      </c>
      <c r="H54" s="71">
        <v>11.5</v>
      </c>
      <c r="I54" s="71">
        <v>26</v>
      </c>
      <c r="J54" s="71">
        <v>15.6</v>
      </c>
      <c r="K54" s="6">
        <f t="shared" si="0"/>
        <v>3.9600000000000004</v>
      </c>
      <c r="L54" s="6">
        <f t="shared" si="1"/>
        <v>3.9600000000000004</v>
      </c>
      <c r="M54" s="10">
        <v>204</v>
      </c>
      <c r="N54" s="3" t="str">
        <f t="shared" si="2"/>
        <v>SSW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1.1000000000000001</v>
      </c>
      <c r="U54" s="15">
        <v>1.1000000000000001</v>
      </c>
    </row>
    <row r="55" spans="1:21" x14ac:dyDescent="0.25">
      <c r="A55" s="1">
        <v>45397</v>
      </c>
      <c r="B55" s="2">
        <v>0.18402777777777779</v>
      </c>
      <c r="C55" s="7">
        <v>1016</v>
      </c>
      <c r="D55" s="7">
        <v>1021</v>
      </c>
      <c r="E55" s="71">
        <v>15.6</v>
      </c>
      <c r="F55" s="9">
        <v>76</v>
      </c>
      <c r="G55" s="71">
        <v>15.6</v>
      </c>
      <c r="H55" s="71">
        <v>11.3</v>
      </c>
      <c r="I55" s="71">
        <v>26</v>
      </c>
      <c r="J55" s="71">
        <v>15.6</v>
      </c>
      <c r="K55" s="6">
        <f t="shared" si="0"/>
        <v>0</v>
      </c>
      <c r="L55" s="6">
        <f t="shared" si="1"/>
        <v>0</v>
      </c>
      <c r="M55" s="10">
        <v>287</v>
      </c>
      <c r="N55" s="3" t="str">
        <f t="shared" si="2"/>
        <v>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45397</v>
      </c>
      <c r="B56" s="2">
        <v>0.1875</v>
      </c>
      <c r="C56" s="7">
        <v>1016</v>
      </c>
      <c r="D56" s="7">
        <v>1021</v>
      </c>
      <c r="E56" s="71">
        <v>15.6</v>
      </c>
      <c r="F56" s="9">
        <v>77</v>
      </c>
      <c r="G56" s="71">
        <v>15.6</v>
      </c>
      <c r="H56" s="71">
        <v>11.5</v>
      </c>
      <c r="I56" s="71">
        <v>26</v>
      </c>
      <c r="J56" s="71">
        <v>15.6</v>
      </c>
      <c r="K56" s="6">
        <f t="shared" si="0"/>
        <v>3.24</v>
      </c>
      <c r="L56" s="6">
        <f t="shared" si="1"/>
        <v>3.24</v>
      </c>
      <c r="M56" s="10">
        <v>209</v>
      </c>
      <c r="N56" s="3" t="str">
        <f t="shared" si="2"/>
        <v>SSW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0.9</v>
      </c>
      <c r="U56" s="15">
        <v>0.9</v>
      </c>
    </row>
    <row r="57" spans="1:21" x14ac:dyDescent="0.25">
      <c r="A57" s="1">
        <v>45397</v>
      </c>
      <c r="B57" s="2">
        <v>0.19097222222222221</v>
      </c>
      <c r="C57" s="7">
        <v>1016</v>
      </c>
      <c r="D57" s="7">
        <v>1021</v>
      </c>
      <c r="E57" s="71">
        <v>15.1</v>
      </c>
      <c r="F57" s="9">
        <v>78</v>
      </c>
      <c r="G57" s="71">
        <v>15.1</v>
      </c>
      <c r="H57" s="71">
        <v>11.3</v>
      </c>
      <c r="I57" s="71">
        <v>26</v>
      </c>
      <c r="J57" s="71">
        <v>15.1</v>
      </c>
      <c r="K57" s="6">
        <f t="shared" si="0"/>
        <v>0</v>
      </c>
      <c r="L57" s="6">
        <f t="shared" si="1"/>
        <v>0</v>
      </c>
      <c r="M57" s="10">
        <v>204</v>
      </c>
      <c r="N57" s="3" t="str">
        <f t="shared" si="2"/>
        <v>SSW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</row>
    <row r="58" spans="1:21" x14ac:dyDescent="0.25">
      <c r="A58" s="1">
        <v>45397</v>
      </c>
      <c r="B58" s="2">
        <v>0.19444444444444445</v>
      </c>
      <c r="C58" s="7">
        <v>1016</v>
      </c>
      <c r="D58" s="7">
        <v>1021</v>
      </c>
      <c r="E58" s="71">
        <v>14.7</v>
      </c>
      <c r="F58" s="9">
        <v>81</v>
      </c>
      <c r="G58" s="71">
        <v>14.7</v>
      </c>
      <c r="H58" s="71">
        <v>11.4</v>
      </c>
      <c r="I58" s="71">
        <v>26</v>
      </c>
      <c r="J58" s="71">
        <v>14.7</v>
      </c>
      <c r="K58" s="6">
        <f t="shared" si="0"/>
        <v>4.68</v>
      </c>
      <c r="L58" s="6">
        <f t="shared" si="1"/>
        <v>4.68</v>
      </c>
      <c r="M58" s="10">
        <v>221</v>
      </c>
      <c r="N58" s="3" t="str">
        <f t="shared" si="2"/>
        <v>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1.3</v>
      </c>
      <c r="U58" s="15">
        <v>1.3</v>
      </c>
    </row>
    <row r="59" spans="1:21" x14ac:dyDescent="0.25">
      <c r="A59" s="1">
        <v>45397</v>
      </c>
      <c r="B59" s="2">
        <v>0.19791666666666666</v>
      </c>
      <c r="C59" s="7">
        <v>1016</v>
      </c>
      <c r="D59" s="7">
        <v>1021</v>
      </c>
      <c r="E59" s="71">
        <v>14.5</v>
      </c>
      <c r="F59" s="9">
        <v>83</v>
      </c>
      <c r="G59" s="71">
        <v>14.7</v>
      </c>
      <c r="H59" s="71">
        <v>11.6</v>
      </c>
      <c r="I59" s="71">
        <v>26</v>
      </c>
      <c r="J59" s="71">
        <v>14.7</v>
      </c>
      <c r="K59" s="6">
        <f t="shared" si="0"/>
        <v>5.76</v>
      </c>
      <c r="L59" s="6">
        <f t="shared" si="1"/>
        <v>5.76</v>
      </c>
      <c r="M59" s="10">
        <v>197</v>
      </c>
      <c r="N59" s="3" t="str">
        <f t="shared" si="2"/>
        <v>S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1.6</v>
      </c>
      <c r="U59" s="15">
        <v>1.6</v>
      </c>
    </row>
    <row r="60" spans="1:21" x14ac:dyDescent="0.25">
      <c r="A60" s="1">
        <v>45397</v>
      </c>
      <c r="B60" s="2">
        <v>0.2013888888888889</v>
      </c>
      <c r="C60" s="7">
        <v>1016</v>
      </c>
      <c r="D60" s="7">
        <v>1021</v>
      </c>
      <c r="E60" s="71">
        <v>14.5</v>
      </c>
      <c r="F60" s="9">
        <v>85</v>
      </c>
      <c r="G60" s="71">
        <v>14.5</v>
      </c>
      <c r="H60" s="71">
        <v>12</v>
      </c>
      <c r="I60" s="71">
        <v>26</v>
      </c>
      <c r="J60" s="71">
        <v>14.5</v>
      </c>
      <c r="K60" s="6">
        <f t="shared" si="0"/>
        <v>6.84</v>
      </c>
      <c r="L60" s="6">
        <f t="shared" si="1"/>
        <v>6.84</v>
      </c>
      <c r="M60" s="10">
        <v>216</v>
      </c>
      <c r="N60" s="3" t="str">
        <f t="shared" si="2"/>
        <v>SSW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1.9</v>
      </c>
      <c r="U60" s="15">
        <v>1.9</v>
      </c>
    </row>
    <row r="61" spans="1:21" x14ac:dyDescent="0.25">
      <c r="A61" s="1">
        <v>45397</v>
      </c>
      <c r="B61" s="2">
        <v>0.2048611111111111</v>
      </c>
      <c r="C61" s="7">
        <v>1016</v>
      </c>
      <c r="D61" s="7">
        <v>1021</v>
      </c>
      <c r="E61" s="71">
        <v>14.4</v>
      </c>
      <c r="F61" s="9">
        <v>86</v>
      </c>
      <c r="G61" s="71">
        <v>14.4</v>
      </c>
      <c r="H61" s="71">
        <v>12.1</v>
      </c>
      <c r="I61" s="71">
        <v>26</v>
      </c>
      <c r="J61" s="71">
        <v>14.4</v>
      </c>
      <c r="K61" s="6">
        <f t="shared" si="0"/>
        <v>3.6</v>
      </c>
      <c r="L61" s="6">
        <f t="shared" si="1"/>
        <v>3.6</v>
      </c>
      <c r="M61" s="10">
        <v>240</v>
      </c>
      <c r="N61" s="3" t="str">
        <f t="shared" si="2"/>
        <v>WSW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</v>
      </c>
      <c r="U61" s="15">
        <v>1</v>
      </c>
    </row>
    <row r="62" spans="1:21" x14ac:dyDescent="0.25">
      <c r="A62" s="1">
        <v>45397</v>
      </c>
      <c r="B62" s="2">
        <v>0.20833333333333334</v>
      </c>
      <c r="C62" s="7">
        <v>1016</v>
      </c>
      <c r="D62" s="7">
        <v>1021</v>
      </c>
      <c r="E62" s="71">
        <v>14.4</v>
      </c>
      <c r="F62" s="9">
        <v>87</v>
      </c>
      <c r="G62" s="71">
        <v>14.4</v>
      </c>
      <c r="H62" s="71">
        <v>12.2</v>
      </c>
      <c r="I62" s="71">
        <v>26</v>
      </c>
      <c r="J62" s="71">
        <v>14.4</v>
      </c>
      <c r="K62" s="6">
        <f t="shared" si="0"/>
        <v>4.68</v>
      </c>
      <c r="L62" s="6">
        <f t="shared" si="1"/>
        <v>4.68</v>
      </c>
      <c r="M62" s="10">
        <v>222</v>
      </c>
      <c r="N62" s="3" t="str">
        <f t="shared" si="2"/>
        <v>SW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1.3</v>
      </c>
      <c r="U62" s="15">
        <v>1.3</v>
      </c>
    </row>
    <row r="63" spans="1:21" x14ac:dyDescent="0.25">
      <c r="A63" s="1">
        <v>45397</v>
      </c>
      <c r="B63" s="2">
        <v>0.21180555555555555</v>
      </c>
      <c r="C63" s="7">
        <v>1016</v>
      </c>
      <c r="D63" s="7">
        <v>1021</v>
      </c>
      <c r="E63" s="71">
        <v>14.4</v>
      </c>
      <c r="F63" s="9">
        <v>86</v>
      </c>
      <c r="G63" s="71">
        <v>14.4</v>
      </c>
      <c r="H63" s="71">
        <v>12.1</v>
      </c>
      <c r="I63" s="71">
        <v>26</v>
      </c>
      <c r="J63" s="71">
        <v>14.4</v>
      </c>
      <c r="K63" s="6">
        <f t="shared" si="0"/>
        <v>6.48</v>
      </c>
      <c r="L63" s="6">
        <f t="shared" si="1"/>
        <v>6.84</v>
      </c>
      <c r="M63" s="10">
        <v>192</v>
      </c>
      <c r="N63" s="3" t="str">
        <f t="shared" si="2"/>
        <v>S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1.8</v>
      </c>
      <c r="U63" s="15">
        <v>1.9</v>
      </c>
    </row>
    <row r="64" spans="1:21" x14ac:dyDescent="0.25">
      <c r="A64" s="1">
        <v>45397</v>
      </c>
      <c r="B64" s="2">
        <v>0.21527777777777779</v>
      </c>
      <c r="C64" s="7">
        <v>1016</v>
      </c>
      <c r="D64" s="7">
        <v>1021</v>
      </c>
      <c r="E64" s="71">
        <v>14.2</v>
      </c>
      <c r="F64" s="9">
        <v>87</v>
      </c>
      <c r="G64" s="71">
        <v>14.2</v>
      </c>
      <c r="H64" s="71">
        <v>12</v>
      </c>
      <c r="I64" s="71">
        <v>26</v>
      </c>
      <c r="J64" s="71">
        <v>14.2</v>
      </c>
      <c r="K64" s="6">
        <f t="shared" si="0"/>
        <v>0</v>
      </c>
      <c r="L64" s="6">
        <f t="shared" si="1"/>
        <v>0</v>
      </c>
      <c r="M64" s="10">
        <v>183</v>
      </c>
      <c r="N64" s="3" t="str">
        <f t="shared" si="2"/>
        <v>S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</v>
      </c>
      <c r="U64" s="15">
        <v>0</v>
      </c>
    </row>
    <row r="65" spans="1:21" x14ac:dyDescent="0.25">
      <c r="A65" s="1">
        <v>45397</v>
      </c>
      <c r="B65" s="2">
        <v>0.21875</v>
      </c>
      <c r="C65" s="7">
        <v>1016</v>
      </c>
      <c r="D65" s="7">
        <v>1021</v>
      </c>
      <c r="E65" s="71">
        <v>14</v>
      </c>
      <c r="F65" s="9">
        <v>87</v>
      </c>
      <c r="G65" s="71">
        <v>14</v>
      </c>
      <c r="H65" s="71">
        <v>11.8</v>
      </c>
      <c r="I65" s="71">
        <v>26</v>
      </c>
      <c r="J65" s="71">
        <v>14</v>
      </c>
      <c r="K65" s="6">
        <f t="shared" si="0"/>
        <v>3.24</v>
      </c>
      <c r="L65" s="6">
        <f t="shared" si="1"/>
        <v>3.24</v>
      </c>
      <c r="M65" s="10">
        <v>198</v>
      </c>
      <c r="N65" s="3" t="str">
        <f t="shared" si="2"/>
        <v>S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0.9</v>
      </c>
      <c r="U65" s="15">
        <v>0.9</v>
      </c>
    </row>
    <row r="66" spans="1:21" x14ac:dyDescent="0.25">
      <c r="A66" s="1">
        <v>45397</v>
      </c>
      <c r="B66" s="2">
        <v>0.22222222222222221</v>
      </c>
      <c r="C66" s="7">
        <v>1016</v>
      </c>
      <c r="D66" s="7">
        <v>1021</v>
      </c>
      <c r="E66" s="71">
        <v>13.9</v>
      </c>
      <c r="F66" s="9">
        <v>87</v>
      </c>
      <c r="G66" s="71">
        <v>13.9</v>
      </c>
      <c r="H66" s="71">
        <v>11.8</v>
      </c>
      <c r="I66" s="71">
        <v>26</v>
      </c>
      <c r="J66" s="71">
        <v>13.9</v>
      </c>
      <c r="K66" s="6">
        <f t="shared" si="0"/>
        <v>0</v>
      </c>
      <c r="L66" s="6">
        <f t="shared" si="1"/>
        <v>0</v>
      </c>
      <c r="M66" s="10">
        <v>138</v>
      </c>
      <c r="N66" s="3" t="str">
        <f t="shared" si="2"/>
        <v>SE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</v>
      </c>
      <c r="U66" s="15">
        <v>0</v>
      </c>
    </row>
    <row r="67" spans="1:21" x14ac:dyDescent="0.25">
      <c r="A67" s="1">
        <v>45397</v>
      </c>
      <c r="B67" s="2">
        <v>0.22569444444444445</v>
      </c>
      <c r="C67" s="7">
        <v>1016</v>
      </c>
      <c r="D67" s="7">
        <v>1021</v>
      </c>
      <c r="E67" s="71">
        <v>13.8</v>
      </c>
      <c r="F67" s="9">
        <v>87</v>
      </c>
      <c r="G67" s="71">
        <v>13.8</v>
      </c>
      <c r="H67" s="71">
        <v>11.7</v>
      </c>
      <c r="I67" s="71">
        <v>26</v>
      </c>
      <c r="J67" s="71">
        <v>13.8</v>
      </c>
      <c r="K67" s="6">
        <f t="shared" ref="K67:K130" si="3">CONVERT(T67,"m/s","km/h")</f>
        <v>3.24</v>
      </c>
      <c r="L67" s="6">
        <f t="shared" ref="L67:L130" si="4">CONVERT(U67,"m/s","km/h")</f>
        <v>3.24</v>
      </c>
      <c r="M67" s="10">
        <v>236</v>
      </c>
      <c r="N67" s="3" t="str">
        <f t="shared" ref="N67:N130" si="5">LOOKUP(M67,$V$4:$V$40,$W$4:$W$40)</f>
        <v>SW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0.9</v>
      </c>
      <c r="U67" s="15">
        <v>0.9</v>
      </c>
    </row>
    <row r="68" spans="1:21" x14ac:dyDescent="0.25">
      <c r="A68" s="1">
        <v>45397</v>
      </c>
      <c r="B68" s="2">
        <v>0.22916666666666666</v>
      </c>
      <c r="C68" s="7">
        <v>1016</v>
      </c>
      <c r="D68" s="7">
        <v>1021</v>
      </c>
      <c r="E68" s="71">
        <v>13.8</v>
      </c>
      <c r="F68" s="9">
        <v>86</v>
      </c>
      <c r="G68" s="71">
        <v>13.8</v>
      </c>
      <c r="H68" s="71">
        <v>11.5</v>
      </c>
      <c r="I68" s="71">
        <v>26</v>
      </c>
      <c r="J68" s="71">
        <v>13.8</v>
      </c>
      <c r="K68" s="6">
        <f t="shared" si="3"/>
        <v>0</v>
      </c>
      <c r="L68" s="6">
        <f t="shared" si="4"/>
        <v>0</v>
      </c>
      <c r="M68" s="10">
        <v>270</v>
      </c>
      <c r="N68" s="3" t="str">
        <f t="shared" si="5"/>
        <v>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45397</v>
      </c>
      <c r="B69" s="2">
        <v>0.2326388888888889</v>
      </c>
      <c r="C69" s="7">
        <v>1016</v>
      </c>
      <c r="D69" s="7">
        <v>1021</v>
      </c>
      <c r="E69" s="71">
        <v>13.7</v>
      </c>
      <c r="F69" s="9">
        <v>86</v>
      </c>
      <c r="G69" s="71">
        <v>13.7</v>
      </c>
      <c r="H69" s="71">
        <v>11.4</v>
      </c>
      <c r="I69" s="71">
        <v>26</v>
      </c>
      <c r="J69" s="71">
        <v>13.7</v>
      </c>
      <c r="K69" s="6">
        <f t="shared" si="3"/>
        <v>2.52</v>
      </c>
      <c r="L69" s="6">
        <f t="shared" si="4"/>
        <v>2.52</v>
      </c>
      <c r="M69" s="10">
        <v>210</v>
      </c>
      <c r="N69" s="3" t="str">
        <f t="shared" si="5"/>
        <v>SSW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0.7</v>
      </c>
      <c r="U69" s="15">
        <v>0.7</v>
      </c>
    </row>
    <row r="70" spans="1:21" x14ac:dyDescent="0.25">
      <c r="A70" s="1">
        <v>45397</v>
      </c>
      <c r="B70" s="2">
        <v>0.2361111111111111</v>
      </c>
      <c r="C70" s="7">
        <v>1016</v>
      </c>
      <c r="D70" s="7">
        <v>1021</v>
      </c>
      <c r="E70" s="71">
        <v>13.8</v>
      </c>
      <c r="F70" s="9">
        <v>86</v>
      </c>
      <c r="G70" s="71">
        <v>13.8</v>
      </c>
      <c r="H70" s="71">
        <v>11.5</v>
      </c>
      <c r="I70" s="71">
        <v>26</v>
      </c>
      <c r="J70" s="71">
        <v>13.8</v>
      </c>
      <c r="K70" s="6">
        <f t="shared" si="3"/>
        <v>3.9600000000000004</v>
      </c>
      <c r="L70" s="6">
        <f t="shared" si="4"/>
        <v>3.9600000000000004</v>
      </c>
      <c r="M70" s="10">
        <v>216</v>
      </c>
      <c r="N70" s="3" t="str">
        <f t="shared" si="5"/>
        <v>SSW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1.1000000000000001</v>
      </c>
      <c r="U70" s="15">
        <v>1.1000000000000001</v>
      </c>
    </row>
    <row r="71" spans="1:21" x14ac:dyDescent="0.25">
      <c r="A71" s="1">
        <v>45397</v>
      </c>
      <c r="B71" s="2">
        <v>0.23958333333333334</v>
      </c>
      <c r="C71" s="7">
        <v>1016</v>
      </c>
      <c r="D71" s="7">
        <v>1021</v>
      </c>
      <c r="E71" s="71">
        <v>13.9</v>
      </c>
      <c r="F71" s="9">
        <v>87</v>
      </c>
      <c r="G71" s="71">
        <v>13.8</v>
      </c>
      <c r="H71" s="71">
        <v>11.8</v>
      </c>
      <c r="I71" s="71">
        <v>26</v>
      </c>
      <c r="J71" s="71">
        <v>13.8</v>
      </c>
      <c r="K71" s="6">
        <f t="shared" si="3"/>
        <v>6.84</v>
      </c>
      <c r="L71" s="6">
        <f t="shared" si="4"/>
        <v>7.2</v>
      </c>
      <c r="M71" s="10">
        <v>227</v>
      </c>
      <c r="N71" s="3" t="str">
        <f t="shared" si="5"/>
        <v>SW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1.9</v>
      </c>
      <c r="U71" s="15">
        <v>2</v>
      </c>
    </row>
    <row r="72" spans="1:21" x14ac:dyDescent="0.25">
      <c r="A72" s="1">
        <v>45397</v>
      </c>
      <c r="B72" s="2">
        <v>0.24305555555555555</v>
      </c>
      <c r="C72" s="7">
        <v>1016</v>
      </c>
      <c r="D72" s="7">
        <v>1021</v>
      </c>
      <c r="E72" s="71">
        <v>14.1</v>
      </c>
      <c r="F72" s="9">
        <v>87</v>
      </c>
      <c r="G72" s="71">
        <v>14.3</v>
      </c>
      <c r="H72" s="71">
        <v>11.9</v>
      </c>
      <c r="I72" s="71">
        <v>26</v>
      </c>
      <c r="J72" s="71">
        <v>14.3</v>
      </c>
      <c r="K72" s="6">
        <f t="shared" si="3"/>
        <v>5.04</v>
      </c>
      <c r="L72" s="6">
        <f t="shared" si="4"/>
        <v>5.04</v>
      </c>
      <c r="M72" s="10">
        <v>249</v>
      </c>
      <c r="N72" s="3" t="str">
        <f t="shared" si="5"/>
        <v>WSW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1.4</v>
      </c>
      <c r="U72" s="15">
        <v>1.4</v>
      </c>
    </row>
    <row r="73" spans="1:21" x14ac:dyDescent="0.25">
      <c r="A73" s="1">
        <v>45397</v>
      </c>
      <c r="B73" s="2">
        <v>0.24652777777777779</v>
      </c>
      <c r="C73" s="7">
        <v>1016</v>
      </c>
      <c r="D73" s="7">
        <v>1021</v>
      </c>
      <c r="E73" s="71">
        <v>14.2</v>
      </c>
      <c r="F73" s="9">
        <v>86</v>
      </c>
      <c r="G73" s="71">
        <v>14</v>
      </c>
      <c r="H73" s="71">
        <v>11.9</v>
      </c>
      <c r="I73" s="71">
        <v>26</v>
      </c>
      <c r="J73" s="71">
        <v>14</v>
      </c>
      <c r="K73" s="6">
        <f t="shared" si="3"/>
        <v>7.9200000000000008</v>
      </c>
      <c r="L73" s="6">
        <f t="shared" si="4"/>
        <v>8.2799999999999994</v>
      </c>
      <c r="M73" s="10">
        <v>222</v>
      </c>
      <c r="N73" s="3" t="str">
        <f t="shared" si="5"/>
        <v>SW</v>
      </c>
      <c r="O73" s="11">
        <v>0</v>
      </c>
      <c r="P73" s="12">
        <v>0</v>
      </c>
      <c r="Q73" s="3">
        <v>0</v>
      </c>
      <c r="R73" s="13">
        <v>5.8999999999999997E-2</v>
      </c>
      <c r="S73" s="14">
        <v>4.661E-4</v>
      </c>
      <c r="T73" s="15">
        <v>2.2000000000000002</v>
      </c>
      <c r="U73" s="15">
        <v>2.2999999999999998</v>
      </c>
    </row>
    <row r="74" spans="1:21" x14ac:dyDescent="0.25">
      <c r="A74" s="1">
        <v>45397</v>
      </c>
      <c r="B74" s="2">
        <v>0.25</v>
      </c>
      <c r="C74" s="7">
        <v>1016</v>
      </c>
      <c r="D74" s="7">
        <v>1021</v>
      </c>
      <c r="E74" s="71">
        <v>14.4</v>
      </c>
      <c r="F74" s="9">
        <v>85</v>
      </c>
      <c r="G74" s="71">
        <v>14.4</v>
      </c>
      <c r="H74" s="71">
        <v>11.9</v>
      </c>
      <c r="I74" s="71">
        <v>26</v>
      </c>
      <c r="J74" s="71">
        <v>14.4</v>
      </c>
      <c r="K74" s="6">
        <f t="shared" si="3"/>
        <v>3.6</v>
      </c>
      <c r="L74" s="6">
        <f t="shared" si="4"/>
        <v>3.6</v>
      </c>
      <c r="M74" s="10">
        <v>243</v>
      </c>
      <c r="N74" s="3" t="str">
        <f t="shared" si="5"/>
        <v>WSW</v>
      </c>
      <c r="O74" s="11">
        <v>0</v>
      </c>
      <c r="P74" s="12">
        <v>0</v>
      </c>
      <c r="Q74" s="3">
        <v>0</v>
      </c>
      <c r="R74" s="13">
        <v>0.14000000000000001</v>
      </c>
      <c r="S74" s="14">
        <v>1.1060000000000002E-3</v>
      </c>
      <c r="T74" s="15">
        <v>1</v>
      </c>
      <c r="U74" s="15">
        <v>1</v>
      </c>
    </row>
    <row r="75" spans="1:21" x14ac:dyDescent="0.25">
      <c r="A75" s="1">
        <v>45397</v>
      </c>
      <c r="B75" s="2">
        <v>0.25347222222222221</v>
      </c>
      <c r="C75" s="7">
        <v>1016</v>
      </c>
      <c r="D75" s="7">
        <v>1021</v>
      </c>
      <c r="E75" s="71">
        <v>14.5</v>
      </c>
      <c r="F75" s="9">
        <v>84</v>
      </c>
      <c r="G75" s="71">
        <v>14.5</v>
      </c>
      <c r="H75" s="71">
        <v>11.8</v>
      </c>
      <c r="I75" s="71">
        <v>26</v>
      </c>
      <c r="J75" s="71">
        <v>14.5</v>
      </c>
      <c r="K75" s="6">
        <f t="shared" si="3"/>
        <v>0</v>
      </c>
      <c r="L75" s="6">
        <f t="shared" si="4"/>
        <v>0</v>
      </c>
      <c r="M75" s="10">
        <v>204</v>
      </c>
      <c r="N75" s="3" t="str">
        <f t="shared" si="5"/>
        <v>SSW</v>
      </c>
      <c r="O75" s="11">
        <v>0</v>
      </c>
      <c r="P75" s="12">
        <v>0</v>
      </c>
      <c r="Q75" s="3">
        <v>0</v>
      </c>
      <c r="R75" s="13">
        <v>0.25700000000000001</v>
      </c>
      <c r="S75" s="14">
        <v>2.0303000000000001E-3</v>
      </c>
      <c r="T75" s="15">
        <v>0</v>
      </c>
      <c r="U75" s="15">
        <v>0</v>
      </c>
    </row>
    <row r="76" spans="1:21" x14ac:dyDescent="0.25">
      <c r="A76" s="1">
        <v>45397</v>
      </c>
      <c r="B76" s="2">
        <v>0.25694444444444442</v>
      </c>
      <c r="C76" s="7">
        <v>1016</v>
      </c>
      <c r="D76" s="7">
        <v>1021</v>
      </c>
      <c r="E76" s="71">
        <v>14.6</v>
      </c>
      <c r="F76" s="9">
        <v>83</v>
      </c>
      <c r="G76" s="71">
        <v>14.6</v>
      </c>
      <c r="H76" s="71">
        <v>11.7</v>
      </c>
      <c r="I76" s="71">
        <v>26</v>
      </c>
      <c r="J76" s="71">
        <v>14.6</v>
      </c>
      <c r="K76" s="6">
        <f t="shared" si="3"/>
        <v>3.24</v>
      </c>
      <c r="L76" s="6">
        <f t="shared" si="4"/>
        <v>3.24</v>
      </c>
      <c r="M76" s="10">
        <v>232</v>
      </c>
      <c r="N76" s="3" t="str">
        <f t="shared" si="5"/>
        <v>SW</v>
      </c>
      <c r="O76" s="11">
        <v>0</v>
      </c>
      <c r="P76" s="12">
        <v>0</v>
      </c>
      <c r="Q76" s="3">
        <v>0</v>
      </c>
      <c r="R76" s="13">
        <v>0.42099999999999999</v>
      </c>
      <c r="S76" s="14">
        <v>3.3259000000000001E-3</v>
      </c>
      <c r="T76" s="15">
        <v>0.9</v>
      </c>
      <c r="U76" s="15">
        <v>0.9</v>
      </c>
    </row>
    <row r="77" spans="1:21" x14ac:dyDescent="0.25">
      <c r="A77" s="1">
        <v>45397</v>
      </c>
      <c r="B77" s="2">
        <v>0.26041666666666669</v>
      </c>
      <c r="C77" s="7">
        <v>1016</v>
      </c>
      <c r="D77" s="7">
        <v>1021</v>
      </c>
      <c r="E77" s="71">
        <v>14.7</v>
      </c>
      <c r="F77" s="9">
        <v>82</v>
      </c>
      <c r="G77" s="71">
        <v>14.7</v>
      </c>
      <c r="H77" s="71">
        <v>11.6</v>
      </c>
      <c r="I77" s="71">
        <v>26</v>
      </c>
      <c r="J77" s="71">
        <v>14.7</v>
      </c>
      <c r="K77" s="6">
        <f t="shared" si="3"/>
        <v>3.6</v>
      </c>
      <c r="L77" s="6">
        <f t="shared" si="4"/>
        <v>3.6</v>
      </c>
      <c r="M77" s="10">
        <v>236</v>
      </c>
      <c r="N77" s="3" t="str">
        <f t="shared" si="5"/>
        <v>SW</v>
      </c>
      <c r="O77" s="11">
        <v>0</v>
      </c>
      <c r="P77" s="12">
        <v>0</v>
      </c>
      <c r="Q77" s="3">
        <v>0</v>
      </c>
      <c r="R77" s="13">
        <v>0.65100000000000002</v>
      </c>
      <c r="S77" s="14">
        <v>5.1429000000000006E-3</v>
      </c>
      <c r="T77" s="15">
        <v>1</v>
      </c>
      <c r="U77" s="15">
        <v>1</v>
      </c>
    </row>
    <row r="78" spans="1:21" x14ac:dyDescent="0.25">
      <c r="A78" s="1">
        <v>45397</v>
      </c>
      <c r="B78" s="2">
        <v>0.2638888888888889</v>
      </c>
      <c r="C78" s="7">
        <v>1016</v>
      </c>
      <c r="D78" s="7">
        <v>1021</v>
      </c>
      <c r="E78" s="71">
        <v>14.9</v>
      </c>
      <c r="F78" s="9">
        <v>82</v>
      </c>
      <c r="G78" s="71">
        <v>14.9</v>
      </c>
      <c r="H78" s="71">
        <v>11.8</v>
      </c>
      <c r="I78" s="71">
        <v>26</v>
      </c>
      <c r="J78" s="71">
        <v>14.9</v>
      </c>
      <c r="K78" s="6">
        <f t="shared" si="3"/>
        <v>3.9600000000000004</v>
      </c>
      <c r="L78" s="6">
        <f t="shared" si="4"/>
        <v>3.9600000000000004</v>
      </c>
      <c r="M78" s="10">
        <v>227</v>
      </c>
      <c r="N78" s="3" t="str">
        <f t="shared" si="5"/>
        <v>SW</v>
      </c>
      <c r="O78" s="11">
        <v>0</v>
      </c>
      <c r="P78" s="12">
        <v>0</v>
      </c>
      <c r="Q78" s="3">
        <v>0</v>
      </c>
      <c r="R78" s="13">
        <v>1004</v>
      </c>
      <c r="S78" s="14">
        <v>7.9316000000000004</v>
      </c>
      <c r="T78" s="15">
        <v>1.1000000000000001</v>
      </c>
      <c r="U78" s="15">
        <v>1.1000000000000001</v>
      </c>
    </row>
    <row r="79" spans="1:21" x14ac:dyDescent="0.25">
      <c r="A79" s="1">
        <v>45397</v>
      </c>
      <c r="B79" s="2">
        <v>0.2673611111111111</v>
      </c>
      <c r="C79" s="7">
        <v>1016</v>
      </c>
      <c r="D79" s="7">
        <v>1021</v>
      </c>
      <c r="E79" s="71">
        <v>15</v>
      </c>
      <c r="F79" s="9">
        <v>81</v>
      </c>
      <c r="G79" s="71">
        <v>14.9</v>
      </c>
      <c r="H79" s="71">
        <v>11.7</v>
      </c>
      <c r="I79" s="71">
        <v>26</v>
      </c>
      <c r="J79" s="71">
        <v>14.9</v>
      </c>
      <c r="K79" s="6">
        <f t="shared" si="3"/>
        <v>7.2</v>
      </c>
      <c r="L79" s="6">
        <f t="shared" si="4"/>
        <v>7.2</v>
      </c>
      <c r="M79" s="10">
        <v>227</v>
      </c>
      <c r="N79" s="3" t="str">
        <f t="shared" si="5"/>
        <v>SW</v>
      </c>
      <c r="O79" s="11">
        <v>0</v>
      </c>
      <c r="P79" s="12">
        <v>0</v>
      </c>
      <c r="Q79" s="3">
        <v>0</v>
      </c>
      <c r="R79" s="13">
        <v>1500</v>
      </c>
      <c r="S79" s="14">
        <v>11.850000000000001</v>
      </c>
      <c r="T79" s="15">
        <v>2</v>
      </c>
      <c r="U79" s="15">
        <v>2</v>
      </c>
    </row>
    <row r="80" spans="1:21" x14ac:dyDescent="0.25">
      <c r="A80" s="1">
        <v>45397</v>
      </c>
      <c r="B80" s="2">
        <v>0.27083333333333331</v>
      </c>
      <c r="C80" s="7">
        <v>1016</v>
      </c>
      <c r="D80" s="7">
        <v>1021</v>
      </c>
      <c r="E80" s="71">
        <v>15.2</v>
      </c>
      <c r="F80" s="9">
        <v>79</v>
      </c>
      <c r="G80" s="71">
        <v>15.5</v>
      </c>
      <c r="H80" s="71">
        <v>11.6</v>
      </c>
      <c r="I80" s="71">
        <v>26</v>
      </c>
      <c r="J80" s="71">
        <v>15.5</v>
      </c>
      <c r="K80" s="6">
        <f t="shared" si="3"/>
        <v>5.04</v>
      </c>
      <c r="L80" s="6">
        <f t="shared" si="4"/>
        <v>5.04</v>
      </c>
      <c r="M80" s="10">
        <v>210</v>
      </c>
      <c r="N80" s="3" t="str">
        <f t="shared" si="5"/>
        <v>SSW</v>
      </c>
      <c r="O80" s="11">
        <v>0</v>
      </c>
      <c r="P80" s="12">
        <v>0</v>
      </c>
      <c r="Q80" s="3">
        <v>0</v>
      </c>
      <c r="R80" s="13">
        <v>2078</v>
      </c>
      <c r="S80" s="14">
        <v>16.4162</v>
      </c>
      <c r="T80" s="15">
        <v>1.4</v>
      </c>
      <c r="U80" s="15">
        <v>1.4</v>
      </c>
    </row>
    <row r="81" spans="1:21" x14ac:dyDescent="0.25">
      <c r="A81" s="1">
        <v>45397</v>
      </c>
      <c r="B81" s="2">
        <v>0.27430555555555558</v>
      </c>
      <c r="C81" s="7">
        <v>1016</v>
      </c>
      <c r="D81" s="7">
        <v>1021</v>
      </c>
      <c r="E81" s="71">
        <v>15.5</v>
      </c>
      <c r="F81" s="9">
        <v>78</v>
      </c>
      <c r="G81" s="71">
        <v>15.5</v>
      </c>
      <c r="H81" s="71">
        <v>11.6</v>
      </c>
      <c r="I81" s="71">
        <v>26</v>
      </c>
      <c r="J81" s="71">
        <v>15.5</v>
      </c>
      <c r="K81" s="6">
        <f t="shared" si="3"/>
        <v>4.68</v>
      </c>
      <c r="L81" s="6">
        <f t="shared" si="4"/>
        <v>4.68</v>
      </c>
      <c r="M81" s="10">
        <v>210</v>
      </c>
      <c r="N81" s="3" t="str">
        <f t="shared" si="5"/>
        <v>SSW</v>
      </c>
      <c r="O81" s="11">
        <v>0</v>
      </c>
      <c r="P81" s="12">
        <v>0</v>
      </c>
      <c r="Q81" s="3">
        <v>0</v>
      </c>
      <c r="R81" s="13">
        <v>2818</v>
      </c>
      <c r="S81" s="14">
        <v>22.262200000000004</v>
      </c>
      <c r="T81" s="15">
        <v>1.3</v>
      </c>
      <c r="U81" s="15">
        <v>1.3</v>
      </c>
    </row>
    <row r="82" spans="1:21" x14ac:dyDescent="0.25">
      <c r="A82" s="1">
        <v>45397</v>
      </c>
      <c r="B82" s="2">
        <v>0.27777777777777779</v>
      </c>
      <c r="C82" s="7">
        <v>1016</v>
      </c>
      <c r="D82" s="7">
        <v>1021</v>
      </c>
      <c r="E82" s="71">
        <v>15.7</v>
      </c>
      <c r="F82" s="9">
        <v>78</v>
      </c>
      <c r="G82" s="71">
        <v>15.7</v>
      </c>
      <c r="H82" s="71">
        <v>11.8</v>
      </c>
      <c r="I82" s="71">
        <v>26</v>
      </c>
      <c r="J82" s="71">
        <v>15.7</v>
      </c>
      <c r="K82" s="6">
        <f t="shared" si="3"/>
        <v>0</v>
      </c>
      <c r="L82" s="6">
        <f t="shared" si="4"/>
        <v>0</v>
      </c>
      <c r="M82" s="10">
        <v>234</v>
      </c>
      <c r="N82" s="3" t="str">
        <f t="shared" si="5"/>
        <v>SW</v>
      </c>
      <c r="O82" s="11">
        <v>0</v>
      </c>
      <c r="P82" s="12">
        <v>0</v>
      </c>
      <c r="Q82" s="3">
        <v>0</v>
      </c>
      <c r="R82" s="13">
        <v>3712</v>
      </c>
      <c r="S82" s="14">
        <v>29.324800000000003</v>
      </c>
      <c r="T82" s="15">
        <v>0</v>
      </c>
      <c r="U82" s="15">
        <v>0</v>
      </c>
    </row>
    <row r="83" spans="1:21" x14ac:dyDescent="0.25">
      <c r="A83" s="1">
        <v>45397</v>
      </c>
      <c r="B83" s="2">
        <v>0.28125</v>
      </c>
      <c r="C83" s="7">
        <v>1016</v>
      </c>
      <c r="D83" s="7">
        <v>1021</v>
      </c>
      <c r="E83" s="71">
        <v>15.8</v>
      </c>
      <c r="F83" s="9">
        <v>77</v>
      </c>
      <c r="G83" s="71">
        <v>15.8</v>
      </c>
      <c r="H83" s="71">
        <v>11.7</v>
      </c>
      <c r="I83" s="71">
        <v>26</v>
      </c>
      <c r="J83" s="71">
        <v>15.8</v>
      </c>
      <c r="K83" s="6">
        <f t="shared" si="3"/>
        <v>3.6</v>
      </c>
      <c r="L83" s="6">
        <f t="shared" si="4"/>
        <v>3.6</v>
      </c>
      <c r="M83" s="10">
        <v>204</v>
      </c>
      <c r="N83" s="3" t="str">
        <f t="shared" si="5"/>
        <v>SSW</v>
      </c>
      <c r="O83" s="11">
        <v>0</v>
      </c>
      <c r="P83" s="12">
        <v>0</v>
      </c>
      <c r="Q83" s="3">
        <v>0</v>
      </c>
      <c r="R83" s="13">
        <v>4516</v>
      </c>
      <c r="S83" s="14">
        <v>35.676400000000001</v>
      </c>
      <c r="T83" s="15">
        <v>1</v>
      </c>
      <c r="U83" s="15">
        <v>1</v>
      </c>
    </row>
    <row r="84" spans="1:21" x14ac:dyDescent="0.25">
      <c r="A84" s="1">
        <v>45397</v>
      </c>
      <c r="B84" s="2">
        <v>0.28472222222222221</v>
      </c>
      <c r="C84" s="7">
        <v>1016</v>
      </c>
      <c r="D84" s="7">
        <v>1021</v>
      </c>
      <c r="E84" s="71">
        <v>16</v>
      </c>
      <c r="F84" s="9">
        <v>76</v>
      </c>
      <c r="G84" s="71">
        <v>16</v>
      </c>
      <c r="H84" s="71">
        <v>11.7</v>
      </c>
      <c r="I84" s="71">
        <v>26</v>
      </c>
      <c r="J84" s="71">
        <v>16</v>
      </c>
      <c r="K84" s="6">
        <f t="shared" si="3"/>
        <v>2.52</v>
      </c>
      <c r="L84" s="6">
        <f t="shared" si="4"/>
        <v>2.52</v>
      </c>
      <c r="M84" s="10">
        <v>204</v>
      </c>
      <c r="N84" s="3" t="str">
        <f t="shared" si="5"/>
        <v>SSW</v>
      </c>
      <c r="O84" s="11">
        <v>0</v>
      </c>
      <c r="P84" s="12">
        <v>0</v>
      </c>
      <c r="Q84" s="3">
        <v>0</v>
      </c>
      <c r="R84" s="13">
        <v>5428</v>
      </c>
      <c r="S84" s="14">
        <v>42.881200000000007</v>
      </c>
      <c r="T84" s="15">
        <v>0.7</v>
      </c>
      <c r="U84" s="15">
        <v>0.7</v>
      </c>
    </row>
    <row r="85" spans="1:21" x14ac:dyDescent="0.25">
      <c r="A85" s="1">
        <v>45397</v>
      </c>
      <c r="B85" s="2">
        <v>0.28819444444444442</v>
      </c>
      <c r="C85" s="7">
        <v>1016</v>
      </c>
      <c r="D85" s="7">
        <v>1021</v>
      </c>
      <c r="E85" s="71">
        <v>16.2</v>
      </c>
      <c r="F85" s="9">
        <v>75</v>
      </c>
      <c r="G85" s="71">
        <v>16.2</v>
      </c>
      <c r="H85" s="71">
        <v>11.7</v>
      </c>
      <c r="I85" s="71">
        <v>26</v>
      </c>
      <c r="J85" s="71">
        <v>16.2</v>
      </c>
      <c r="K85" s="6">
        <f t="shared" si="3"/>
        <v>3.6</v>
      </c>
      <c r="L85" s="6">
        <f t="shared" si="4"/>
        <v>3.6</v>
      </c>
      <c r="M85" s="10">
        <v>273</v>
      </c>
      <c r="N85" s="3" t="str">
        <f t="shared" si="5"/>
        <v>W</v>
      </c>
      <c r="O85" s="11">
        <v>0</v>
      </c>
      <c r="P85" s="12">
        <v>0</v>
      </c>
      <c r="Q85" s="3">
        <v>0</v>
      </c>
      <c r="R85" s="13">
        <v>6308</v>
      </c>
      <c r="S85" s="14">
        <v>49.833200000000005</v>
      </c>
      <c r="T85" s="15">
        <v>1</v>
      </c>
      <c r="U85" s="15">
        <v>1</v>
      </c>
    </row>
    <row r="86" spans="1:21" x14ac:dyDescent="0.25">
      <c r="A86" s="1">
        <v>45397</v>
      </c>
      <c r="B86" s="2">
        <v>0.29166666666666669</v>
      </c>
      <c r="C86" s="7">
        <v>1016</v>
      </c>
      <c r="D86" s="7">
        <v>1021</v>
      </c>
      <c r="E86" s="71">
        <v>16.5</v>
      </c>
      <c r="F86" s="9">
        <v>74</v>
      </c>
      <c r="G86" s="71">
        <v>16.8</v>
      </c>
      <c r="H86" s="71">
        <v>11.8</v>
      </c>
      <c r="I86" s="71">
        <v>26</v>
      </c>
      <c r="J86" s="71">
        <v>16.8</v>
      </c>
      <c r="K86" s="6">
        <f t="shared" si="3"/>
        <v>6.48</v>
      </c>
      <c r="L86" s="6">
        <f t="shared" si="4"/>
        <v>6.84</v>
      </c>
      <c r="M86" s="10">
        <v>241</v>
      </c>
      <c r="N86" s="3" t="str">
        <f t="shared" si="5"/>
        <v>WSW</v>
      </c>
      <c r="O86" s="11">
        <v>0</v>
      </c>
      <c r="P86" s="12">
        <v>0</v>
      </c>
      <c r="Q86" s="3">
        <v>0</v>
      </c>
      <c r="R86" s="13">
        <v>6786</v>
      </c>
      <c r="S86" s="14">
        <v>53.609400000000008</v>
      </c>
      <c r="T86" s="15">
        <v>1.8</v>
      </c>
      <c r="U86" s="15">
        <v>1.9</v>
      </c>
    </row>
    <row r="87" spans="1:21" x14ac:dyDescent="0.25">
      <c r="A87" s="1">
        <v>45397</v>
      </c>
      <c r="B87" s="2">
        <v>0.2951388888888889</v>
      </c>
      <c r="C87" s="7">
        <v>1016</v>
      </c>
      <c r="D87" s="7">
        <v>1021</v>
      </c>
      <c r="E87" s="71">
        <v>16.7</v>
      </c>
      <c r="F87" s="9">
        <v>73</v>
      </c>
      <c r="G87" s="71">
        <v>16.7</v>
      </c>
      <c r="H87" s="71">
        <v>11.8</v>
      </c>
      <c r="I87" s="71">
        <v>26</v>
      </c>
      <c r="J87" s="71">
        <v>16.7</v>
      </c>
      <c r="K87" s="6">
        <f t="shared" si="3"/>
        <v>0</v>
      </c>
      <c r="L87" s="6">
        <f t="shared" si="4"/>
        <v>0</v>
      </c>
      <c r="M87" s="10">
        <v>240</v>
      </c>
      <c r="N87" s="3" t="str">
        <f t="shared" si="5"/>
        <v>WSW</v>
      </c>
      <c r="O87" s="11">
        <v>0</v>
      </c>
      <c r="P87" s="12">
        <v>0</v>
      </c>
      <c r="Q87" s="3">
        <v>0</v>
      </c>
      <c r="R87" s="13">
        <v>7267</v>
      </c>
      <c r="S87" s="14">
        <v>57.409300000000009</v>
      </c>
      <c r="T87" s="15">
        <v>0</v>
      </c>
      <c r="U87" s="15">
        <v>0</v>
      </c>
    </row>
    <row r="88" spans="1:21" x14ac:dyDescent="0.25">
      <c r="A88" s="1">
        <v>45397</v>
      </c>
      <c r="B88" s="2">
        <v>0.2986111111111111</v>
      </c>
      <c r="C88" s="7">
        <v>1016</v>
      </c>
      <c r="D88" s="7">
        <v>1021</v>
      </c>
      <c r="E88" s="71">
        <v>16.899999999999999</v>
      </c>
      <c r="F88" s="9">
        <v>72</v>
      </c>
      <c r="G88" s="71">
        <v>17.399999999999999</v>
      </c>
      <c r="H88" s="71">
        <v>11.8</v>
      </c>
      <c r="I88" s="71">
        <v>26</v>
      </c>
      <c r="J88" s="71">
        <v>17.399999999999999</v>
      </c>
      <c r="K88" s="6">
        <f t="shared" si="3"/>
        <v>5.4</v>
      </c>
      <c r="L88" s="6">
        <f t="shared" si="4"/>
        <v>5.4</v>
      </c>
      <c r="M88" s="10">
        <v>223</v>
      </c>
      <c r="N88" s="3" t="str">
        <f t="shared" si="5"/>
        <v>SW</v>
      </c>
      <c r="O88" s="11">
        <v>0</v>
      </c>
      <c r="P88" s="12">
        <v>0</v>
      </c>
      <c r="Q88" s="3">
        <v>0.5</v>
      </c>
      <c r="R88" s="13">
        <v>8366</v>
      </c>
      <c r="S88" s="14">
        <v>66.091400000000007</v>
      </c>
      <c r="T88" s="15">
        <v>1.5</v>
      </c>
      <c r="U88" s="15">
        <v>1.5</v>
      </c>
    </row>
    <row r="89" spans="1:21" x14ac:dyDescent="0.25">
      <c r="A89" s="1">
        <v>45397</v>
      </c>
      <c r="B89" s="2">
        <v>0.30208333333333331</v>
      </c>
      <c r="C89" s="7">
        <v>1015</v>
      </c>
      <c r="D89" s="7">
        <v>1020</v>
      </c>
      <c r="E89" s="71">
        <v>17</v>
      </c>
      <c r="F89" s="9">
        <v>72</v>
      </c>
      <c r="G89" s="71">
        <v>17</v>
      </c>
      <c r="H89" s="71">
        <v>11.9</v>
      </c>
      <c r="I89" s="71">
        <v>26</v>
      </c>
      <c r="J89" s="71">
        <v>17</v>
      </c>
      <c r="K89" s="6">
        <f t="shared" si="3"/>
        <v>3.9600000000000004</v>
      </c>
      <c r="L89" s="6">
        <f t="shared" si="4"/>
        <v>3.9600000000000004</v>
      </c>
      <c r="M89" s="10">
        <v>209</v>
      </c>
      <c r="N89" s="3" t="str">
        <f t="shared" si="5"/>
        <v>SSW</v>
      </c>
      <c r="O89" s="11">
        <v>0</v>
      </c>
      <c r="P89" s="12">
        <v>0</v>
      </c>
      <c r="Q89" s="3">
        <v>0.7</v>
      </c>
      <c r="R89" s="13">
        <v>9112</v>
      </c>
      <c r="S89" s="14">
        <v>71.984800000000007</v>
      </c>
      <c r="T89" s="15">
        <v>1.1000000000000001</v>
      </c>
      <c r="U89" s="15">
        <v>1.1000000000000001</v>
      </c>
    </row>
    <row r="90" spans="1:21" x14ac:dyDescent="0.25">
      <c r="A90" s="1">
        <v>45397</v>
      </c>
      <c r="B90" s="2">
        <v>0.30555555555555558</v>
      </c>
      <c r="C90" s="7">
        <v>1015</v>
      </c>
      <c r="D90" s="7">
        <v>1020</v>
      </c>
      <c r="E90" s="71">
        <v>17.2</v>
      </c>
      <c r="F90" s="9">
        <v>71</v>
      </c>
      <c r="G90" s="71">
        <v>17.2</v>
      </c>
      <c r="H90" s="71">
        <v>11.9</v>
      </c>
      <c r="I90" s="71">
        <v>26</v>
      </c>
      <c r="J90" s="71">
        <v>17.2</v>
      </c>
      <c r="K90" s="6">
        <f t="shared" si="3"/>
        <v>0</v>
      </c>
      <c r="L90" s="6">
        <f t="shared" si="4"/>
        <v>0</v>
      </c>
      <c r="M90" s="10">
        <v>185</v>
      </c>
      <c r="N90" s="3" t="str">
        <f t="shared" si="5"/>
        <v>S</v>
      </c>
      <c r="O90" s="11">
        <v>0</v>
      </c>
      <c r="P90" s="12">
        <v>0</v>
      </c>
      <c r="Q90" s="3">
        <v>0.8</v>
      </c>
      <c r="R90" s="13">
        <v>9725</v>
      </c>
      <c r="S90" s="14">
        <v>76.827500000000001</v>
      </c>
      <c r="T90" s="15">
        <v>0</v>
      </c>
      <c r="U90" s="15">
        <v>0</v>
      </c>
    </row>
    <row r="91" spans="1:21" x14ac:dyDescent="0.25">
      <c r="A91" s="1">
        <v>45397</v>
      </c>
      <c r="B91" s="2">
        <v>0.30902777777777779</v>
      </c>
      <c r="C91" s="7">
        <v>1015</v>
      </c>
      <c r="D91" s="7">
        <v>1020</v>
      </c>
      <c r="E91" s="71">
        <v>17.399999999999999</v>
      </c>
      <c r="F91" s="9">
        <v>70</v>
      </c>
      <c r="G91" s="71">
        <v>17.5</v>
      </c>
      <c r="H91" s="71">
        <v>11.8</v>
      </c>
      <c r="I91" s="71">
        <v>26</v>
      </c>
      <c r="J91" s="71">
        <v>17.5</v>
      </c>
      <c r="K91" s="6">
        <f t="shared" si="3"/>
        <v>8.2799999999999994</v>
      </c>
      <c r="L91" s="6">
        <f t="shared" si="4"/>
        <v>8.64</v>
      </c>
      <c r="M91" s="10">
        <v>180</v>
      </c>
      <c r="N91" s="3" t="str">
        <f t="shared" si="5"/>
        <v>S</v>
      </c>
      <c r="O91" s="11">
        <v>0</v>
      </c>
      <c r="P91" s="12">
        <v>0</v>
      </c>
      <c r="Q91" s="3">
        <v>0.8</v>
      </c>
      <c r="R91" s="13">
        <v>10289</v>
      </c>
      <c r="S91" s="14">
        <v>81.283100000000005</v>
      </c>
      <c r="T91" s="15">
        <v>2.2999999999999998</v>
      </c>
      <c r="U91" s="15">
        <v>2.4</v>
      </c>
    </row>
    <row r="92" spans="1:21" x14ac:dyDescent="0.25">
      <c r="A92" s="1">
        <v>45397</v>
      </c>
      <c r="B92" s="2">
        <v>0.3125</v>
      </c>
      <c r="C92" s="7">
        <v>1015</v>
      </c>
      <c r="D92" s="7">
        <v>1020</v>
      </c>
      <c r="E92" s="71">
        <v>17.7</v>
      </c>
      <c r="F92" s="9">
        <v>69</v>
      </c>
      <c r="G92" s="71">
        <v>17.7</v>
      </c>
      <c r="H92" s="71">
        <v>11.9</v>
      </c>
      <c r="I92" s="71">
        <v>26</v>
      </c>
      <c r="J92" s="71">
        <v>17.7</v>
      </c>
      <c r="K92" s="6">
        <f t="shared" si="3"/>
        <v>0</v>
      </c>
      <c r="L92" s="6">
        <f t="shared" si="4"/>
        <v>0</v>
      </c>
      <c r="M92" s="10">
        <v>196</v>
      </c>
      <c r="N92" s="3" t="str">
        <f t="shared" si="5"/>
        <v>S</v>
      </c>
      <c r="O92" s="11">
        <v>0</v>
      </c>
      <c r="P92" s="12">
        <v>0</v>
      </c>
      <c r="Q92" s="3">
        <v>0.8</v>
      </c>
      <c r="R92" s="13">
        <v>11272</v>
      </c>
      <c r="S92" s="14">
        <v>89.048800000000014</v>
      </c>
      <c r="T92" s="15">
        <v>0</v>
      </c>
      <c r="U92" s="15">
        <v>0</v>
      </c>
    </row>
    <row r="93" spans="1:21" x14ac:dyDescent="0.25">
      <c r="A93" s="1">
        <v>45397</v>
      </c>
      <c r="B93" s="2">
        <v>0.31597222222222221</v>
      </c>
      <c r="C93" s="7">
        <v>1015</v>
      </c>
      <c r="D93" s="7">
        <v>1020</v>
      </c>
      <c r="E93" s="71">
        <v>18</v>
      </c>
      <c r="F93" s="9">
        <v>68</v>
      </c>
      <c r="G93" s="71">
        <v>18</v>
      </c>
      <c r="H93" s="71">
        <v>12</v>
      </c>
      <c r="I93" s="71">
        <v>26</v>
      </c>
      <c r="J93" s="71">
        <v>18</v>
      </c>
      <c r="K93" s="6">
        <f t="shared" si="3"/>
        <v>0</v>
      </c>
      <c r="L93" s="6">
        <f t="shared" si="4"/>
        <v>0</v>
      </c>
      <c r="M93" s="10">
        <v>199</v>
      </c>
      <c r="N93" s="3" t="str">
        <f t="shared" si="5"/>
        <v>S</v>
      </c>
      <c r="O93" s="11">
        <v>0</v>
      </c>
      <c r="P93" s="12">
        <v>0</v>
      </c>
      <c r="Q93" s="3">
        <v>0.9</v>
      </c>
      <c r="R93" s="13">
        <v>12324</v>
      </c>
      <c r="S93" s="14">
        <v>97.359600000000015</v>
      </c>
      <c r="T93" s="15">
        <v>0</v>
      </c>
      <c r="U93" s="15">
        <v>0</v>
      </c>
    </row>
    <row r="94" spans="1:21" x14ac:dyDescent="0.25">
      <c r="A94" s="1">
        <v>45397</v>
      </c>
      <c r="B94" s="2">
        <v>0.31944444444444442</v>
      </c>
      <c r="C94" s="7">
        <v>1015</v>
      </c>
      <c r="D94" s="7">
        <v>1020</v>
      </c>
      <c r="E94" s="71">
        <v>18.3</v>
      </c>
      <c r="F94" s="9">
        <v>68</v>
      </c>
      <c r="G94" s="71">
        <v>18.3</v>
      </c>
      <c r="H94" s="71">
        <v>12.3</v>
      </c>
      <c r="I94" s="71">
        <v>26</v>
      </c>
      <c r="J94" s="71">
        <v>18.3</v>
      </c>
      <c r="K94" s="6">
        <f t="shared" si="3"/>
        <v>0</v>
      </c>
      <c r="L94" s="6">
        <f t="shared" si="4"/>
        <v>0</v>
      </c>
      <c r="M94" s="10">
        <v>203</v>
      </c>
      <c r="N94" s="3" t="str">
        <f t="shared" si="5"/>
        <v>SSW</v>
      </c>
      <c r="O94" s="11">
        <v>0</v>
      </c>
      <c r="P94" s="12">
        <v>0</v>
      </c>
      <c r="Q94" s="3">
        <v>0.9</v>
      </c>
      <c r="R94" s="13">
        <v>13411</v>
      </c>
      <c r="S94" s="14">
        <v>105.94690000000001</v>
      </c>
      <c r="T94" s="15">
        <v>0</v>
      </c>
      <c r="U94" s="15">
        <v>0</v>
      </c>
    </row>
    <row r="95" spans="1:21" x14ac:dyDescent="0.25">
      <c r="A95" s="1">
        <v>45397</v>
      </c>
      <c r="B95" s="2">
        <v>0.32291666666666669</v>
      </c>
      <c r="C95" s="7">
        <v>1015</v>
      </c>
      <c r="D95" s="7">
        <v>1020</v>
      </c>
      <c r="E95" s="71">
        <v>18.600000000000001</v>
      </c>
      <c r="F95" s="9">
        <v>68</v>
      </c>
      <c r="G95" s="71">
        <v>18.600000000000001</v>
      </c>
      <c r="H95" s="71">
        <v>12.5</v>
      </c>
      <c r="I95" s="71">
        <v>26</v>
      </c>
      <c r="J95" s="71">
        <v>18.600000000000001</v>
      </c>
      <c r="K95" s="6">
        <f t="shared" si="3"/>
        <v>3.6</v>
      </c>
      <c r="L95" s="6">
        <f t="shared" si="4"/>
        <v>3.6</v>
      </c>
      <c r="M95" s="10">
        <v>192</v>
      </c>
      <c r="N95" s="3" t="str">
        <f t="shared" si="5"/>
        <v>S</v>
      </c>
      <c r="O95" s="11">
        <v>0</v>
      </c>
      <c r="P95" s="12">
        <v>0</v>
      </c>
      <c r="Q95" s="3">
        <v>0.9</v>
      </c>
      <c r="R95" s="13">
        <v>14720</v>
      </c>
      <c r="S95" s="14">
        <v>116.28800000000001</v>
      </c>
      <c r="T95" s="15">
        <v>1</v>
      </c>
      <c r="U95" s="15">
        <v>1</v>
      </c>
    </row>
    <row r="96" spans="1:21" x14ac:dyDescent="0.25">
      <c r="A96" s="1">
        <v>45397</v>
      </c>
      <c r="B96" s="2">
        <v>0.3263888888888889</v>
      </c>
      <c r="C96" s="7">
        <v>1015</v>
      </c>
      <c r="D96" s="7">
        <v>1020</v>
      </c>
      <c r="E96" s="71">
        <v>18.8</v>
      </c>
      <c r="F96" s="9">
        <v>66</v>
      </c>
      <c r="G96" s="71">
        <v>18.8</v>
      </c>
      <c r="H96" s="71">
        <v>12.3</v>
      </c>
      <c r="I96" s="71">
        <v>26</v>
      </c>
      <c r="J96" s="71">
        <v>18.8</v>
      </c>
      <c r="K96" s="6">
        <f t="shared" si="3"/>
        <v>3.9600000000000004</v>
      </c>
      <c r="L96" s="6">
        <f t="shared" si="4"/>
        <v>3.9600000000000004</v>
      </c>
      <c r="M96" s="10">
        <v>217</v>
      </c>
      <c r="N96" s="3" t="str">
        <f t="shared" si="5"/>
        <v>SSW</v>
      </c>
      <c r="O96" s="11">
        <v>0</v>
      </c>
      <c r="P96" s="12">
        <v>0</v>
      </c>
      <c r="Q96" s="3">
        <v>0.9</v>
      </c>
      <c r="R96" s="13">
        <v>16369</v>
      </c>
      <c r="S96" s="14">
        <v>129.3151</v>
      </c>
      <c r="T96" s="15">
        <v>1.1000000000000001</v>
      </c>
      <c r="U96" s="15">
        <v>1.1000000000000001</v>
      </c>
    </row>
    <row r="97" spans="1:21" x14ac:dyDescent="0.25">
      <c r="A97" s="1">
        <v>45397</v>
      </c>
      <c r="B97" s="2">
        <v>0.3298611111111111</v>
      </c>
      <c r="C97" s="7">
        <v>1016</v>
      </c>
      <c r="D97" s="7">
        <v>1021</v>
      </c>
      <c r="E97" s="71">
        <v>19</v>
      </c>
      <c r="F97" s="9">
        <v>66</v>
      </c>
      <c r="G97" s="71">
        <v>19</v>
      </c>
      <c r="H97" s="71">
        <v>12.5</v>
      </c>
      <c r="I97" s="71">
        <v>26</v>
      </c>
      <c r="J97" s="71">
        <v>19</v>
      </c>
      <c r="K97" s="6">
        <f t="shared" si="3"/>
        <v>6.84</v>
      </c>
      <c r="L97" s="6">
        <f t="shared" si="4"/>
        <v>7.2</v>
      </c>
      <c r="M97" s="10">
        <v>230</v>
      </c>
      <c r="N97" s="3" t="str">
        <f t="shared" si="5"/>
        <v>SW</v>
      </c>
      <c r="O97" s="11">
        <v>0</v>
      </c>
      <c r="P97" s="12">
        <v>0</v>
      </c>
      <c r="Q97" s="3">
        <v>0.9</v>
      </c>
      <c r="R97" s="13">
        <v>17568</v>
      </c>
      <c r="S97" s="14">
        <v>138.78720000000001</v>
      </c>
      <c r="T97" s="15">
        <v>1.9</v>
      </c>
      <c r="U97" s="15">
        <v>2</v>
      </c>
    </row>
    <row r="98" spans="1:21" x14ac:dyDescent="0.25">
      <c r="A98" s="1">
        <v>45397</v>
      </c>
      <c r="B98" s="2">
        <v>0.33333333333333331</v>
      </c>
      <c r="C98" s="7">
        <v>1015</v>
      </c>
      <c r="D98" s="7">
        <v>1020</v>
      </c>
      <c r="E98" s="71">
        <v>19.3</v>
      </c>
      <c r="F98" s="9">
        <v>66</v>
      </c>
      <c r="G98" s="71">
        <v>19.3</v>
      </c>
      <c r="H98" s="71">
        <v>12.8</v>
      </c>
      <c r="I98" s="71">
        <v>26</v>
      </c>
      <c r="J98" s="71">
        <v>19.3</v>
      </c>
      <c r="K98" s="6">
        <f t="shared" si="3"/>
        <v>3.24</v>
      </c>
      <c r="L98" s="6">
        <f t="shared" si="4"/>
        <v>3.24</v>
      </c>
      <c r="M98" s="10">
        <v>206</v>
      </c>
      <c r="N98" s="3" t="str">
        <f t="shared" si="5"/>
        <v>SSW</v>
      </c>
      <c r="O98" s="11">
        <v>0</v>
      </c>
      <c r="P98" s="12">
        <v>0</v>
      </c>
      <c r="Q98" s="3">
        <v>1</v>
      </c>
      <c r="R98" s="13">
        <v>16932</v>
      </c>
      <c r="S98" s="14">
        <v>133.76280000000003</v>
      </c>
      <c r="T98" s="15">
        <v>0.9</v>
      </c>
      <c r="U98" s="15">
        <v>0.9</v>
      </c>
    </row>
    <row r="99" spans="1:21" x14ac:dyDescent="0.25">
      <c r="A99" s="1">
        <v>45397</v>
      </c>
      <c r="B99" s="2">
        <v>0.33680555555555558</v>
      </c>
      <c r="C99" s="7">
        <v>1015</v>
      </c>
      <c r="D99" s="7">
        <v>1020</v>
      </c>
      <c r="E99" s="71">
        <v>19.600000000000001</v>
      </c>
      <c r="F99" s="9">
        <v>64</v>
      </c>
      <c r="G99" s="71">
        <v>19.600000000000001</v>
      </c>
      <c r="H99" s="71">
        <v>12.6</v>
      </c>
      <c r="I99" s="71">
        <v>26</v>
      </c>
      <c r="J99" s="71">
        <v>19.600000000000001</v>
      </c>
      <c r="K99" s="6">
        <f t="shared" si="3"/>
        <v>5.76</v>
      </c>
      <c r="L99" s="6">
        <f t="shared" si="4"/>
        <v>5.76</v>
      </c>
      <c r="M99" s="10">
        <v>186</v>
      </c>
      <c r="N99" s="3" t="str">
        <f t="shared" si="5"/>
        <v>S</v>
      </c>
      <c r="O99" s="11">
        <v>0</v>
      </c>
      <c r="P99" s="12">
        <v>0</v>
      </c>
      <c r="Q99" s="3">
        <v>1</v>
      </c>
      <c r="R99" s="13">
        <v>20947</v>
      </c>
      <c r="S99" s="14">
        <v>165.4813</v>
      </c>
      <c r="T99" s="15">
        <v>1.6</v>
      </c>
      <c r="U99" s="15">
        <v>1.6</v>
      </c>
    </row>
    <row r="100" spans="1:21" x14ac:dyDescent="0.25">
      <c r="A100" s="1">
        <v>45397</v>
      </c>
      <c r="B100" s="2">
        <v>0.34027777777777779</v>
      </c>
      <c r="C100" s="7">
        <v>1015</v>
      </c>
      <c r="D100" s="7">
        <v>1020</v>
      </c>
      <c r="E100" s="71">
        <v>19.8</v>
      </c>
      <c r="F100" s="9">
        <v>64</v>
      </c>
      <c r="G100" s="71">
        <v>19.8</v>
      </c>
      <c r="H100" s="71">
        <v>12.8</v>
      </c>
      <c r="I100" s="71">
        <v>26</v>
      </c>
      <c r="J100" s="71">
        <v>19.8</v>
      </c>
      <c r="K100" s="6">
        <f t="shared" si="3"/>
        <v>3.6</v>
      </c>
      <c r="L100" s="6">
        <f t="shared" si="4"/>
        <v>3.6</v>
      </c>
      <c r="M100" s="10">
        <v>326</v>
      </c>
      <c r="N100" s="3" t="str">
        <f t="shared" si="5"/>
        <v>NW</v>
      </c>
      <c r="O100" s="11">
        <v>0</v>
      </c>
      <c r="P100" s="12">
        <v>0</v>
      </c>
      <c r="Q100" s="3">
        <v>1</v>
      </c>
      <c r="R100" s="13">
        <v>20282</v>
      </c>
      <c r="S100" s="14">
        <v>160.2278</v>
      </c>
      <c r="T100" s="15">
        <v>1</v>
      </c>
      <c r="U100" s="15">
        <v>1</v>
      </c>
    </row>
    <row r="101" spans="1:21" x14ac:dyDescent="0.25">
      <c r="A101" s="1">
        <v>45397</v>
      </c>
      <c r="B101" s="2">
        <v>0.34375</v>
      </c>
      <c r="C101" s="7">
        <v>1015</v>
      </c>
      <c r="D101" s="7">
        <v>1020</v>
      </c>
      <c r="E101" s="71">
        <v>20.100000000000001</v>
      </c>
      <c r="F101" s="9">
        <v>65</v>
      </c>
      <c r="G101" s="71">
        <v>20.100000000000001</v>
      </c>
      <c r="H101" s="71">
        <v>13.3</v>
      </c>
      <c r="I101" s="71">
        <v>26</v>
      </c>
      <c r="J101" s="71">
        <v>20.100000000000001</v>
      </c>
      <c r="K101" s="6">
        <f t="shared" si="3"/>
        <v>3.9600000000000004</v>
      </c>
      <c r="L101" s="6">
        <f t="shared" si="4"/>
        <v>3.9600000000000004</v>
      </c>
      <c r="M101" s="10">
        <v>235</v>
      </c>
      <c r="N101" s="3" t="str">
        <f t="shared" si="5"/>
        <v>SW</v>
      </c>
      <c r="O101" s="11">
        <v>0</v>
      </c>
      <c r="P101" s="12">
        <v>0</v>
      </c>
      <c r="Q101" s="3">
        <v>1.1000000000000001</v>
      </c>
      <c r="R101" s="13">
        <v>23148</v>
      </c>
      <c r="S101" s="14">
        <v>182.86920000000001</v>
      </c>
      <c r="T101" s="15">
        <v>1.1000000000000001</v>
      </c>
      <c r="U101" s="15">
        <v>1.1000000000000001</v>
      </c>
    </row>
    <row r="102" spans="1:21" x14ac:dyDescent="0.25">
      <c r="A102" s="1">
        <v>45397</v>
      </c>
      <c r="B102" s="2">
        <v>0.34722222222222221</v>
      </c>
      <c r="C102" s="7">
        <v>1016</v>
      </c>
      <c r="D102" s="7">
        <v>1021</v>
      </c>
      <c r="E102" s="71">
        <v>20.399999999999999</v>
      </c>
      <c r="F102" s="9">
        <v>64</v>
      </c>
      <c r="G102" s="71">
        <v>20.399999999999999</v>
      </c>
      <c r="H102" s="71">
        <v>13.3</v>
      </c>
      <c r="I102" s="71">
        <v>26</v>
      </c>
      <c r="J102" s="71">
        <v>20.399999999999999</v>
      </c>
      <c r="K102" s="6">
        <f t="shared" si="3"/>
        <v>3.9600000000000004</v>
      </c>
      <c r="L102" s="6">
        <f t="shared" si="4"/>
        <v>3.9600000000000004</v>
      </c>
      <c r="M102" s="10">
        <v>228</v>
      </c>
      <c r="N102" s="3" t="str">
        <f t="shared" si="5"/>
        <v>SW</v>
      </c>
      <c r="O102" s="11">
        <v>0</v>
      </c>
      <c r="P102" s="12">
        <v>0</v>
      </c>
      <c r="Q102" s="3">
        <v>1</v>
      </c>
      <c r="R102" s="13">
        <v>20673</v>
      </c>
      <c r="S102" s="14">
        <v>163.31670000000003</v>
      </c>
      <c r="T102" s="15">
        <v>1.1000000000000001</v>
      </c>
      <c r="U102" s="15">
        <v>1.1000000000000001</v>
      </c>
    </row>
    <row r="103" spans="1:21" x14ac:dyDescent="0.25">
      <c r="A103" s="1">
        <v>45397</v>
      </c>
      <c r="B103" s="2">
        <v>0.35069444444444442</v>
      </c>
      <c r="C103" s="7">
        <v>1016</v>
      </c>
      <c r="D103" s="7">
        <v>1021</v>
      </c>
      <c r="E103" s="71">
        <v>20.5</v>
      </c>
      <c r="F103" s="9">
        <v>64</v>
      </c>
      <c r="G103" s="71">
        <v>20.5</v>
      </c>
      <c r="H103" s="71">
        <v>13.4</v>
      </c>
      <c r="I103" s="71">
        <v>26</v>
      </c>
      <c r="J103" s="71">
        <v>20.5</v>
      </c>
      <c r="K103" s="6">
        <f t="shared" si="3"/>
        <v>5.76</v>
      </c>
      <c r="L103" s="6">
        <f t="shared" si="4"/>
        <v>5.76</v>
      </c>
      <c r="M103" s="10">
        <v>252</v>
      </c>
      <c r="N103" s="3" t="str">
        <f t="shared" si="5"/>
        <v>WSW</v>
      </c>
      <c r="O103" s="11">
        <v>0</v>
      </c>
      <c r="P103" s="12">
        <v>0</v>
      </c>
      <c r="Q103" s="3">
        <v>1.2</v>
      </c>
      <c r="R103" s="13">
        <v>27536</v>
      </c>
      <c r="S103" s="14">
        <v>217.53440000000003</v>
      </c>
      <c r="T103" s="15">
        <v>1.6</v>
      </c>
      <c r="U103" s="15">
        <v>1.6</v>
      </c>
    </row>
    <row r="104" spans="1:21" x14ac:dyDescent="0.25">
      <c r="A104" s="1">
        <v>45397</v>
      </c>
      <c r="B104" s="2">
        <v>0.35416666666666669</v>
      </c>
      <c r="C104" s="7">
        <v>1016</v>
      </c>
      <c r="D104" s="7">
        <v>1021</v>
      </c>
      <c r="E104" s="71">
        <v>20.7</v>
      </c>
      <c r="F104" s="9">
        <v>62</v>
      </c>
      <c r="G104" s="71">
        <v>20.7</v>
      </c>
      <c r="H104" s="71">
        <v>13.1</v>
      </c>
      <c r="I104" s="71">
        <v>26</v>
      </c>
      <c r="J104" s="71">
        <v>20.7</v>
      </c>
      <c r="K104" s="6">
        <f t="shared" si="3"/>
        <v>6.84</v>
      </c>
      <c r="L104" s="6">
        <f t="shared" si="4"/>
        <v>7.2</v>
      </c>
      <c r="M104" s="10">
        <v>190</v>
      </c>
      <c r="N104" s="3" t="str">
        <f t="shared" si="5"/>
        <v>S</v>
      </c>
      <c r="O104" s="11">
        <v>0</v>
      </c>
      <c r="P104" s="12">
        <v>0</v>
      </c>
      <c r="Q104" s="3">
        <v>1.2</v>
      </c>
      <c r="R104" s="13">
        <v>28227</v>
      </c>
      <c r="S104" s="14">
        <v>222.99330000000003</v>
      </c>
      <c r="T104" s="15">
        <v>1.9</v>
      </c>
      <c r="U104" s="15">
        <v>2</v>
      </c>
    </row>
    <row r="105" spans="1:21" x14ac:dyDescent="0.25">
      <c r="A105" s="1">
        <v>45397</v>
      </c>
      <c r="B105" s="2">
        <v>0.3576388888888889</v>
      </c>
      <c r="C105" s="7">
        <v>1016</v>
      </c>
      <c r="D105" s="7">
        <v>1021</v>
      </c>
      <c r="E105" s="71">
        <v>21</v>
      </c>
      <c r="F105" s="9">
        <v>62</v>
      </c>
      <c r="G105" s="71">
        <v>21</v>
      </c>
      <c r="H105" s="71">
        <v>13.4</v>
      </c>
      <c r="I105" s="71">
        <v>26</v>
      </c>
      <c r="J105" s="71">
        <v>21</v>
      </c>
      <c r="K105" s="6">
        <f t="shared" si="3"/>
        <v>4.68</v>
      </c>
      <c r="L105" s="6">
        <f t="shared" si="4"/>
        <v>4.68</v>
      </c>
      <c r="M105" s="10">
        <v>221</v>
      </c>
      <c r="N105" s="3" t="str">
        <f t="shared" si="5"/>
        <v>SW</v>
      </c>
      <c r="O105" s="11">
        <v>0</v>
      </c>
      <c r="P105" s="12">
        <v>0</v>
      </c>
      <c r="Q105" s="3">
        <v>1</v>
      </c>
      <c r="R105" s="13">
        <v>18159</v>
      </c>
      <c r="S105" s="14">
        <v>143.45610000000002</v>
      </c>
      <c r="T105" s="15">
        <v>1.3</v>
      </c>
      <c r="U105" s="15">
        <v>1.3</v>
      </c>
    </row>
    <row r="106" spans="1:21" x14ac:dyDescent="0.25">
      <c r="A106" s="1">
        <v>45397</v>
      </c>
      <c r="B106" s="2">
        <v>0.3611111111111111</v>
      </c>
      <c r="C106" s="7">
        <v>1016</v>
      </c>
      <c r="D106" s="7">
        <v>1021</v>
      </c>
      <c r="E106" s="71">
        <v>21.2</v>
      </c>
      <c r="F106" s="9">
        <v>62</v>
      </c>
      <c r="G106" s="71">
        <v>21.2</v>
      </c>
      <c r="H106" s="71">
        <v>13.6</v>
      </c>
      <c r="I106" s="71">
        <v>26</v>
      </c>
      <c r="J106" s="71">
        <v>21.2</v>
      </c>
      <c r="K106" s="6">
        <f t="shared" si="3"/>
        <v>0</v>
      </c>
      <c r="L106" s="6">
        <f t="shared" si="4"/>
        <v>0</v>
      </c>
      <c r="M106" s="10">
        <v>186</v>
      </c>
      <c r="N106" s="3" t="str">
        <f t="shared" si="5"/>
        <v>S</v>
      </c>
      <c r="O106" s="11">
        <v>0</v>
      </c>
      <c r="P106" s="12">
        <v>0</v>
      </c>
      <c r="Q106" s="3">
        <v>1</v>
      </c>
      <c r="R106" s="13">
        <v>16635</v>
      </c>
      <c r="S106" s="14">
        <v>131.41650000000001</v>
      </c>
      <c r="T106" s="15">
        <v>0</v>
      </c>
      <c r="U106" s="15">
        <v>0</v>
      </c>
    </row>
    <row r="107" spans="1:21" x14ac:dyDescent="0.25">
      <c r="A107" s="1">
        <v>45397</v>
      </c>
      <c r="B107" s="2">
        <v>0.36458333333333331</v>
      </c>
      <c r="C107" s="7">
        <v>1016</v>
      </c>
      <c r="D107" s="7">
        <v>1021</v>
      </c>
      <c r="E107" s="71">
        <v>21.2</v>
      </c>
      <c r="F107" s="9">
        <v>63</v>
      </c>
      <c r="G107" s="71">
        <v>21.2</v>
      </c>
      <c r="H107" s="71">
        <v>13.8</v>
      </c>
      <c r="I107" s="71">
        <v>26</v>
      </c>
      <c r="J107" s="71">
        <v>21.2</v>
      </c>
      <c r="K107" s="6">
        <f t="shared" si="3"/>
        <v>4.68</v>
      </c>
      <c r="L107" s="6">
        <f t="shared" si="4"/>
        <v>4.68</v>
      </c>
      <c r="M107" s="10">
        <v>204</v>
      </c>
      <c r="N107" s="3" t="str">
        <f t="shared" si="5"/>
        <v>SSW</v>
      </c>
      <c r="O107" s="11">
        <v>0</v>
      </c>
      <c r="P107" s="12">
        <v>0</v>
      </c>
      <c r="Q107" s="3">
        <v>1</v>
      </c>
      <c r="R107" s="13">
        <v>17233</v>
      </c>
      <c r="S107" s="14">
        <v>136.14070000000001</v>
      </c>
      <c r="T107" s="15">
        <v>1.3</v>
      </c>
      <c r="U107" s="15">
        <v>1.3</v>
      </c>
    </row>
    <row r="108" spans="1:21" x14ac:dyDescent="0.25">
      <c r="A108" s="1">
        <v>45397</v>
      </c>
      <c r="B108" s="2">
        <v>0.36805555555555558</v>
      </c>
      <c r="C108" s="7">
        <v>1016</v>
      </c>
      <c r="D108" s="7">
        <v>1021</v>
      </c>
      <c r="E108" s="71">
        <v>21.2</v>
      </c>
      <c r="F108" s="9">
        <v>64</v>
      </c>
      <c r="G108" s="71">
        <v>21.2</v>
      </c>
      <c r="H108" s="71">
        <v>14.1</v>
      </c>
      <c r="I108" s="71">
        <v>26</v>
      </c>
      <c r="J108" s="71">
        <v>21.2</v>
      </c>
      <c r="K108" s="6">
        <f t="shared" si="3"/>
        <v>0</v>
      </c>
      <c r="L108" s="6">
        <f t="shared" si="4"/>
        <v>0</v>
      </c>
      <c r="M108" s="10">
        <v>205</v>
      </c>
      <c r="N108" s="3" t="str">
        <f t="shared" si="5"/>
        <v>SSW</v>
      </c>
      <c r="O108" s="11">
        <v>0</v>
      </c>
      <c r="P108" s="12">
        <v>0</v>
      </c>
      <c r="Q108" s="3">
        <v>1.1000000000000001</v>
      </c>
      <c r="R108" s="13">
        <v>18574</v>
      </c>
      <c r="S108" s="14">
        <v>146.7346</v>
      </c>
      <c r="T108" s="15">
        <v>0</v>
      </c>
      <c r="U108" s="15">
        <v>0</v>
      </c>
    </row>
    <row r="109" spans="1:21" x14ac:dyDescent="0.25">
      <c r="A109" s="1">
        <v>45397</v>
      </c>
      <c r="B109" s="2">
        <v>0.37152777777777779</v>
      </c>
      <c r="C109" s="7">
        <v>1016</v>
      </c>
      <c r="D109" s="7">
        <v>1021</v>
      </c>
      <c r="E109" s="71">
        <v>21.2</v>
      </c>
      <c r="F109" s="9">
        <v>64</v>
      </c>
      <c r="G109" s="71">
        <v>21.2</v>
      </c>
      <c r="H109" s="71">
        <v>14.1</v>
      </c>
      <c r="I109" s="71">
        <v>26</v>
      </c>
      <c r="J109" s="71">
        <v>21.2</v>
      </c>
      <c r="K109" s="6">
        <f t="shared" si="3"/>
        <v>0</v>
      </c>
      <c r="L109" s="6">
        <f t="shared" si="4"/>
        <v>0</v>
      </c>
      <c r="M109" s="10">
        <v>164</v>
      </c>
      <c r="N109" s="3" t="str">
        <f t="shared" si="5"/>
        <v>SSE</v>
      </c>
      <c r="O109" s="11">
        <v>0</v>
      </c>
      <c r="P109" s="12">
        <v>0</v>
      </c>
      <c r="Q109" s="3">
        <v>1.1000000000000001</v>
      </c>
      <c r="R109" s="13">
        <v>20663</v>
      </c>
      <c r="S109" s="14">
        <v>163.23770000000002</v>
      </c>
      <c r="T109" s="15">
        <v>0</v>
      </c>
      <c r="U109" s="15">
        <v>0</v>
      </c>
    </row>
    <row r="110" spans="1:21" x14ac:dyDescent="0.25">
      <c r="A110" s="1">
        <v>45397</v>
      </c>
      <c r="B110" s="2">
        <v>0.375</v>
      </c>
      <c r="C110" s="7">
        <v>1015</v>
      </c>
      <c r="D110" s="7">
        <v>1020</v>
      </c>
      <c r="E110" s="71">
        <v>21.4</v>
      </c>
      <c r="F110" s="9">
        <v>63</v>
      </c>
      <c r="G110" s="71">
        <v>21.4</v>
      </c>
      <c r="H110" s="71">
        <v>14</v>
      </c>
      <c r="I110" s="71">
        <v>26</v>
      </c>
      <c r="J110" s="71">
        <v>21.4</v>
      </c>
      <c r="K110" s="6">
        <f t="shared" si="3"/>
        <v>0</v>
      </c>
      <c r="L110" s="6">
        <f t="shared" si="4"/>
        <v>0</v>
      </c>
      <c r="M110" s="10">
        <v>63</v>
      </c>
      <c r="N110" s="3" t="str">
        <f t="shared" si="5"/>
        <v>ENE</v>
      </c>
      <c r="O110" s="11">
        <v>0</v>
      </c>
      <c r="P110" s="12">
        <v>0</v>
      </c>
      <c r="Q110" s="3">
        <v>1</v>
      </c>
      <c r="R110" s="13">
        <v>24784</v>
      </c>
      <c r="S110" s="14">
        <v>195.79360000000003</v>
      </c>
      <c r="T110" s="15">
        <v>0</v>
      </c>
      <c r="U110" s="15">
        <v>0</v>
      </c>
    </row>
    <row r="111" spans="1:21" x14ac:dyDescent="0.25">
      <c r="A111" s="1">
        <v>45397</v>
      </c>
      <c r="B111" s="2">
        <v>0.37847222222222221</v>
      </c>
      <c r="C111" s="7">
        <v>1016</v>
      </c>
      <c r="D111" s="7">
        <v>1021</v>
      </c>
      <c r="E111" s="71">
        <v>21.7</v>
      </c>
      <c r="F111" s="9">
        <v>61</v>
      </c>
      <c r="G111" s="71">
        <v>21.7</v>
      </c>
      <c r="H111" s="71">
        <v>13.8</v>
      </c>
      <c r="I111" s="71">
        <v>26</v>
      </c>
      <c r="J111" s="71">
        <v>21.7</v>
      </c>
      <c r="K111" s="6">
        <f t="shared" si="3"/>
        <v>3.24</v>
      </c>
      <c r="L111" s="6">
        <f t="shared" si="4"/>
        <v>3.24</v>
      </c>
      <c r="M111" s="10">
        <v>208</v>
      </c>
      <c r="N111" s="3" t="str">
        <f t="shared" si="5"/>
        <v>SSW</v>
      </c>
      <c r="O111" s="11">
        <v>0</v>
      </c>
      <c r="P111" s="12">
        <v>0</v>
      </c>
      <c r="Q111" s="3">
        <v>1</v>
      </c>
      <c r="R111" s="13">
        <v>25479</v>
      </c>
      <c r="S111" s="14">
        <v>201.28410000000002</v>
      </c>
      <c r="T111" s="15">
        <v>0.9</v>
      </c>
      <c r="U111" s="15">
        <v>0.9</v>
      </c>
    </row>
    <row r="112" spans="1:21" x14ac:dyDescent="0.25">
      <c r="A112" s="1">
        <v>45397</v>
      </c>
      <c r="B112" s="2">
        <v>0.38194444444444442</v>
      </c>
      <c r="C112" s="7">
        <v>1015</v>
      </c>
      <c r="D112" s="7">
        <v>1020</v>
      </c>
      <c r="E112" s="71">
        <v>21.8</v>
      </c>
      <c r="F112" s="9">
        <v>61</v>
      </c>
      <c r="G112" s="71">
        <v>21.8</v>
      </c>
      <c r="H112" s="71">
        <v>13.9</v>
      </c>
      <c r="I112" s="71">
        <v>26</v>
      </c>
      <c r="J112" s="71">
        <v>21.8</v>
      </c>
      <c r="K112" s="6">
        <f t="shared" si="3"/>
        <v>0</v>
      </c>
      <c r="L112" s="6">
        <f t="shared" si="4"/>
        <v>0</v>
      </c>
      <c r="M112" s="10">
        <v>156</v>
      </c>
      <c r="N112" s="3" t="str">
        <f t="shared" si="5"/>
        <v>SSE</v>
      </c>
      <c r="O112" s="11">
        <v>0</v>
      </c>
      <c r="P112" s="12">
        <v>0</v>
      </c>
      <c r="Q112" s="3">
        <v>1.3</v>
      </c>
      <c r="R112" s="13">
        <v>24759</v>
      </c>
      <c r="S112" s="14">
        <v>195.59610000000001</v>
      </c>
      <c r="T112" s="15">
        <v>0</v>
      </c>
      <c r="U112" s="15">
        <v>0</v>
      </c>
    </row>
    <row r="113" spans="1:21" x14ac:dyDescent="0.25">
      <c r="A113" s="1">
        <v>45397</v>
      </c>
      <c r="B113" s="2">
        <v>0.38541666666666669</v>
      </c>
      <c r="C113" s="7">
        <v>1016</v>
      </c>
      <c r="D113" s="7">
        <v>1021</v>
      </c>
      <c r="E113" s="71">
        <v>21.9</v>
      </c>
      <c r="F113" s="9">
        <v>61</v>
      </c>
      <c r="G113" s="71">
        <v>21.9</v>
      </c>
      <c r="H113" s="71">
        <v>14</v>
      </c>
      <c r="I113" s="71">
        <v>26</v>
      </c>
      <c r="J113" s="71">
        <v>21.9</v>
      </c>
      <c r="K113" s="6">
        <f t="shared" si="3"/>
        <v>3.6</v>
      </c>
      <c r="L113" s="6">
        <f t="shared" si="4"/>
        <v>3.6</v>
      </c>
      <c r="M113" s="10">
        <v>137</v>
      </c>
      <c r="N113" s="3" t="str">
        <f t="shared" si="5"/>
        <v>SE</v>
      </c>
      <c r="O113" s="11">
        <v>0</v>
      </c>
      <c r="P113" s="12">
        <v>0</v>
      </c>
      <c r="Q113" s="3">
        <v>1.4</v>
      </c>
      <c r="R113" s="13">
        <v>24761</v>
      </c>
      <c r="S113" s="14">
        <v>195.61190000000002</v>
      </c>
      <c r="T113" s="15">
        <v>1</v>
      </c>
      <c r="U113" s="15">
        <v>1</v>
      </c>
    </row>
    <row r="114" spans="1:21" x14ac:dyDescent="0.25">
      <c r="A114" s="1">
        <v>45397</v>
      </c>
      <c r="B114" s="2">
        <v>0.3888888888888889</v>
      </c>
      <c r="C114" s="7">
        <v>1016</v>
      </c>
      <c r="D114" s="7">
        <v>1021</v>
      </c>
      <c r="E114" s="71">
        <v>22</v>
      </c>
      <c r="F114" s="9">
        <v>59</v>
      </c>
      <c r="G114" s="71">
        <v>22</v>
      </c>
      <c r="H114" s="71">
        <v>13.6</v>
      </c>
      <c r="I114" s="71">
        <v>26</v>
      </c>
      <c r="J114" s="71">
        <v>22</v>
      </c>
      <c r="K114" s="6">
        <f t="shared" si="3"/>
        <v>0</v>
      </c>
      <c r="L114" s="6">
        <f t="shared" si="4"/>
        <v>0</v>
      </c>
      <c r="M114" s="10">
        <v>346</v>
      </c>
      <c r="N114" s="3" t="str">
        <f t="shared" si="5"/>
        <v>NNW</v>
      </c>
      <c r="O114" s="11">
        <v>0</v>
      </c>
      <c r="P114" s="12">
        <v>0</v>
      </c>
      <c r="Q114" s="3">
        <v>1.5</v>
      </c>
      <c r="R114" s="13">
        <v>26791</v>
      </c>
      <c r="S114" s="14">
        <v>211.64890000000003</v>
      </c>
      <c r="T114" s="15">
        <v>0</v>
      </c>
      <c r="U114" s="15">
        <v>0</v>
      </c>
    </row>
    <row r="115" spans="1:21" x14ac:dyDescent="0.25">
      <c r="A115" s="1">
        <v>45397</v>
      </c>
      <c r="B115" s="2">
        <v>0.3923611111111111</v>
      </c>
      <c r="C115" s="7">
        <v>1015</v>
      </c>
      <c r="D115" s="7">
        <v>1020</v>
      </c>
      <c r="E115" s="71">
        <v>22.1</v>
      </c>
      <c r="F115" s="9">
        <v>57</v>
      </c>
      <c r="G115" s="71">
        <v>22.1</v>
      </c>
      <c r="H115" s="71">
        <v>13.2</v>
      </c>
      <c r="I115" s="71">
        <v>26</v>
      </c>
      <c r="J115" s="71">
        <v>22.1</v>
      </c>
      <c r="K115" s="6">
        <f t="shared" si="3"/>
        <v>6.84</v>
      </c>
      <c r="L115" s="6">
        <f t="shared" si="4"/>
        <v>7.9200000000000008</v>
      </c>
      <c r="M115" s="10">
        <v>198</v>
      </c>
      <c r="N115" s="3" t="str">
        <f t="shared" si="5"/>
        <v>S</v>
      </c>
      <c r="O115" s="11">
        <v>0</v>
      </c>
      <c r="P115" s="12">
        <v>0</v>
      </c>
      <c r="Q115" s="3">
        <v>1.9</v>
      </c>
      <c r="R115" s="13">
        <v>34343</v>
      </c>
      <c r="S115" s="14">
        <v>271.30970000000002</v>
      </c>
      <c r="T115" s="15">
        <v>1.9</v>
      </c>
      <c r="U115" s="15">
        <v>2.2000000000000002</v>
      </c>
    </row>
    <row r="116" spans="1:21" x14ac:dyDescent="0.25">
      <c r="A116" s="1">
        <v>45397</v>
      </c>
      <c r="B116" s="2">
        <v>0.39583333333333331</v>
      </c>
      <c r="C116" s="7">
        <v>1015</v>
      </c>
      <c r="D116" s="7">
        <v>1020</v>
      </c>
      <c r="E116" s="71">
        <v>22.3</v>
      </c>
      <c r="F116" s="9">
        <v>56</v>
      </c>
      <c r="G116" s="71">
        <v>22.3</v>
      </c>
      <c r="H116" s="71">
        <v>13.1</v>
      </c>
      <c r="I116" s="71">
        <v>26</v>
      </c>
      <c r="J116" s="71">
        <v>22.3</v>
      </c>
      <c r="K116" s="6">
        <f t="shared" si="3"/>
        <v>6.48</v>
      </c>
      <c r="L116" s="6">
        <f t="shared" si="4"/>
        <v>6.84</v>
      </c>
      <c r="M116" s="10">
        <v>168</v>
      </c>
      <c r="N116" s="3" t="str">
        <f t="shared" si="5"/>
        <v>SSE</v>
      </c>
      <c r="O116" s="11">
        <v>0</v>
      </c>
      <c r="P116" s="12">
        <v>0</v>
      </c>
      <c r="Q116" s="3">
        <v>1.8</v>
      </c>
      <c r="R116" s="13">
        <v>44309</v>
      </c>
      <c r="S116" s="14">
        <v>350.04110000000003</v>
      </c>
      <c r="T116" s="15">
        <v>1.8</v>
      </c>
      <c r="U116" s="15">
        <v>1.9</v>
      </c>
    </row>
    <row r="117" spans="1:21" x14ac:dyDescent="0.25">
      <c r="A117" s="1">
        <v>45397</v>
      </c>
      <c r="B117" s="2">
        <v>0.39930555555555558</v>
      </c>
      <c r="C117" s="7">
        <v>1015</v>
      </c>
      <c r="D117" s="7">
        <v>1020</v>
      </c>
      <c r="E117" s="71">
        <v>22.9</v>
      </c>
      <c r="F117" s="9">
        <v>55</v>
      </c>
      <c r="G117" s="71">
        <v>22.9</v>
      </c>
      <c r="H117" s="71">
        <v>13.4</v>
      </c>
      <c r="I117" s="71">
        <v>26</v>
      </c>
      <c r="J117" s="71">
        <v>22.9</v>
      </c>
      <c r="K117" s="6">
        <f t="shared" si="3"/>
        <v>3.9600000000000004</v>
      </c>
      <c r="L117" s="6">
        <f t="shared" si="4"/>
        <v>3.9600000000000004</v>
      </c>
      <c r="M117" s="10">
        <v>166</v>
      </c>
      <c r="N117" s="3" t="str">
        <f t="shared" si="5"/>
        <v>SSE</v>
      </c>
      <c r="O117" s="11">
        <v>0</v>
      </c>
      <c r="P117" s="12">
        <v>0</v>
      </c>
      <c r="Q117" s="3">
        <v>2.4</v>
      </c>
      <c r="R117" s="13">
        <v>45688</v>
      </c>
      <c r="S117" s="14">
        <v>360.93520000000001</v>
      </c>
      <c r="T117" s="15">
        <v>1.1000000000000001</v>
      </c>
      <c r="U117" s="15">
        <v>1.1000000000000001</v>
      </c>
    </row>
    <row r="118" spans="1:21" x14ac:dyDescent="0.25">
      <c r="A118" s="1">
        <v>45397</v>
      </c>
      <c r="B118" s="2">
        <v>0.40277777777777779</v>
      </c>
      <c r="C118" s="7">
        <v>1015</v>
      </c>
      <c r="D118" s="7">
        <v>1020</v>
      </c>
      <c r="E118" s="71">
        <v>23.7</v>
      </c>
      <c r="F118" s="9">
        <v>52</v>
      </c>
      <c r="G118" s="71">
        <v>23.7</v>
      </c>
      <c r="H118" s="71">
        <v>13.2</v>
      </c>
      <c r="I118" s="71">
        <v>26</v>
      </c>
      <c r="J118" s="71">
        <v>23.7</v>
      </c>
      <c r="K118" s="6">
        <f t="shared" si="3"/>
        <v>7.9200000000000008</v>
      </c>
      <c r="L118" s="6">
        <f t="shared" si="4"/>
        <v>8.2799999999999994</v>
      </c>
      <c r="M118" s="10">
        <v>222</v>
      </c>
      <c r="N118" s="3" t="str">
        <f t="shared" si="5"/>
        <v>SW</v>
      </c>
      <c r="O118" s="11">
        <v>0</v>
      </c>
      <c r="P118" s="12">
        <v>0</v>
      </c>
      <c r="Q118" s="3">
        <v>2.2999999999999998</v>
      </c>
      <c r="R118" s="13">
        <v>55578</v>
      </c>
      <c r="S118" s="14">
        <v>439.06620000000004</v>
      </c>
      <c r="T118" s="15">
        <v>2.2000000000000002</v>
      </c>
      <c r="U118" s="15">
        <v>2.2999999999999998</v>
      </c>
    </row>
    <row r="119" spans="1:21" x14ac:dyDescent="0.25">
      <c r="A119" s="1">
        <v>45397</v>
      </c>
      <c r="B119" s="2">
        <v>0.40625</v>
      </c>
      <c r="C119" s="7">
        <v>1015</v>
      </c>
      <c r="D119" s="7">
        <v>1020</v>
      </c>
      <c r="E119" s="71">
        <v>24.2</v>
      </c>
      <c r="F119" s="9">
        <v>51</v>
      </c>
      <c r="G119" s="71">
        <v>24.2</v>
      </c>
      <c r="H119" s="71">
        <v>13.4</v>
      </c>
      <c r="I119" s="71">
        <v>26</v>
      </c>
      <c r="J119" s="71">
        <v>24.2</v>
      </c>
      <c r="K119" s="6">
        <f t="shared" si="3"/>
        <v>7.9200000000000008</v>
      </c>
      <c r="L119" s="6">
        <f t="shared" si="4"/>
        <v>7.9200000000000008</v>
      </c>
      <c r="M119" s="10">
        <v>184</v>
      </c>
      <c r="N119" s="3" t="str">
        <f t="shared" si="5"/>
        <v>S</v>
      </c>
      <c r="O119" s="11">
        <v>0</v>
      </c>
      <c r="P119" s="12">
        <v>0</v>
      </c>
      <c r="Q119" s="3">
        <v>4.0999999999999996</v>
      </c>
      <c r="R119" s="13">
        <v>58089</v>
      </c>
      <c r="S119" s="14">
        <v>458.90310000000005</v>
      </c>
      <c r="T119" s="15">
        <v>2.2000000000000002</v>
      </c>
      <c r="U119" s="15">
        <v>2.2000000000000002</v>
      </c>
    </row>
    <row r="120" spans="1:21" x14ac:dyDescent="0.25">
      <c r="A120" s="1">
        <v>45397</v>
      </c>
      <c r="B120" s="2">
        <v>0.40972222222222221</v>
      </c>
      <c r="C120" s="7">
        <v>1015</v>
      </c>
      <c r="D120" s="7">
        <v>1020</v>
      </c>
      <c r="E120" s="71">
        <v>24.4</v>
      </c>
      <c r="F120" s="9">
        <v>51</v>
      </c>
      <c r="G120" s="71">
        <v>24.4</v>
      </c>
      <c r="H120" s="71">
        <v>13.6</v>
      </c>
      <c r="I120" s="71">
        <v>26</v>
      </c>
      <c r="J120" s="71">
        <v>24.4</v>
      </c>
      <c r="K120" s="6">
        <f t="shared" si="3"/>
        <v>0</v>
      </c>
      <c r="L120" s="6">
        <f t="shared" si="4"/>
        <v>0</v>
      </c>
      <c r="M120" s="10">
        <v>205</v>
      </c>
      <c r="N120" s="3" t="str">
        <f t="shared" si="5"/>
        <v>SSW</v>
      </c>
      <c r="O120" s="11">
        <v>0</v>
      </c>
      <c r="P120" s="12">
        <v>0</v>
      </c>
      <c r="Q120" s="3">
        <v>3.3</v>
      </c>
      <c r="R120" s="13">
        <v>59724</v>
      </c>
      <c r="S120" s="14">
        <v>471.81960000000004</v>
      </c>
      <c r="T120" s="15">
        <v>0</v>
      </c>
      <c r="U120" s="15">
        <v>0</v>
      </c>
    </row>
    <row r="121" spans="1:21" x14ac:dyDescent="0.25">
      <c r="A121" s="1">
        <v>45397</v>
      </c>
      <c r="B121" s="2">
        <v>0.41319444444444442</v>
      </c>
      <c r="C121" s="7">
        <v>1015</v>
      </c>
      <c r="D121" s="7">
        <v>1020</v>
      </c>
      <c r="E121" s="71">
        <v>24.9</v>
      </c>
      <c r="F121" s="9">
        <v>48</v>
      </c>
      <c r="G121" s="71">
        <v>24.9</v>
      </c>
      <c r="H121" s="71">
        <v>13.1</v>
      </c>
      <c r="I121" s="71">
        <v>26</v>
      </c>
      <c r="J121" s="71">
        <v>24.9</v>
      </c>
      <c r="K121" s="6">
        <f t="shared" si="3"/>
        <v>4.68</v>
      </c>
      <c r="L121" s="6">
        <f t="shared" si="4"/>
        <v>4.68</v>
      </c>
      <c r="M121" s="10">
        <v>275</v>
      </c>
      <c r="N121" s="3" t="str">
        <f t="shared" si="5"/>
        <v>W</v>
      </c>
      <c r="O121" s="11">
        <v>0</v>
      </c>
      <c r="P121" s="12">
        <v>0</v>
      </c>
      <c r="Q121" s="3">
        <v>2.2000000000000002</v>
      </c>
      <c r="R121" s="13">
        <v>58545</v>
      </c>
      <c r="S121" s="14">
        <v>462.50550000000004</v>
      </c>
      <c r="T121" s="15">
        <v>1.3</v>
      </c>
      <c r="U121" s="15">
        <v>1.3</v>
      </c>
    </row>
    <row r="122" spans="1:21" x14ac:dyDescent="0.25">
      <c r="A122" s="1">
        <v>45397</v>
      </c>
      <c r="B122" s="2">
        <v>0.41666666666666669</v>
      </c>
      <c r="C122" s="7">
        <v>1015</v>
      </c>
      <c r="D122" s="7">
        <v>1020</v>
      </c>
      <c r="E122" s="71">
        <v>25.3</v>
      </c>
      <c r="F122" s="9">
        <v>45</v>
      </c>
      <c r="G122" s="71">
        <v>25.3</v>
      </c>
      <c r="H122" s="71">
        <v>12.5</v>
      </c>
      <c r="I122" s="71">
        <v>26</v>
      </c>
      <c r="J122" s="71">
        <v>25.3</v>
      </c>
      <c r="K122" s="6">
        <f t="shared" si="3"/>
        <v>7.9200000000000008</v>
      </c>
      <c r="L122" s="6">
        <f t="shared" si="4"/>
        <v>8.2799999999999994</v>
      </c>
      <c r="M122" s="10">
        <v>108</v>
      </c>
      <c r="N122" s="3" t="str">
        <f t="shared" si="5"/>
        <v>E</v>
      </c>
      <c r="O122" s="11">
        <v>0</v>
      </c>
      <c r="P122" s="12">
        <v>0</v>
      </c>
      <c r="Q122" s="3">
        <v>2.2000000000000002</v>
      </c>
      <c r="R122" s="13">
        <v>61796</v>
      </c>
      <c r="S122" s="14">
        <v>488.18840000000006</v>
      </c>
      <c r="T122" s="15">
        <v>2.2000000000000002</v>
      </c>
      <c r="U122" s="15">
        <v>2.2999999999999998</v>
      </c>
    </row>
    <row r="123" spans="1:21" x14ac:dyDescent="0.25">
      <c r="A123" s="1">
        <v>45397</v>
      </c>
      <c r="B123" s="2">
        <v>0.4201388888888889</v>
      </c>
      <c r="C123" s="7">
        <v>1015</v>
      </c>
      <c r="D123" s="7">
        <v>1020</v>
      </c>
      <c r="E123" s="71">
        <v>25.3</v>
      </c>
      <c r="F123" s="9">
        <v>44</v>
      </c>
      <c r="G123" s="71">
        <v>25.3</v>
      </c>
      <c r="H123" s="71">
        <v>12.2</v>
      </c>
      <c r="I123" s="71">
        <v>26</v>
      </c>
      <c r="J123" s="71">
        <v>25.3</v>
      </c>
      <c r="K123" s="6">
        <f t="shared" si="3"/>
        <v>7.9200000000000008</v>
      </c>
      <c r="L123" s="6">
        <f t="shared" si="4"/>
        <v>7.9200000000000008</v>
      </c>
      <c r="M123" s="10">
        <v>199</v>
      </c>
      <c r="N123" s="3" t="str">
        <f t="shared" si="5"/>
        <v>S</v>
      </c>
      <c r="O123" s="11">
        <v>0</v>
      </c>
      <c r="P123" s="12">
        <v>0</v>
      </c>
      <c r="Q123" s="3">
        <v>3.3</v>
      </c>
      <c r="R123" s="13">
        <v>63742</v>
      </c>
      <c r="S123" s="14">
        <v>503.56180000000006</v>
      </c>
      <c r="T123" s="15">
        <v>2.2000000000000002</v>
      </c>
      <c r="U123" s="15">
        <v>2.2000000000000002</v>
      </c>
    </row>
    <row r="124" spans="1:21" x14ac:dyDescent="0.25">
      <c r="A124" s="1">
        <v>45397</v>
      </c>
      <c r="B124" s="2">
        <v>0.4236111111111111</v>
      </c>
      <c r="C124" s="7">
        <v>1016</v>
      </c>
      <c r="D124" s="7">
        <v>1021</v>
      </c>
      <c r="E124" s="71">
        <v>25.6</v>
      </c>
      <c r="F124" s="9">
        <v>43</v>
      </c>
      <c r="G124" s="71">
        <v>25.6</v>
      </c>
      <c r="H124" s="71">
        <v>12.1</v>
      </c>
      <c r="I124" s="71">
        <v>26.1</v>
      </c>
      <c r="J124" s="71">
        <v>25.6</v>
      </c>
      <c r="K124" s="6">
        <f t="shared" si="3"/>
        <v>10.08</v>
      </c>
      <c r="L124" s="6">
        <f t="shared" si="4"/>
        <v>10.44</v>
      </c>
      <c r="M124" s="10">
        <v>204</v>
      </c>
      <c r="N124" s="3" t="str">
        <f t="shared" si="5"/>
        <v>SSW</v>
      </c>
      <c r="O124" s="11">
        <v>0</v>
      </c>
      <c r="P124" s="12">
        <v>0</v>
      </c>
      <c r="Q124" s="3">
        <v>3.4</v>
      </c>
      <c r="R124" s="13">
        <v>67028</v>
      </c>
      <c r="S124" s="14">
        <v>529.52120000000002</v>
      </c>
      <c r="T124" s="15">
        <v>2.8</v>
      </c>
      <c r="U124" s="15">
        <v>2.9</v>
      </c>
    </row>
    <row r="125" spans="1:21" x14ac:dyDescent="0.25">
      <c r="A125" s="1">
        <v>45397</v>
      </c>
      <c r="B125" s="2">
        <v>0.42708333333333331</v>
      </c>
      <c r="C125" s="7">
        <v>1015</v>
      </c>
      <c r="D125" s="7">
        <v>1020</v>
      </c>
      <c r="E125" s="71">
        <v>25.9</v>
      </c>
      <c r="F125" s="9">
        <v>43</v>
      </c>
      <c r="G125" s="71">
        <v>25.9</v>
      </c>
      <c r="H125" s="71">
        <v>12.4</v>
      </c>
      <c r="I125" s="71">
        <v>26.2</v>
      </c>
      <c r="J125" s="71">
        <v>25.9</v>
      </c>
      <c r="K125" s="6">
        <f t="shared" si="3"/>
        <v>7.9200000000000008</v>
      </c>
      <c r="L125" s="6">
        <f t="shared" si="4"/>
        <v>9.36</v>
      </c>
      <c r="M125" s="10">
        <v>198</v>
      </c>
      <c r="N125" s="3" t="str">
        <f t="shared" si="5"/>
        <v>S</v>
      </c>
      <c r="O125" s="11">
        <v>0</v>
      </c>
      <c r="P125" s="12">
        <v>0</v>
      </c>
      <c r="Q125" s="3">
        <v>4.7</v>
      </c>
      <c r="R125" s="13">
        <v>66785</v>
      </c>
      <c r="S125" s="14">
        <v>527.6015000000001</v>
      </c>
      <c r="T125" s="15">
        <v>2.2000000000000002</v>
      </c>
      <c r="U125" s="15">
        <v>2.6</v>
      </c>
    </row>
    <row r="126" spans="1:21" x14ac:dyDescent="0.25">
      <c r="A126" s="1">
        <v>45397</v>
      </c>
      <c r="B126" s="2">
        <v>0.43055555555555558</v>
      </c>
      <c r="C126" s="7">
        <v>1016</v>
      </c>
      <c r="D126" s="7">
        <v>1021</v>
      </c>
      <c r="E126" s="71">
        <v>26.1</v>
      </c>
      <c r="F126" s="9">
        <v>42</v>
      </c>
      <c r="G126" s="71">
        <v>26.3</v>
      </c>
      <c r="H126" s="71">
        <v>12.2</v>
      </c>
      <c r="I126" s="71">
        <v>26.3</v>
      </c>
      <c r="J126" s="71">
        <v>26.1</v>
      </c>
      <c r="K126" s="6">
        <f t="shared" si="3"/>
        <v>9.7200000000000006</v>
      </c>
      <c r="L126" s="6">
        <f t="shared" si="4"/>
        <v>11.16</v>
      </c>
      <c r="M126" s="10">
        <v>156</v>
      </c>
      <c r="N126" s="3" t="str">
        <f t="shared" si="5"/>
        <v>SSE</v>
      </c>
      <c r="O126" s="11">
        <v>0</v>
      </c>
      <c r="P126" s="12">
        <v>0</v>
      </c>
      <c r="Q126" s="3">
        <v>4.4000000000000004</v>
      </c>
      <c r="R126" s="13">
        <v>69488</v>
      </c>
      <c r="S126" s="14">
        <v>548.9552000000001</v>
      </c>
      <c r="T126" s="15">
        <v>2.7</v>
      </c>
      <c r="U126" s="15">
        <v>3.1</v>
      </c>
    </row>
    <row r="127" spans="1:21" x14ac:dyDescent="0.25">
      <c r="A127" s="1">
        <v>45397</v>
      </c>
      <c r="B127" s="2">
        <v>0.43402777777777779</v>
      </c>
      <c r="C127" s="7">
        <v>1015</v>
      </c>
      <c r="D127" s="7">
        <v>1020</v>
      </c>
      <c r="E127" s="71">
        <v>26.2</v>
      </c>
      <c r="F127" s="9">
        <v>41</v>
      </c>
      <c r="G127" s="71">
        <v>26.4</v>
      </c>
      <c r="H127" s="71">
        <v>11.9</v>
      </c>
      <c r="I127" s="71">
        <v>26.4</v>
      </c>
      <c r="J127" s="71">
        <v>26.2</v>
      </c>
      <c r="K127" s="6">
        <f t="shared" si="3"/>
        <v>7.2</v>
      </c>
      <c r="L127" s="6">
        <f t="shared" si="4"/>
        <v>7.9200000000000008</v>
      </c>
      <c r="M127" s="10">
        <v>154</v>
      </c>
      <c r="N127" s="3" t="str">
        <f t="shared" si="5"/>
        <v>SSE</v>
      </c>
      <c r="O127" s="11">
        <v>0</v>
      </c>
      <c r="P127" s="12">
        <v>0</v>
      </c>
      <c r="Q127" s="3">
        <v>3.7</v>
      </c>
      <c r="R127" s="13">
        <v>70483</v>
      </c>
      <c r="S127" s="14">
        <v>556.81570000000011</v>
      </c>
      <c r="T127" s="15">
        <v>2</v>
      </c>
      <c r="U127" s="15">
        <v>2.2000000000000002</v>
      </c>
    </row>
    <row r="128" spans="1:21" x14ac:dyDescent="0.25">
      <c r="A128" s="1">
        <v>45397</v>
      </c>
      <c r="B128" s="2">
        <v>0.4375</v>
      </c>
      <c r="C128" s="7">
        <v>1015</v>
      </c>
      <c r="D128" s="7">
        <v>1020</v>
      </c>
      <c r="E128" s="71">
        <v>26.3</v>
      </c>
      <c r="F128" s="9">
        <v>40</v>
      </c>
      <c r="G128" s="71">
        <v>26.3</v>
      </c>
      <c r="H128" s="71">
        <v>11.6</v>
      </c>
      <c r="I128" s="71">
        <v>26.3</v>
      </c>
      <c r="J128" s="71">
        <v>26.3</v>
      </c>
      <c r="K128" s="6">
        <f t="shared" si="3"/>
        <v>9.36</v>
      </c>
      <c r="L128" s="6">
        <f t="shared" si="4"/>
        <v>9.7200000000000006</v>
      </c>
      <c r="M128" s="10">
        <v>116</v>
      </c>
      <c r="N128" s="3" t="str">
        <f t="shared" si="5"/>
        <v>ESE</v>
      </c>
      <c r="O128" s="11">
        <v>0</v>
      </c>
      <c r="P128" s="12">
        <v>0</v>
      </c>
      <c r="Q128" s="3">
        <v>4.4000000000000004</v>
      </c>
      <c r="R128" s="13">
        <v>71283</v>
      </c>
      <c r="S128" s="14">
        <v>563.13570000000004</v>
      </c>
      <c r="T128" s="15">
        <v>2.6</v>
      </c>
      <c r="U128" s="15">
        <v>2.7</v>
      </c>
    </row>
    <row r="129" spans="1:21" x14ac:dyDescent="0.25">
      <c r="A129" s="1">
        <v>45397</v>
      </c>
      <c r="B129" s="2">
        <v>0.44097222222222221</v>
      </c>
      <c r="C129" s="7">
        <v>1015</v>
      </c>
      <c r="D129" s="7">
        <v>1020</v>
      </c>
      <c r="E129" s="71">
        <v>26.6</v>
      </c>
      <c r="F129" s="9">
        <v>40</v>
      </c>
      <c r="G129" s="71">
        <v>26.6</v>
      </c>
      <c r="H129" s="71">
        <v>11.9</v>
      </c>
      <c r="I129" s="71">
        <v>26.6</v>
      </c>
      <c r="J129" s="71">
        <v>26.6</v>
      </c>
      <c r="K129" s="6">
        <f t="shared" si="3"/>
        <v>10.44</v>
      </c>
      <c r="L129" s="6">
        <f t="shared" si="4"/>
        <v>11.16</v>
      </c>
      <c r="M129" s="10">
        <v>228</v>
      </c>
      <c r="N129" s="3" t="str">
        <f t="shared" si="5"/>
        <v>SW</v>
      </c>
      <c r="O129" s="11">
        <v>0</v>
      </c>
      <c r="P129" s="12">
        <v>0</v>
      </c>
      <c r="Q129" s="3">
        <v>4.8</v>
      </c>
      <c r="R129" s="13">
        <v>76446</v>
      </c>
      <c r="S129" s="14">
        <v>603.92340000000002</v>
      </c>
      <c r="T129" s="15">
        <v>2.9</v>
      </c>
      <c r="U129" s="15">
        <v>3.1</v>
      </c>
    </row>
    <row r="130" spans="1:21" x14ac:dyDescent="0.25">
      <c r="A130" s="1">
        <v>45397</v>
      </c>
      <c r="B130" s="2">
        <v>0.44444444444444442</v>
      </c>
      <c r="C130" s="7">
        <v>1015</v>
      </c>
      <c r="D130" s="7">
        <v>1020</v>
      </c>
      <c r="E130" s="71">
        <v>26.8</v>
      </c>
      <c r="F130" s="9">
        <v>40</v>
      </c>
      <c r="G130" s="71">
        <v>26.7</v>
      </c>
      <c r="H130" s="71">
        <v>12.1</v>
      </c>
      <c r="I130" s="71">
        <v>26.7</v>
      </c>
      <c r="J130" s="71">
        <v>26.8</v>
      </c>
      <c r="K130" s="6">
        <f t="shared" si="3"/>
        <v>5.04</v>
      </c>
      <c r="L130" s="6">
        <f t="shared" si="4"/>
        <v>5.04</v>
      </c>
      <c r="M130" s="10">
        <v>264</v>
      </c>
      <c r="N130" s="3" t="str">
        <f t="shared" si="5"/>
        <v>W</v>
      </c>
      <c r="O130" s="11">
        <v>0</v>
      </c>
      <c r="P130" s="12">
        <v>0</v>
      </c>
      <c r="Q130" s="3">
        <v>4.4000000000000004</v>
      </c>
      <c r="R130" s="13">
        <v>78712</v>
      </c>
      <c r="S130" s="14">
        <v>621.8248000000001</v>
      </c>
      <c r="T130" s="15">
        <v>1.4</v>
      </c>
      <c r="U130" s="15">
        <v>1.4</v>
      </c>
    </row>
    <row r="131" spans="1:21" x14ac:dyDescent="0.25">
      <c r="A131" s="1">
        <v>45397</v>
      </c>
      <c r="B131" s="2">
        <v>0.44791666666666669</v>
      </c>
      <c r="C131" s="7">
        <v>1015</v>
      </c>
      <c r="D131" s="7">
        <v>1020</v>
      </c>
      <c r="E131" s="71">
        <v>27</v>
      </c>
      <c r="F131" s="9">
        <v>41</v>
      </c>
      <c r="G131" s="71">
        <v>26.9</v>
      </c>
      <c r="H131" s="71">
        <v>12.6</v>
      </c>
      <c r="I131" s="71">
        <v>26.9</v>
      </c>
      <c r="J131" s="71">
        <v>27</v>
      </c>
      <c r="K131" s="6">
        <f t="shared" ref="K131:K194" si="6">CONVERT(T131,"m/s","km/h")</f>
        <v>9.7200000000000006</v>
      </c>
      <c r="L131" s="6">
        <f t="shared" ref="L131:L194" si="7">CONVERT(U131,"m/s","km/h")</f>
        <v>9.7200000000000006</v>
      </c>
      <c r="M131" s="10">
        <v>116</v>
      </c>
      <c r="N131" s="3" t="str">
        <f t="shared" ref="N131:N194" si="8">LOOKUP(M131,$V$4:$V$40,$W$4:$W$40)</f>
        <v>ESE</v>
      </c>
      <c r="O131" s="11">
        <v>0</v>
      </c>
      <c r="P131" s="12">
        <v>0</v>
      </c>
      <c r="Q131" s="3">
        <v>4.0999999999999996</v>
      </c>
      <c r="R131" s="13">
        <v>77071</v>
      </c>
      <c r="S131" s="14">
        <v>608.86090000000002</v>
      </c>
      <c r="T131" s="15">
        <v>2.7</v>
      </c>
      <c r="U131" s="15">
        <v>2.7</v>
      </c>
    </row>
    <row r="132" spans="1:21" x14ac:dyDescent="0.25">
      <c r="A132" s="1">
        <v>45397</v>
      </c>
      <c r="B132" s="2">
        <v>0.4513888888888889</v>
      </c>
      <c r="C132" s="7">
        <v>1015</v>
      </c>
      <c r="D132" s="7">
        <v>1020</v>
      </c>
      <c r="E132" s="71">
        <v>26.9</v>
      </c>
      <c r="F132" s="9">
        <v>40</v>
      </c>
      <c r="G132" s="71">
        <v>26.8</v>
      </c>
      <c r="H132" s="71">
        <v>12.2</v>
      </c>
      <c r="I132" s="71">
        <v>26.8</v>
      </c>
      <c r="J132" s="71">
        <v>26.9</v>
      </c>
      <c r="K132" s="6">
        <f t="shared" si="6"/>
        <v>8.2799999999999994</v>
      </c>
      <c r="L132" s="6">
        <f t="shared" si="7"/>
        <v>8.64</v>
      </c>
      <c r="M132" s="10">
        <v>168</v>
      </c>
      <c r="N132" s="3" t="str">
        <f t="shared" si="8"/>
        <v>SSE</v>
      </c>
      <c r="O132" s="11">
        <v>0</v>
      </c>
      <c r="P132" s="12">
        <v>0</v>
      </c>
      <c r="Q132" s="3">
        <v>4.4000000000000004</v>
      </c>
      <c r="R132" s="13">
        <v>77530</v>
      </c>
      <c r="S132" s="14">
        <v>612.48700000000008</v>
      </c>
      <c r="T132" s="15">
        <v>2.2999999999999998</v>
      </c>
      <c r="U132" s="15">
        <v>2.4</v>
      </c>
    </row>
    <row r="133" spans="1:21" x14ac:dyDescent="0.25">
      <c r="A133" s="1">
        <v>45397</v>
      </c>
      <c r="B133" s="2">
        <v>0.4548611111111111</v>
      </c>
      <c r="C133" s="7">
        <v>1015</v>
      </c>
      <c r="D133" s="7">
        <v>1020</v>
      </c>
      <c r="E133" s="71">
        <v>27</v>
      </c>
      <c r="F133" s="9">
        <v>40</v>
      </c>
      <c r="G133" s="71">
        <v>26.8</v>
      </c>
      <c r="H133" s="71">
        <v>12.2</v>
      </c>
      <c r="I133" s="71">
        <v>26.8</v>
      </c>
      <c r="J133" s="71">
        <v>27</v>
      </c>
      <c r="K133" s="6">
        <f t="shared" si="6"/>
        <v>3.9600000000000004</v>
      </c>
      <c r="L133" s="6">
        <f t="shared" si="7"/>
        <v>3.9600000000000004</v>
      </c>
      <c r="M133" s="10">
        <v>132</v>
      </c>
      <c r="N133" s="3" t="str">
        <f t="shared" si="8"/>
        <v>SE</v>
      </c>
      <c r="O133" s="11">
        <v>0</v>
      </c>
      <c r="P133" s="12">
        <v>0</v>
      </c>
      <c r="Q133" s="3">
        <v>4.3</v>
      </c>
      <c r="R133" s="13">
        <v>78512</v>
      </c>
      <c r="S133" s="14">
        <v>620.24480000000005</v>
      </c>
      <c r="T133" s="15">
        <v>1.1000000000000001</v>
      </c>
      <c r="U133" s="15">
        <v>1.1000000000000001</v>
      </c>
    </row>
    <row r="134" spans="1:21" x14ac:dyDescent="0.25">
      <c r="A134" s="1">
        <v>45397</v>
      </c>
      <c r="B134" s="2">
        <v>0.45833333333333331</v>
      </c>
      <c r="C134" s="7">
        <v>1015</v>
      </c>
      <c r="D134" s="7">
        <v>1020</v>
      </c>
      <c r="E134" s="71">
        <v>27.2</v>
      </c>
      <c r="F134" s="9">
        <v>38</v>
      </c>
      <c r="G134" s="71">
        <v>26.9</v>
      </c>
      <c r="H134" s="71">
        <v>11.7</v>
      </c>
      <c r="I134" s="71">
        <v>26.9</v>
      </c>
      <c r="J134" s="71">
        <v>27.2</v>
      </c>
      <c r="K134" s="6">
        <f t="shared" si="6"/>
        <v>19.8</v>
      </c>
      <c r="L134" s="6">
        <f t="shared" si="7"/>
        <v>20.52</v>
      </c>
      <c r="M134" s="10">
        <v>122</v>
      </c>
      <c r="N134" s="3" t="str">
        <f t="shared" si="8"/>
        <v>ESE</v>
      </c>
      <c r="O134" s="11">
        <v>0</v>
      </c>
      <c r="P134" s="12">
        <v>0</v>
      </c>
      <c r="Q134" s="3">
        <v>4.5999999999999996</v>
      </c>
      <c r="R134" s="13">
        <v>78069</v>
      </c>
      <c r="S134" s="14">
        <v>616.74510000000009</v>
      </c>
      <c r="T134" s="15">
        <v>5.5</v>
      </c>
      <c r="U134" s="15">
        <v>5.7</v>
      </c>
    </row>
    <row r="135" spans="1:21" x14ac:dyDescent="0.25">
      <c r="A135" s="1">
        <v>45397</v>
      </c>
      <c r="B135" s="2">
        <v>0.46180555555555558</v>
      </c>
      <c r="C135" s="7">
        <v>1015</v>
      </c>
      <c r="D135" s="7">
        <v>1020</v>
      </c>
      <c r="E135" s="71">
        <v>27.1</v>
      </c>
      <c r="F135" s="9">
        <v>37</v>
      </c>
      <c r="G135" s="71">
        <v>26.8</v>
      </c>
      <c r="H135" s="71">
        <v>11.2</v>
      </c>
      <c r="I135" s="71">
        <v>26.8</v>
      </c>
      <c r="J135" s="71">
        <v>27.1</v>
      </c>
      <c r="K135" s="6">
        <f t="shared" si="6"/>
        <v>4.68</v>
      </c>
      <c r="L135" s="6">
        <f t="shared" si="7"/>
        <v>4.68</v>
      </c>
      <c r="M135" s="10">
        <v>180</v>
      </c>
      <c r="N135" s="3" t="str">
        <f t="shared" si="8"/>
        <v>S</v>
      </c>
      <c r="O135" s="11">
        <v>0</v>
      </c>
      <c r="P135" s="12">
        <v>0</v>
      </c>
      <c r="Q135" s="3">
        <v>4.2</v>
      </c>
      <c r="R135" s="13">
        <v>80299</v>
      </c>
      <c r="S135" s="14">
        <v>634.36210000000005</v>
      </c>
      <c r="T135" s="15">
        <v>1.3</v>
      </c>
      <c r="U135" s="15">
        <v>1.3</v>
      </c>
    </row>
    <row r="136" spans="1:21" x14ac:dyDescent="0.25">
      <c r="A136" s="1">
        <v>45397</v>
      </c>
      <c r="B136" s="2">
        <v>0.46527777777777779</v>
      </c>
      <c r="C136" s="7">
        <v>1015</v>
      </c>
      <c r="D136" s="7">
        <v>1020</v>
      </c>
      <c r="E136" s="71">
        <v>27.4</v>
      </c>
      <c r="F136" s="9">
        <v>36</v>
      </c>
      <c r="G136" s="71">
        <v>26.9</v>
      </c>
      <c r="H136" s="71">
        <v>11</v>
      </c>
      <c r="I136" s="71">
        <v>26.9</v>
      </c>
      <c r="J136" s="71">
        <v>27.4</v>
      </c>
      <c r="K136" s="6">
        <f t="shared" si="6"/>
        <v>12.6</v>
      </c>
      <c r="L136" s="6">
        <f t="shared" si="7"/>
        <v>13.32</v>
      </c>
      <c r="M136" s="10">
        <v>84</v>
      </c>
      <c r="N136" s="3" t="str">
        <f t="shared" si="8"/>
        <v>E</v>
      </c>
      <c r="O136" s="11">
        <v>0</v>
      </c>
      <c r="P136" s="12">
        <v>0</v>
      </c>
      <c r="Q136" s="3">
        <v>4.0999999999999996</v>
      </c>
      <c r="R136" s="13">
        <v>81405</v>
      </c>
      <c r="S136" s="14">
        <v>643.09950000000003</v>
      </c>
      <c r="T136" s="15">
        <v>3.5</v>
      </c>
      <c r="U136" s="15">
        <v>3.7</v>
      </c>
    </row>
    <row r="137" spans="1:21" x14ac:dyDescent="0.25">
      <c r="A137" s="1">
        <v>45397</v>
      </c>
      <c r="B137" s="2">
        <v>0.46875</v>
      </c>
      <c r="C137" s="7">
        <v>1015</v>
      </c>
      <c r="D137" s="7">
        <v>1020</v>
      </c>
      <c r="E137" s="71">
        <v>27.2</v>
      </c>
      <c r="F137" s="9">
        <v>36</v>
      </c>
      <c r="G137" s="71">
        <v>26.8</v>
      </c>
      <c r="H137" s="71">
        <v>10.8</v>
      </c>
      <c r="I137" s="71">
        <v>26.8</v>
      </c>
      <c r="J137" s="71">
        <v>27.2</v>
      </c>
      <c r="K137" s="6">
        <f t="shared" si="6"/>
        <v>5.76</v>
      </c>
      <c r="L137" s="6">
        <f t="shared" si="7"/>
        <v>5.76</v>
      </c>
      <c r="M137" s="10">
        <v>162</v>
      </c>
      <c r="N137" s="3" t="str">
        <f t="shared" si="8"/>
        <v>SSE</v>
      </c>
      <c r="O137" s="11">
        <v>0</v>
      </c>
      <c r="P137" s="12">
        <v>0</v>
      </c>
      <c r="Q137" s="3">
        <v>5.3</v>
      </c>
      <c r="R137" s="13">
        <v>81880</v>
      </c>
      <c r="S137" s="14">
        <v>646.85200000000009</v>
      </c>
      <c r="T137" s="15">
        <v>1.6</v>
      </c>
      <c r="U137" s="15">
        <v>1.6</v>
      </c>
    </row>
    <row r="138" spans="1:21" x14ac:dyDescent="0.25">
      <c r="A138" s="1">
        <v>45397</v>
      </c>
      <c r="B138" s="2">
        <v>0.47222222222222221</v>
      </c>
      <c r="C138" s="7">
        <v>1015</v>
      </c>
      <c r="D138" s="7">
        <v>1020</v>
      </c>
      <c r="E138" s="71">
        <v>27.1</v>
      </c>
      <c r="F138" s="9">
        <v>37</v>
      </c>
      <c r="G138" s="71">
        <v>26.8</v>
      </c>
      <c r="H138" s="71">
        <v>11.2</v>
      </c>
      <c r="I138" s="71">
        <v>26.8</v>
      </c>
      <c r="J138" s="71">
        <v>27.1</v>
      </c>
      <c r="K138" s="6">
        <f t="shared" si="6"/>
        <v>7.2</v>
      </c>
      <c r="L138" s="6">
        <f t="shared" si="7"/>
        <v>7.2</v>
      </c>
      <c r="M138" s="10">
        <v>283</v>
      </c>
      <c r="N138" s="3" t="str">
        <f t="shared" si="8"/>
        <v>W</v>
      </c>
      <c r="O138" s="11">
        <v>0</v>
      </c>
      <c r="P138" s="12">
        <v>0</v>
      </c>
      <c r="Q138" s="3">
        <v>5.2</v>
      </c>
      <c r="R138" s="13">
        <v>82249</v>
      </c>
      <c r="S138" s="14">
        <v>649.76710000000003</v>
      </c>
      <c r="T138" s="15">
        <v>2</v>
      </c>
      <c r="U138" s="15">
        <v>2</v>
      </c>
    </row>
    <row r="139" spans="1:21" x14ac:dyDescent="0.25">
      <c r="A139" s="1">
        <v>45397</v>
      </c>
      <c r="B139" s="2">
        <v>0.47569444444444442</v>
      </c>
      <c r="C139" s="7">
        <v>1015</v>
      </c>
      <c r="D139" s="7">
        <v>1020</v>
      </c>
      <c r="E139" s="71">
        <v>27.6</v>
      </c>
      <c r="F139" s="9">
        <v>34</v>
      </c>
      <c r="G139" s="71">
        <v>27</v>
      </c>
      <c r="H139" s="71">
        <v>10.3</v>
      </c>
      <c r="I139" s="71">
        <v>27</v>
      </c>
      <c r="J139" s="71">
        <v>27.6</v>
      </c>
      <c r="K139" s="6">
        <f t="shared" si="6"/>
        <v>10.44</v>
      </c>
      <c r="L139" s="6">
        <f t="shared" si="7"/>
        <v>11.52</v>
      </c>
      <c r="M139" s="10">
        <v>156</v>
      </c>
      <c r="N139" s="3" t="str">
        <f t="shared" si="8"/>
        <v>SSE</v>
      </c>
      <c r="O139" s="11">
        <v>0</v>
      </c>
      <c r="P139" s="12">
        <v>0</v>
      </c>
      <c r="Q139" s="3">
        <v>4.0999999999999996</v>
      </c>
      <c r="R139" s="13">
        <v>84189</v>
      </c>
      <c r="S139" s="14">
        <v>665.09310000000005</v>
      </c>
      <c r="T139" s="15">
        <v>2.9</v>
      </c>
      <c r="U139" s="15">
        <v>3.2</v>
      </c>
    </row>
    <row r="140" spans="1:21" x14ac:dyDescent="0.25">
      <c r="A140" s="1">
        <v>45397</v>
      </c>
      <c r="B140" s="2">
        <v>0.47916666666666669</v>
      </c>
      <c r="C140" s="7">
        <v>1015</v>
      </c>
      <c r="D140" s="7">
        <v>1020</v>
      </c>
      <c r="E140" s="71">
        <v>27.6</v>
      </c>
      <c r="F140" s="9">
        <v>35</v>
      </c>
      <c r="G140" s="71">
        <v>27.1</v>
      </c>
      <c r="H140" s="71">
        <v>10.8</v>
      </c>
      <c r="I140" s="71">
        <v>27.1</v>
      </c>
      <c r="J140" s="71">
        <v>27.6</v>
      </c>
      <c r="K140" s="6">
        <f t="shared" si="6"/>
        <v>4.68</v>
      </c>
      <c r="L140" s="6">
        <f t="shared" si="7"/>
        <v>4.68</v>
      </c>
      <c r="M140" s="10">
        <v>132</v>
      </c>
      <c r="N140" s="3" t="str">
        <f t="shared" si="8"/>
        <v>SE</v>
      </c>
      <c r="O140" s="11">
        <v>0</v>
      </c>
      <c r="P140" s="12">
        <v>0</v>
      </c>
      <c r="Q140" s="3">
        <v>5.0999999999999996</v>
      </c>
      <c r="R140" s="13">
        <v>85335</v>
      </c>
      <c r="S140" s="14">
        <v>674.14650000000006</v>
      </c>
      <c r="T140" s="15">
        <v>1.3</v>
      </c>
      <c r="U140" s="15">
        <v>1.3</v>
      </c>
    </row>
    <row r="141" spans="1:21" x14ac:dyDescent="0.25">
      <c r="A141" s="1">
        <v>45397</v>
      </c>
      <c r="B141" s="2">
        <v>0.4826388888888889</v>
      </c>
      <c r="C141" s="7">
        <v>1015</v>
      </c>
      <c r="D141" s="7">
        <v>1020</v>
      </c>
      <c r="E141" s="71">
        <v>27.6</v>
      </c>
      <c r="F141" s="9">
        <v>35</v>
      </c>
      <c r="G141" s="71">
        <v>27.1</v>
      </c>
      <c r="H141" s="71">
        <v>10.8</v>
      </c>
      <c r="I141" s="71">
        <v>27.1</v>
      </c>
      <c r="J141" s="71">
        <v>27.6</v>
      </c>
      <c r="K141" s="6">
        <f t="shared" si="6"/>
        <v>10.08</v>
      </c>
      <c r="L141" s="6">
        <f t="shared" si="7"/>
        <v>10.08</v>
      </c>
      <c r="M141" s="10">
        <v>200</v>
      </c>
      <c r="N141" s="3" t="str">
        <f t="shared" si="8"/>
        <v>SSW</v>
      </c>
      <c r="O141" s="11">
        <v>0</v>
      </c>
      <c r="P141" s="12">
        <v>0</v>
      </c>
      <c r="Q141" s="3">
        <v>5.8</v>
      </c>
      <c r="R141" s="13">
        <v>85757</v>
      </c>
      <c r="S141" s="14">
        <v>677.48030000000006</v>
      </c>
      <c r="T141" s="15">
        <v>2.8</v>
      </c>
      <c r="U141" s="15">
        <v>2.8</v>
      </c>
    </row>
    <row r="142" spans="1:21" x14ac:dyDescent="0.25">
      <c r="A142" s="1">
        <v>45397</v>
      </c>
      <c r="B142" s="2">
        <v>0.4861111111111111</v>
      </c>
      <c r="C142" s="7">
        <v>1015</v>
      </c>
      <c r="D142" s="7">
        <v>1020</v>
      </c>
      <c r="E142" s="71">
        <v>27.8</v>
      </c>
      <c r="F142" s="9">
        <v>34</v>
      </c>
      <c r="G142" s="71">
        <v>27.1</v>
      </c>
      <c r="H142" s="71">
        <v>10.5</v>
      </c>
      <c r="I142" s="71">
        <v>27.1</v>
      </c>
      <c r="J142" s="71">
        <v>27.8</v>
      </c>
      <c r="K142" s="6">
        <f t="shared" si="6"/>
        <v>10.44</v>
      </c>
      <c r="L142" s="6">
        <f t="shared" si="7"/>
        <v>11.52</v>
      </c>
      <c r="M142" s="10">
        <v>252</v>
      </c>
      <c r="N142" s="3" t="str">
        <f t="shared" si="8"/>
        <v>WSW</v>
      </c>
      <c r="O142" s="11">
        <v>0</v>
      </c>
      <c r="P142" s="12">
        <v>0</v>
      </c>
      <c r="Q142" s="3">
        <v>5.3</v>
      </c>
      <c r="R142" s="13">
        <v>87220</v>
      </c>
      <c r="S142" s="14">
        <v>689.03800000000001</v>
      </c>
      <c r="T142" s="15">
        <v>2.9</v>
      </c>
      <c r="U142" s="15">
        <v>3.2</v>
      </c>
    </row>
    <row r="143" spans="1:21" x14ac:dyDescent="0.25">
      <c r="A143" s="1">
        <v>45397</v>
      </c>
      <c r="B143" s="2">
        <v>0.48958333333333331</v>
      </c>
      <c r="C143" s="7">
        <v>1015</v>
      </c>
      <c r="D143" s="7">
        <v>1020</v>
      </c>
      <c r="E143" s="71">
        <v>27.8</v>
      </c>
      <c r="F143" s="9">
        <v>34</v>
      </c>
      <c r="G143" s="71">
        <v>27.1</v>
      </c>
      <c r="H143" s="71">
        <v>10.5</v>
      </c>
      <c r="I143" s="71">
        <v>27.1</v>
      </c>
      <c r="J143" s="71">
        <v>27.8</v>
      </c>
      <c r="K143" s="6">
        <f t="shared" si="6"/>
        <v>7.2</v>
      </c>
      <c r="L143" s="6">
        <f t="shared" si="7"/>
        <v>8.2799999999999994</v>
      </c>
      <c r="M143" s="10">
        <v>138</v>
      </c>
      <c r="N143" s="3" t="str">
        <f t="shared" si="8"/>
        <v>SE</v>
      </c>
      <c r="O143" s="11">
        <v>0</v>
      </c>
      <c r="P143" s="12">
        <v>0</v>
      </c>
      <c r="Q143" s="3">
        <v>5.3</v>
      </c>
      <c r="R143" s="13">
        <v>87546</v>
      </c>
      <c r="S143" s="14">
        <v>691.61340000000007</v>
      </c>
      <c r="T143" s="15">
        <v>2</v>
      </c>
      <c r="U143" s="15">
        <v>2.2999999999999998</v>
      </c>
    </row>
    <row r="144" spans="1:21" x14ac:dyDescent="0.25">
      <c r="A144" s="1">
        <v>45397</v>
      </c>
      <c r="B144" s="2">
        <v>0.49305555555555558</v>
      </c>
      <c r="C144" s="7">
        <v>1015</v>
      </c>
      <c r="D144" s="7">
        <v>1020</v>
      </c>
      <c r="E144" s="71">
        <v>27.9</v>
      </c>
      <c r="F144" s="9">
        <v>34</v>
      </c>
      <c r="G144" s="71">
        <v>27.2</v>
      </c>
      <c r="H144" s="71">
        <v>10.6</v>
      </c>
      <c r="I144" s="71">
        <v>27.2</v>
      </c>
      <c r="J144" s="71">
        <v>27.9</v>
      </c>
      <c r="K144" s="6">
        <f t="shared" si="6"/>
        <v>11.52</v>
      </c>
      <c r="L144" s="6">
        <f t="shared" si="7"/>
        <v>11.88</v>
      </c>
      <c r="M144" s="10">
        <v>222</v>
      </c>
      <c r="N144" s="3" t="str">
        <f t="shared" si="8"/>
        <v>SW</v>
      </c>
      <c r="O144" s="11">
        <v>0</v>
      </c>
      <c r="P144" s="12">
        <v>0</v>
      </c>
      <c r="Q144" s="3">
        <v>6.4</v>
      </c>
      <c r="R144" s="13">
        <v>88248</v>
      </c>
      <c r="S144" s="14">
        <v>697.15920000000006</v>
      </c>
      <c r="T144" s="15">
        <v>3.2</v>
      </c>
      <c r="U144" s="15">
        <v>3.3</v>
      </c>
    </row>
    <row r="145" spans="1:21" x14ac:dyDescent="0.25">
      <c r="A145" s="1">
        <v>45397</v>
      </c>
      <c r="B145" s="2">
        <v>0.49652777777777779</v>
      </c>
      <c r="C145" s="7">
        <v>1015</v>
      </c>
      <c r="D145" s="7">
        <v>1020</v>
      </c>
      <c r="E145" s="71">
        <v>27.9</v>
      </c>
      <c r="F145" s="9">
        <v>33</v>
      </c>
      <c r="G145" s="71">
        <v>27.2</v>
      </c>
      <c r="H145" s="71">
        <v>10.199999999999999</v>
      </c>
      <c r="I145" s="71">
        <v>27.2</v>
      </c>
      <c r="J145" s="71">
        <v>27.9</v>
      </c>
      <c r="K145" s="6">
        <f t="shared" si="6"/>
        <v>14.759999999999998</v>
      </c>
      <c r="L145" s="6">
        <f t="shared" si="7"/>
        <v>17.64</v>
      </c>
      <c r="M145" s="10">
        <v>238</v>
      </c>
      <c r="N145" s="3" t="str">
        <f t="shared" si="8"/>
        <v>SW</v>
      </c>
      <c r="O145" s="11">
        <v>0</v>
      </c>
      <c r="P145" s="12">
        <v>0</v>
      </c>
      <c r="Q145" s="3">
        <v>4.9000000000000004</v>
      </c>
      <c r="R145" s="13">
        <v>88725</v>
      </c>
      <c r="S145" s="14">
        <v>700.92750000000012</v>
      </c>
      <c r="T145" s="15">
        <v>4.0999999999999996</v>
      </c>
      <c r="U145" s="15">
        <v>4.9000000000000004</v>
      </c>
    </row>
    <row r="146" spans="1:21" x14ac:dyDescent="0.25">
      <c r="A146" s="1">
        <v>45397</v>
      </c>
      <c r="B146" s="2">
        <v>0.5</v>
      </c>
      <c r="C146" s="7">
        <v>1015</v>
      </c>
      <c r="D146" s="7">
        <v>1020</v>
      </c>
      <c r="E146" s="71">
        <v>27.9</v>
      </c>
      <c r="F146" s="9">
        <v>34</v>
      </c>
      <c r="G146" s="71">
        <v>27.2</v>
      </c>
      <c r="H146" s="71">
        <v>10.6</v>
      </c>
      <c r="I146" s="71">
        <v>27.2</v>
      </c>
      <c r="J146" s="71">
        <v>27.9</v>
      </c>
      <c r="K146" s="6">
        <f t="shared" si="6"/>
        <v>5.4</v>
      </c>
      <c r="L146" s="6">
        <f t="shared" si="7"/>
        <v>5.4</v>
      </c>
      <c r="M146" s="10">
        <v>238</v>
      </c>
      <c r="N146" s="3" t="str">
        <f t="shared" si="8"/>
        <v>SW</v>
      </c>
      <c r="O146" s="11">
        <v>0</v>
      </c>
      <c r="P146" s="12">
        <v>0</v>
      </c>
      <c r="Q146" s="3">
        <v>6.8</v>
      </c>
      <c r="R146" s="13">
        <v>88861</v>
      </c>
      <c r="S146" s="14">
        <v>702.00190000000009</v>
      </c>
      <c r="T146" s="15">
        <v>1.5</v>
      </c>
      <c r="U146" s="15">
        <v>1.5</v>
      </c>
    </row>
    <row r="147" spans="1:21" x14ac:dyDescent="0.25">
      <c r="A147" s="1">
        <v>45397</v>
      </c>
      <c r="B147" s="2">
        <v>0.50347222222222221</v>
      </c>
      <c r="C147" s="7">
        <v>1015</v>
      </c>
      <c r="D147" s="7">
        <v>1020</v>
      </c>
      <c r="E147" s="71">
        <v>27.6</v>
      </c>
      <c r="F147" s="9">
        <v>34</v>
      </c>
      <c r="G147" s="71">
        <v>27</v>
      </c>
      <c r="H147" s="71">
        <v>10.3</v>
      </c>
      <c r="I147" s="71">
        <v>27</v>
      </c>
      <c r="J147" s="71">
        <v>27.6</v>
      </c>
      <c r="K147" s="6">
        <f t="shared" si="6"/>
        <v>16.2</v>
      </c>
      <c r="L147" s="6">
        <f t="shared" si="7"/>
        <v>19.8</v>
      </c>
      <c r="M147" s="10">
        <v>184</v>
      </c>
      <c r="N147" s="3" t="str">
        <f t="shared" si="8"/>
        <v>S</v>
      </c>
      <c r="O147" s="11">
        <v>0</v>
      </c>
      <c r="P147" s="12">
        <v>0</v>
      </c>
      <c r="Q147" s="3">
        <v>5.3</v>
      </c>
      <c r="R147" s="13">
        <v>88715</v>
      </c>
      <c r="S147" s="14">
        <v>700.84850000000006</v>
      </c>
      <c r="T147" s="15">
        <v>4.5</v>
      </c>
      <c r="U147" s="15">
        <v>5.5</v>
      </c>
    </row>
    <row r="148" spans="1:21" x14ac:dyDescent="0.25">
      <c r="A148" s="1">
        <v>45397</v>
      </c>
      <c r="B148" s="2">
        <v>0.50694444444444442</v>
      </c>
      <c r="C148" s="7">
        <v>1015</v>
      </c>
      <c r="D148" s="7">
        <v>1020</v>
      </c>
      <c r="E148" s="71">
        <v>27.8</v>
      </c>
      <c r="F148" s="9">
        <v>35</v>
      </c>
      <c r="G148" s="71">
        <v>27.2</v>
      </c>
      <c r="H148" s="71">
        <v>10.9</v>
      </c>
      <c r="I148" s="71">
        <v>27.2</v>
      </c>
      <c r="J148" s="71">
        <v>27.8</v>
      </c>
      <c r="K148" s="6">
        <f t="shared" si="6"/>
        <v>12.6</v>
      </c>
      <c r="L148" s="6">
        <f t="shared" si="7"/>
        <v>13.32</v>
      </c>
      <c r="M148" s="10">
        <v>306</v>
      </c>
      <c r="N148" s="3" t="str">
        <f t="shared" si="8"/>
        <v>WNW</v>
      </c>
      <c r="O148" s="11">
        <v>0</v>
      </c>
      <c r="P148" s="12">
        <v>0</v>
      </c>
      <c r="Q148" s="3">
        <v>4.9000000000000004</v>
      </c>
      <c r="R148" s="13">
        <v>88664</v>
      </c>
      <c r="S148" s="14">
        <v>700.44560000000001</v>
      </c>
      <c r="T148" s="15">
        <v>3.5</v>
      </c>
      <c r="U148" s="15">
        <v>3.7</v>
      </c>
    </row>
    <row r="149" spans="1:21" x14ac:dyDescent="0.25">
      <c r="A149" s="1">
        <v>45397</v>
      </c>
      <c r="B149" s="2">
        <v>0.51041666666666663</v>
      </c>
      <c r="C149" s="7">
        <v>1015</v>
      </c>
      <c r="D149" s="7">
        <v>1020</v>
      </c>
      <c r="E149" s="71">
        <v>27.5</v>
      </c>
      <c r="F149" s="9">
        <v>33</v>
      </c>
      <c r="G149" s="71">
        <v>26.9</v>
      </c>
      <c r="H149" s="71">
        <v>9.8000000000000007</v>
      </c>
      <c r="I149" s="71">
        <v>26.9</v>
      </c>
      <c r="J149" s="71">
        <v>27.5</v>
      </c>
      <c r="K149" s="6">
        <f t="shared" si="6"/>
        <v>20.52</v>
      </c>
      <c r="L149" s="6">
        <f t="shared" si="7"/>
        <v>21.240000000000002</v>
      </c>
      <c r="M149" s="10">
        <v>207</v>
      </c>
      <c r="N149" s="3" t="str">
        <f t="shared" si="8"/>
        <v>SSW</v>
      </c>
      <c r="O149" s="11">
        <v>0</v>
      </c>
      <c r="P149" s="12">
        <v>0</v>
      </c>
      <c r="Q149" s="3">
        <v>4.7</v>
      </c>
      <c r="R149" s="13">
        <v>88720</v>
      </c>
      <c r="S149" s="14">
        <v>700.88800000000003</v>
      </c>
      <c r="T149" s="15">
        <v>5.7</v>
      </c>
      <c r="U149" s="15">
        <v>5.9</v>
      </c>
    </row>
    <row r="150" spans="1:21" x14ac:dyDescent="0.25">
      <c r="A150" s="1">
        <v>45397</v>
      </c>
      <c r="B150" s="2">
        <v>0.51388888888888884</v>
      </c>
      <c r="C150" s="7">
        <v>1014</v>
      </c>
      <c r="D150" s="7">
        <v>1019</v>
      </c>
      <c r="E150" s="71">
        <v>27.7</v>
      </c>
      <c r="F150" s="9">
        <v>35</v>
      </c>
      <c r="G150" s="71">
        <v>27.1</v>
      </c>
      <c r="H150" s="71">
        <v>10.9</v>
      </c>
      <c r="I150" s="71">
        <v>27.1</v>
      </c>
      <c r="J150" s="71">
        <v>27.7</v>
      </c>
      <c r="K150" s="6">
        <f t="shared" si="6"/>
        <v>13.32</v>
      </c>
      <c r="L150" s="6">
        <f t="shared" si="7"/>
        <v>14.4</v>
      </c>
      <c r="M150" s="10">
        <v>252</v>
      </c>
      <c r="N150" s="3" t="str">
        <f t="shared" si="8"/>
        <v>WSW</v>
      </c>
      <c r="O150" s="11">
        <v>0</v>
      </c>
      <c r="P150" s="12">
        <v>0</v>
      </c>
      <c r="Q150" s="3">
        <v>7</v>
      </c>
      <c r="R150" s="13">
        <v>89685</v>
      </c>
      <c r="S150" s="14">
        <v>708.51150000000007</v>
      </c>
      <c r="T150" s="15">
        <v>3.7</v>
      </c>
      <c r="U150" s="15">
        <v>4</v>
      </c>
    </row>
    <row r="151" spans="1:21" x14ac:dyDescent="0.25">
      <c r="A151" s="1">
        <v>45397</v>
      </c>
      <c r="B151" s="2">
        <v>0.51736111111111116</v>
      </c>
      <c r="C151" s="7">
        <v>1014</v>
      </c>
      <c r="D151" s="7">
        <v>1019</v>
      </c>
      <c r="E151" s="71">
        <v>27.7</v>
      </c>
      <c r="F151" s="9">
        <v>36</v>
      </c>
      <c r="G151" s="71">
        <v>27.2</v>
      </c>
      <c r="H151" s="71">
        <v>11.3</v>
      </c>
      <c r="I151" s="71">
        <v>27.2</v>
      </c>
      <c r="J151" s="71">
        <v>27.7</v>
      </c>
      <c r="K151" s="6">
        <f t="shared" si="6"/>
        <v>11.16</v>
      </c>
      <c r="L151" s="6">
        <f t="shared" si="7"/>
        <v>11.52</v>
      </c>
      <c r="M151" s="10">
        <v>90</v>
      </c>
      <c r="N151" s="3" t="str">
        <f t="shared" si="8"/>
        <v>E</v>
      </c>
      <c r="O151" s="11">
        <v>0</v>
      </c>
      <c r="P151" s="12">
        <v>0</v>
      </c>
      <c r="Q151" s="3">
        <v>5.3</v>
      </c>
      <c r="R151" s="13">
        <v>90668</v>
      </c>
      <c r="S151" s="14">
        <v>716.27720000000011</v>
      </c>
      <c r="T151" s="15">
        <v>3.1</v>
      </c>
      <c r="U151" s="15">
        <v>3.2</v>
      </c>
    </row>
    <row r="152" spans="1:21" x14ac:dyDescent="0.25">
      <c r="A152" s="1">
        <v>45397</v>
      </c>
      <c r="B152" s="2">
        <v>0.52083333333333337</v>
      </c>
      <c r="C152" s="7">
        <v>1014</v>
      </c>
      <c r="D152" s="7">
        <v>1019</v>
      </c>
      <c r="E152" s="71">
        <v>27.5</v>
      </c>
      <c r="F152" s="9">
        <v>34</v>
      </c>
      <c r="G152" s="71">
        <v>26.9</v>
      </c>
      <c r="H152" s="71">
        <v>10.199999999999999</v>
      </c>
      <c r="I152" s="71">
        <v>26.9</v>
      </c>
      <c r="J152" s="71">
        <v>27.5</v>
      </c>
      <c r="K152" s="6">
        <f t="shared" si="6"/>
        <v>14.759999999999998</v>
      </c>
      <c r="L152" s="6">
        <f t="shared" si="7"/>
        <v>17.64</v>
      </c>
      <c r="M152" s="10">
        <v>270</v>
      </c>
      <c r="N152" s="3" t="str">
        <f t="shared" si="8"/>
        <v>W</v>
      </c>
      <c r="O152" s="11">
        <v>0</v>
      </c>
      <c r="P152" s="12">
        <v>0</v>
      </c>
      <c r="Q152" s="3">
        <v>5.2</v>
      </c>
      <c r="R152" s="13">
        <v>91620</v>
      </c>
      <c r="S152" s="14">
        <v>723.79800000000012</v>
      </c>
      <c r="T152" s="15">
        <v>4.0999999999999996</v>
      </c>
      <c r="U152" s="15">
        <v>4.9000000000000004</v>
      </c>
    </row>
    <row r="153" spans="1:21" x14ac:dyDescent="0.25">
      <c r="A153" s="1">
        <v>45397</v>
      </c>
      <c r="B153" s="2">
        <v>0.52430555555555558</v>
      </c>
      <c r="C153" s="7">
        <v>1014</v>
      </c>
      <c r="D153" s="7">
        <v>1019</v>
      </c>
      <c r="E153" s="71">
        <v>27.7</v>
      </c>
      <c r="F153" s="9">
        <v>34</v>
      </c>
      <c r="G153" s="71">
        <v>27.1</v>
      </c>
      <c r="H153" s="71">
        <v>10.4</v>
      </c>
      <c r="I153" s="71">
        <v>27.1</v>
      </c>
      <c r="J153" s="71">
        <v>27.7</v>
      </c>
      <c r="K153" s="6">
        <f t="shared" si="6"/>
        <v>7.2</v>
      </c>
      <c r="L153" s="6">
        <f t="shared" si="7"/>
        <v>8.2799999999999994</v>
      </c>
      <c r="M153" s="10">
        <v>262</v>
      </c>
      <c r="N153" s="3" t="str">
        <f t="shared" si="8"/>
        <v>W</v>
      </c>
      <c r="O153" s="11">
        <v>0</v>
      </c>
      <c r="P153" s="12">
        <v>0</v>
      </c>
      <c r="Q153" s="3">
        <v>4.0999999999999996</v>
      </c>
      <c r="R153" s="13">
        <v>85569</v>
      </c>
      <c r="S153" s="14">
        <v>675.99510000000009</v>
      </c>
      <c r="T153" s="15">
        <v>2</v>
      </c>
      <c r="U153" s="15">
        <v>2.2999999999999998</v>
      </c>
    </row>
    <row r="154" spans="1:21" x14ac:dyDescent="0.25">
      <c r="A154" s="1">
        <v>45397</v>
      </c>
      <c r="B154" s="2">
        <v>0.52777777777777779</v>
      </c>
      <c r="C154" s="7">
        <v>1014</v>
      </c>
      <c r="D154" s="7">
        <v>1019</v>
      </c>
      <c r="E154" s="71">
        <v>27.5</v>
      </c>
      <c r="F154" s="9">
        <v>34</v>
      </c>
      <c r="G154" s="71">
        <v>26.9</v>
      </c>
      <c r="H154" s="71">
        <v>10.199999999999999</v>
      </c>
      <c r="I154" s="71">
        <v>26.9</v>
      </c>
      <c r="J154" s="71">
        <v>27.5</v>
      </c>
      <c r="K154" s="6">
        <f t="shared" si="6"/>
        <v>11.88</v>
      </c>
      <c r="L154" s="6">
        <f t="shared" si="7"/>
        <v>12.96</v>
      </c>
      <c r="M154" s="10">
        <v>140</v>
      </c>
      <c r="N154" s="3" t="str">
        <f t="shared" si="8"/>
        <v>SE</v>
      </c>
      <c r="O154" s="11">
        <v>0</v>
      </c>
      <c r="P154" s="12">
        <v>0</v>
      </c>
      <c r="Q154" s="3">
        <v>5.8</v>
      </c>
      <c r="R154" s="13">
        <v>92213</v>
      </c>
      <c r="S154" s="14">
        <v>728.48270000000002</v>
      </c>
      <c r="T154" s="15">
        <v>3.3</v>
      </c>
      <c r="U154" s="15">
        <v>3.6</v>
      </c>
    </row>
    <row r="155" spans="1:21" x14ac:dyDescent="0.25">
      <c r="A155" s="1">
        <v>45397</v>
      </c>
      <c r="B155" s="2">
        <v>0.53125</v>
      </c>
      <c r="C155" s="7">
        <v>1014</v>
      </c>
      <c r="D155" s="7">
        <v>1019</v>
      </c>
      <c r="E155" s="71">
        <v>27.3</v>
      </c>
      <c r="F155" s="9">
        <v>35</v>
      </c>
      <c r="G155" s="71">
        <v>26.8</v>
      </c>
      <c r="H155" s="71">
        <v>10.5</v>
      </c>
      <c r="I155" s="71">
        <v>26.8</v>
      </c>
      <c r="J155" s="71">
        <v>27.3</v>
      </c>
      <c r="K155" s="6">
        <f t="shared" si="6"/>
        <v>6.48</v>
      </c>
      <c r="L155" s="6">
        <f t="shared" si="7"/>
        <v>6.84</v>
      </c>
      <c r="M155" s="10">
        <v>283</v>
      </c>
      <c r="N155" s="3" t="str">
        <f t="shared" si="8"/>
        <v>W</v>
      </c>
      <c r="O155" s="11">
        <v>0</v>
      </c>
      <c r="P155" s="12">
        <v>0</v>
      </c>
      <c r="Q155" s="3">
        <v>4.7</v>
      </c>
      <c r="R155" s="13">
        <v>89589</v>
      </c>
      <c r="S155" s="14">
        <v>707.75310000000002</v>
      </c>
      <c r="T155" s="15">
        <v>1.8</v>
      </c>
      <c r="U155" s="15">
        <v>1.9</v>
      </c>
    </row>
    <row r="156" spans="1:21" x14ac:dyDescent="0.25">
      <c r="A156" s="1">
        <v>45397</v>
      </c>
      <c r="B156" s="2">
        <v>0.53472222222222221</v>
      </c>
      <c r="C156" s="7">
        <v>1014</v>
      </c>
      <c r="D156" s="7">
        <v>1019</v>
      </c>
      <c r="E156" s="71">
        <v>27.6</v>
      </c>
      <c r="F156" s="9">
        <v>34</v>
      </c>
      <c r="G156" s="71">
        <v>27</v>
      </c>
      <c r="H156" s="71">
        <v>10.3</v>
      </c>
      <c r="I156" s="71">
        <v>27</v>
      </c>
      <c r="J156" s="71">
        <v>27.6</v>
      </c>
      <c r="K156" s="6">
        <f t="shared" si="6"/>
        <v>7.2</v>
      </c>
      <c r="L156" s="6">
        <f t="shared" si="7"/>
        <v>7.9200000000000008</v>
      </c>
      <c r="M156" s="10">
        <v>252</v>
      </c>
      <c r="N156" s="3" t="str">
        <f t="shared" si="8"/>
        <v>WSW</v>
      </c>
      <c r="O156" s="11">
        <v>0</v>
      </c>
      <c r="P156" s="12">
        <v>0</v>
      </c>
      <c r="Q156" s="3">
        <v>4</v>
      </c>
      <c r="R156" s="13">
        <v>68220</v>
      </c>
      <c r="S156" s="14">
        <v>538.9380000000001</v>
      </c>
      <c r="T156" s="15">
        <v>2</v>
      </c>
      <c r="U156" s="15">
        <v>2.2000000000000002</v>
      </c>
    </row>
    <row r="157" spans="1:21" x14ac:dyDescent="0.25">
      <c r="A157" s="1">
        <v>45397</v>
      </c>
      <c r="B157" s="2">
        <v>0.53819444444444442</v>
      </c>
      <c r="C157" s="7">
        <v>1014</v>
      </c>
      <c r="D157" s="7">
        <v>1019</v>
      </c>
      <c r="E157" s="71">
        <v>27.3</v>
      </c>
      <c r="F157" s="9">
        <v>35</v>
      </c>
      <c r="G157" s="71">
        <v>26.8</v>
      </c>
      <c r="H157" s="71">
        <v>10.5</v>
      </c>
      <c r="I157" s="71">
        <v>26.8</v>
      </c>
      <c r="J157" s="71">
        <v>27.3</v>
      </c>
      <c r="K157" s="6">
        <f t="shared" si="6"/>
        <v>3.9600000000000004</v>
      </c>
      <c r="L157" s="6">
        <f t="shared" si="7"/>
        <v>3.9600000000000004</v>
      </c>
      <c r="M157" s="10">
        <v>307</v>
      </c>
      <c r="N157" s="3" t="str">
        <f t="shared" si="8"/>
        <v>WNW</v>
      </c>
      <c r="O157" s="11">
        <v>0</v>
      </c>
      <c r="P157" s="12">
        <v>0</v>
      </c>
      <c r="Q157" s="3">
        <v>3.6</v>
      </c>
      <c r="R157" s="13">
        <v>65900</v>
      </c>
      <c r="S157" s="14">
        <v>520.61</v>
      </c>
      <c r="T157" s="15">
        <v>1.1000000000000001</v>
      </c>
      <c r="U157" s="15">
        <v>1.1000000000000001</v>
      </c>
    </row>
    <row r="158" spans="1:21" x14ac:dyDescent="0.25">
      <c r="A158" s="1">
        <v>45397</v>
      </c>
      <c r="B158" s="2">
        <v>0.54166666666666663</v>
      </c>
      <c r="C158" s="7">
        <v>1014</v>
      </c>
      <c r="D158" s="7">
        <v>1019</v>
      </c>
      <c r="E158" s="71">
        <v>27.4</v>
      </c>
      <c r="F158" s="9">
        <v>35</v>
      </c>
      <c r="G158" s="71">
        <v>26.9</v>
      </c>
      <c r="H158" s="71">
        <v>10.6</v>
      </c>
      <c r="I158" s="71">
        <v>26.9</v>
      </c>
      <c r="J158" s="71">
        <v>27.4</v>
      </c>
      <c r="K158" s="6">
        <f t="shared" si="6"/>
        <v>9.7200000000000006</v>
      </c>
      <c r="L158" s="6">
        <f t="shared" si="7"/>
        <v>10.08</v>
      </c>
      <c r="M158" s="10">
        <v>270</v>
      </c>
      <c r="N158" s="3" t="str">
        <f t="shared" si="8"/>
        <v>W</v>
      </c>
      <c r="O158" s="11">
        <v>0</v>
      </c>
      <c r="P158" s="12">
        <v>0</v>
      </c>
      <c r="Q158" s="3">
        <v>4</v>
      </c>
      <c r="R158" s="13">
        <v>80919</v>
      </c>
      <c r="S158" s="14">
        <v>639.26010000000008</v>
      </c>
      <c r="T158" s="15">
        <v>2.7</v>
      </c>
      <c r="U158" s="15">
        <v>2.8</v>
      </c>
    </row>
    <row r="159" spans="1:21" x14ac:dyDescent="0.25">
      <c r="A159" s="1">
        <v>45397</v>
      </c>
      <c r="B159" s="2">
        <v>0.54513888888888884</v>
      </c>
      <c r="C159" s="7">
        <v>1014</v>
      </c>
      <c r="D159" s="7">
        <v>1019</v>
      </c>
      <c r="E159" s="71">
        <v>27.5</v>
      </c>
      <c r="F159" s="9">
        <v>33</v>
      </c>
      <c r="G159" s="71">
        <v>26.9</v>
      </c>
      <c r="H159" s="71">
        <v>9.8000000000000007</v>
      </c>
      <c r="I159" s="71">
        <v>26.9</v>
      </c>
      <c r="J159" s="71">
        <v>27.5</v>
      </c>
      <c r="K159" s="6">
        <f t="shared" si="6"/>
        <v>11.52</v>
      </c>
      <c r="L159" s="6">
        <f t="shared" si="7"/>
        <v>11.88</v>
      </c>
      <c r="M159" s="10">
        <v>84</v>
      </c>
      <c r="N159" s="3" t="str">
        <f t="shared" si="8"/>
        <v>E</v>
      </c>
      <c r="O159" s="11">
        <v>0</v>
      </c>
      <c r="P159" s="12">
        <v>0</v>
      </c>
      <c r="Q159" s="3">
        <v>2.4</v>
      </c>
      <c r="R159" s="13">
        <v>41792</v>
      </c>
      <c r="S159" s="14">
        <v>330.15680000000003</v>
      </c>
      <c r="T159" s="15">
        <v>3.2</v>
      </c>
      <c r="U159" s="15">
        <v>3.3</v>
      </c>
    </row>
    <row r="160" spans="1:21" x14ac:dyDescent="0.25">
      <c r="A160" s="1">
        <v>45397</v>
      </c>
      <c r="B160" s="2">
        <v>0.54861111111111116</v>
      </c>
      <c r="C160" s="7">
        <v>1014</v>
      </c>
      <c r="D160" s="7">
        <v>1019</v>
      </c>
      <c r="E160" s="71">
        <v>27.3</v>
      </c>
      <c r="F160" s="9">
        <v>34</v>
      </c>
      <c r="G160" s="71">
        <v>26.8</v>
      </c>
      <c r="H160" s="71">
        <v>10.1</v>
      </c>
      <c r="I160" s="71">
        <v>26.8</v>
      </c>
      <c r="J160" s="71">
        <v>27.3</v>
      </c>
      <c r="K160" s="6">
        <f t="shared" si="6"/>
        <v>5.4</v>
      </c>
      <c r="L160" s="6">
        <f t="shared" si="7"/>
        <v>5.4</v>
      </c>
      <c r="M160" s="10">
        <v>234</v>
      </c>
      <c r="N160" s="3" t="str">
        <f t="shared" si="8"/>
        <v>SW</v>
      </c>
      <c r="O160" s="11">
        <v>0</v>
      </c>
      <c r="P160" s="12">
        <v>0</v>
      </c>
      <c r="Q160" s="3">
        <v>3.2</v>
      </c>
      <c r="R160" s="13">
        <v>47983</v>
      </c>
      <c r="S160" s="14">
        <v>379.06570000000005</v>
      </c>
      <c r="T160" s="15">
        <v>1.5</v>
      </c>
      <c r="U160" s="15">
        <v>1.5</v>
      </c>
    </row>
    <row r="161" spans="1:21" x14ac:dyDescent="0.25">
      <c r="A161" s="1">
        <v>45397</v>
      </c>
      <c r="B161" s="2">
        <v>0.55208333333333337</v>
      </c>
      <c r="C161" s="7">
        <v>1014</v>
      </c>
      <c r="D161" s="7">
        <v>1019</v>
      </c>
      <c r="E161" s="71">
        <v>27.3</v>
      </c>
      <c r="F161" s="9">
        <v>33</v>
      </c>
      <c r="G161" s="71">
        <v>26.7</v>
      </c>
      <c r="H161" s="71">
        <v>9.6</v>
      </c>
      <c r="I161" s="71">
        <v>26.7</v>
      </c>
      <c r="J161" s="71">
        <v>27.3</v>
      </c>
      <c r="K161" s="6">
        <f t="shared" si="6"/>
        <v>18</v>
      </c>
      <c r="L161" s="6">
        <f t="shared" si="7"/>
        <v>19.8</v>
      </c>
      <c r="M161" s="10">
        <v>162</v>
      </c>
      <c r="N161" s="3" t="str">
        <f t="shared" si="8"/>
        <v>SSE</v>
      </c>
      <c r="O161" s="11">
        <v>0</v>
      </c>
      <c r="P161" s="12">
        <v>0</v>
      </c>
      <c r="Q161" s="3">
        <v>4.0999999999999996</v>
      </c>
      <c r="R161" s="13">
        <v>68456</v>
      </c>
      <c r="S161" s="14">
        <v>540.80240000000003</v>
      </c>
      <c r="T161" s="15">
        <v>5</v>
      </c>
      <c r="U161" s="15">
        <v>5.5</v>
      </c>
    </row>
    <row r="162" spans="1:21" x14ac:dyDescent="0.25">
      <c r="A162" s="1">
        <v>45397</v>
      </c>
      <c r="B162" s="2">
        <v>0.55555555555555558</v>
      </c>
      <c r="C162" s="7">
        <v>1014</v>
      </c>
      <c r="D162" s="7">
        <v>1019</v>
      </c>
      <c r="E162" s="71">
        <v>27.4</v>
      </c>
      <c r="F162" s="9">
        <v>34</v>
      </c>
      <c r="G162" s="71">
        <v>26.8</v>
      </c>
      <c r="H162" s="71">
        <v>10.199999999999999</v>
      </c>
      <c r="I162" s="71">
        <v>26.8</v>
      </c>
      <c r="J162" s="71">
        <v>27.4</v>
      </c>
      <c r="K162" s="6">
        <f t="shared" si="6"/>
        <v>15.840000000000002</v>
      </c>
      <c r="L162" s="6">
        <f t="shared" si="7"/>
        <v>20.52</v>
      </c>
      <c r="M162" s="10">
        <v>212</v>
      </c>
      <c r="N162" s="3" t="str">
        <f t="shared" si="8"/>
        <v>SSW</v>
      </c>
      <c r="O162" s="11">
        <v>0</v>
      </c>
      <c r="P162" s="12">
        <v>0</v>
      </c>
      <c r="Q162" s="3">
        <v>3.5</v>
      </c>
      <c r="R162" s="13">
        <v>59843</v>
      </c>
      <c r="S162" s="14">
        <v>472.75970000000007</v>
      </c>
      <c r="T162" s="15">
        <v>4.4000000000000004</v>
      </c>
      <c r="U162" s="15">
        <v>5.7</v>
      </c>
    </row>
    <row r="163" spans="1:21" x14ac:dyDescent="0.25">
      <c r="A163" s="1">
        <v>45397</v>
      </c>
      <c r="B163" s="2">
        <v>0.55902777777777779</v>
      </c>
      <c r="C163" s="7">
        <v>1014</v>
      </c>
      <c r="D163" s="7">
        <v>1019</v>
      </c>
      <c r="E163" s="71">
        <v>27</v>
      </c>
      <c r="F163" s="9">
        <v>35</v>
      </c>
      <c r="G163" s="71">
        <v>26.6</v>
      </c>
      <c r="H163" s="71">
        <v>10.199999999999999</v>
      </c>
      <c r="I163" s="71">
        <v>26.6</v>
      </c>
      <c r="J163" s="71">
        <v>27</v>
      </c>
      <c r="K163" s="6">
        <f t="shared" si="6"/>
        <v>11.88</v>
      </c>
      <c r="L163" s="6">
        <f t="shared" si="7"/>
        <v>12.96</v>
      </c>
      <c r="M163" s="10">
        <v>256</v>
      </c>
      <c r="N163" s="3" t="str">
        <f t="shared" si="8"/>
        <v>WSW</v>
      </c>
      <c r="O163" s="11">
        <v>0</v>
      </c>
      <c r="P163" s="12">
        <v>0</v>
      </c>
      <c r="Q163" s="3">
        <v>2</v>
      </c>
      <c r="R163" s="13">
        <v>37032</v>
      </c>
      <c r="S163" s="14">
        <v>292.55280000000005</v>
      </c>
      <c r="T163" s="15">
        <v>3.3</v>
      </c>
      <c r="U163" s="15">
        <v>3.6</v>
      </c>
    </row>
    <row r="164" spans="1:21" x14ac:dyDescent="0.25">
      <c r="A164" s="1">
        <v>45397</v>
      </c>
      <c r="B164" s="2">
        <v>0.5625</v>
      </c>
      <c r="C164" s="7">
        <v>1014</v>
      </c>
      <c r="D164" s="7">
        <v>1019</v>
      </c>
      <c r="E164" s="71">
        <v>27</v>
      </c>
      <c r="F164" s="9">
        <v>35</v>
      </c>
      <c r="G164" s="71">
        <v>26.6</v>
      </c>
      <c r="H164" s="71">
        <v>10.199999999999999</v>
      </c>
      <c r="I164" s="71">
        <v>26.6</v>
      </c>
      <c r="J164" s="71">
        <v>27</v>
      </c>
      <c r="K164" s="6">
        <f t="shared" si="6"/>
        <v>5.76</v>
      </c>
      <c r="L164" s="6">
        <f t="shared" si="7"/>
        <v>5.76</v>
      </c>
      <c r="M164" s="10">
        <v>206</v>
      </c>
      <c r="N164" s="3" t="str">
        <f t="shared" si="8"/>
        <v>SSW</v>
      </c>
      <c r="O164" s="11">
        <v>0</v>
      </c>
      <c r="P164" s="12">
        <v>0</v>
      </c>
      <c r="Q164" s="3">
        <v>1.9</v>
      </c>
      <c r="R164" s="13">
        <v>35179</v>
      </c>
      <c r="S164" s="14">
        <v>277.91410000000002</v>
      </c>
      <c r="T164" s="15">
        <v>1.6</v>
      </c>
      <c r="U164" s="15">
        <v>1.6</v>
      </c>
    </row>
    <row r="165" spans="1:21" x14ac:dyDescent="0.25">
      <c r="A165" s="1">
        <v>45397</v>
      </c>
      <c r="B165" s="2">
        <v>0.56597222222222221</v>
      </c>
      <c r="C165" s="7">
        <v>1013</v>
      </c>
      <c r="D165" s="7">
        <v>1018</v>
      </c>
      <c r="E165" s="71">
        <v>26.8</v>
      </c>
      <c r="F165" s="9">
        <v>36</v>
      </c>
      <c r="G165" s="71">
        <v>26.5</v>
      </c>
      <c r="H165" s="71">
        <v>10.5</v>
      </c>
      <c r="I165" s="71">
        <v>26.5</v>
      </c>
      <c r="J165" s="71">
        <v>26.8</v>
      </c>
      <c r="K165" s="6">
        <f t="shared" si="6"/>
        <v>5.04</v>
      </c>
      <c r="L165" s="6">
        <f t="shared" si="7"/>
        <v>5.04</v>
      </c>
      <c r="M165" s="10">
        <v>151</v>
      </c>
      <c r="N165" s="3" t="str">
        <f t="shared" si="8"/>
        <v>SSE</v>
      </c>
      <c r="O165" s="11">
        <v>0</v>
      </c>
      <c r="P165" s="12">
        <v>0</v>
      </c>
      <c r="Q165" s="3">
        <v>1.9</v>
      </c>
      <c r="R165" s="13">
        <v>35560</v>
      </c>
      <c r="S165" s="14">
        <v>280.92400000000004</v>
      </c>
      <c r="T165" s="15">
        <v>1.4</v>
      </c>
      <c r="U165" s="15">
        <v>1.4</v>
      </c>
    </row>
    <row r="166" spans="1:21" x14ac:dyDescent="0.25">
      <c r="A166" s="1">
        <v>45397</v>
      </c>
      <c r="B166" s="2">
        <v>0.56944444444444442</v>
      </c>
      <c r="C166" s="7">
        <v>1014</v>
      </c>
      <c r="D166" s="7">
        <v>1019</v>
      </c>
      <c r="E166" s="71">
        <v>26.7</v>
      </c>
      <c r="F166" s="9">
        <v>37</v>
      </c>
      <c r="G166" s="71">
        <v>26.5</v>
      </c>
      <c r="H166" s="71">
        <v>10.8</v>
      </c>
      <c r="I166" s="71">
        <v>26.5</v>
      </c>
      <c r="J166" s="71">
        <v>26.7</v>
      </c>
      <c r="K166" s="6">
        <f t="shared" si="6"/>
        <v>9.7200000000000006</v>
      </c>
      <c r="L166" s="6">
        <f t="shared" si="7"/>
        <v>9.7200000000000006</v>
      </c>
      <c r="M166" s="10">
        <v>234</v>
      </c>
      <c r="N166" s="3" t="str">
        <f t="shared" si="8"/>
        <v>SW</v>
      </c>
      <c r="O166" s="11">
        <v>0</v>
      </c>
      <c r="P166" s="12">
        <v>0</v>
      </c>
      <c r="Q166" s="3">
        <v>2.2999999999999998</v>
      </c>
      <c r="R166" s="13">
        <v>38829</v>
      </c>
      <c r="S166" s="14">
        <v>306.74910000000006</v>
      </c>
      <c r="T166" s="15">
        <v>2.7</v>
      </c>
      <c r="U166" s="15">
        <v>2.7</v>
      </c>
    </row>
    <row r="167" spans="1:21" x14ac:dyDescent="0.25">
      <c r="A167" s="1">
        <v>45397</v>
      </c>
      <c r="B167" s="2">
        <v>0.57291666666666663</v>
      </c>
      <c r="C167" s="7">
        <v>1014</v>
      </c>
      <c r="D167" s="7">
        <v>1019</v>
      </c>
      <c r="E167" s="71">
        <v>26.4</v>
      </c>
      <c r="F167" s="9">
        <v>35</v>
      </c>
      <c r="G167" s="71">
        <v>26.2</v>
      </c>
      <c r="H167" s="71">
        <v>9.6999999999999993</v>
      </c>
      <c r="I167" s="71">
        <v>26.2</v>
      </c>
      <c r="J167" s="71">
        <v>26.4</v>
      </c>
      <c r="K167" s="6">
        <f t="shared" si="6"/>
        <v>14.4</v>
      </c>
      <c r="L167" s="6">
        <f t="shared" si="7"/>
        <v>20.52</v>
      </c>
      <c r="M167" s="10">
        <v>120</v>
      </c>
      <c r="N167" s="3" t="str">
        <f t="shared" si="8"/>
        <v>ESE</v>
      </c>
      <c r="O167" s="11">
        <v>0</v>
      </c>
      <c r="P167" s="12">
        <v>0</v>
      </c>
      <c r="Q167" s="3">
        <v>2.6</v>
      </c>
      <c r="R167" s="13">
        <v>41191</v>
      </c>
      <c r="S167" s="14">
        <v>325.40890000000002</v>
      </c>
      <c r="T167" s="15">
        <v>4</v>
      </c>
      <c r="U167" s="15">
        <v>5.7</v>
      </c>
    </row>
    <row r="168" spans="1:21" x14ac:dyDescent="0.25">
      <c r="A168" s="1">
        <v>45397</v>
      </c>
      <c r="B168" s="2">
        <v>0.57638888888888884</v>
      </c>
      <c r="C168" s="7">
        <v>1014</v>
      </c>
      <c r="D168" s="7">
        <v>1019</v>
      </c>
      <c r="E168" s="71">
        <v>26.4</v>
      </c>
      <c r="F168" s="9">
        <v>36</v>
      </c>
      <c r="G168" s="71">
        <v>26.3</v>
      </c>
      <c r="H168" s="71">
        <v>10.1</v>
      </c>
      <c r="I168" s="71">
        <v>26.3</v>
      </c>
      <c r="J168" s="71">
        <v>26.4</v>
      </c>
      <c r="K168" s="6">
        <f t="shared" si="6"/>
        <v>13.32</v>
      </c>
      <c r="L168" s="6">
        <f t="shared" si="7"/>
        <v>14.040000000000001</v>
      </c>
      <c r="M168" s="10">
        <v>140</v>
      </c>
      <c r="N168" s="3" t="str">
        <f t="shared" si="8"/>
        <v>SE</v>
      </c>
      <c r="O168" s="11">
        <v>0</v>
      </c>
      <c r="P168" s="12">
        <v>0</v>
      </c>
      <c r="Q168" s="3">
        <v>2.7</v>
      </c>
      <c r="R168" s="13">
        <v>45680</v>
      </c>
      <c r="S168" s="14">
        <v>360.87200000000001</v>
      </c>
      <c r="T168" s="15">
        <v>3.7</v>
      </c>
      <c r="U168" s="15">
        <v>3.9</v>
      </c>
    </row>
    <row r="169" spans="1:21" x14ac:dyDescent="0.25">
      <c r="A169" s="1">
        <v>45397</v>
      </c>
      <c r="B169" s="2">
        <v>0.57986111111111116</v>
      </c>
      <c r="C169" s="7">
        <v>1014</v>
      </c>
      <c r="D169" s="7">
        <v>1019</v>
      </c>
      <c r="E169" s="71">
        <v>26.3</v>
      </c>
      <c r="F169" s="9">
        <v>36</v>
      </c>
      <c r="G169" s="71">
        <v>26.2</v>
      </c>
      <c r="H169" s="71">
        <v>10</v>
      </c>
      <c r="I169" s="71">
        <v>26.2</v>
      </c>
      <c r="J169" s="71">
        <v>26.3</v>
      </c>
      <c r="K169" s="6">
        <f t="shared" si="6"/>
        <v>13.32</v>
      </c>
      <c r="L169" s="6">
        <f t="shared" si="7"/>
        <v>14.040000000000001</v>
      </c>
      <c r="M169" s="10">
        <v>174</v>
      </c>
      <c r="N169" s="3" t="str">
        <f t="shared" si="8"/>
        <v>S</v>
      </c>
      <c r="O169" s="11">
        <v>0</v>
      </c>
      <c r="P169" s="12">
        <v>0</v>
      </c>
      <c r="Q169" s="3">
        <v>3.3</v>
      </c>
      <c r="R169" s="13">
        <v>62437</v>
      </c>
      <c r="S169" s="14">
        <v>493.25230000000005</v>
      </c>
      <c r="T169" s="15">
        <v>3.7</v>
      </c>
      <c r="U169" s="15">
        <v>3.9</v>
      </c>
    </row>
    <row r="170" spans="1:21" x14ac:dyDescent="0.25">
      <c r="A170" s="1">
        <v>45397</v>
      </c>
      <c r="B170" s="2">
        <v>0.58333333333333337</v>
      </c>
      <c r="C170" s="7">
        <v>1013</v>
      </c>
      <c r="D170" s="7">
        <v>1018</v>
      </c>
      <c r="E170" s="71">
        <v>26.6</v>
      </c>
      <c r="F170" s="9">
        <v>37</v>
      </c>
      <c r="G170" s="71">
        <v>26.4</v>
      </c>
      <c r="H170" s="71">
        <v>10.7</v>
      </c>
      <c r="I170" s="71">
        <v>26.4</v>
      </c>
      <c r="J170" s="71">
        <v>26.6</v>
      </c>
      <c r="K170" s="6">
        <f t="shared" si="6"/>
        <v>13.32</v>
      </c>
      <c r="L170" s="6">
        <f t="shared" si="7"/>
        <v>14.759999999999998</v>
      </c>
      <c r="M170" s="10">
        <v>194</v>
      </c>
      <c r="N170" s="3" t="str">
        <f t="shared" si="8"/>
        <v>S</v>
      </c>
      <c r="O170" s="11">
        <v>0</v>
      </c>
      <c r="P170" s="12">
        <v>0</v>
      </c>
      <c r="Q170" s="3">
        <v>3.5</v>
      </c>
      <c r="R170" s="13">
        <v>70912</v>
      </c>
      <c r="S170" s="14">
        <v>560.20480000000009</v>
      </c>
      <c r="T170" s="15">
        <v>3.7</v>
      </c>
      <c r="U170" s="15">
        <v>4.0999999999999996</v>
      </c>
    </row>
    <row r="171" spans="1:21" x14ac:dyDescent="0.25">
      <c r="A171" s="1">
        <v>45397</v>
      </c>
      <c r="B171" s="2">
        <v>0.58680555555555558</v>
      </c>
      <c r="C171" s="7">
        <v>1013</v>
      </c>
      <c r="D171" s="7">
        <v>1018</v>
      </c>
      <c r="E171" s="71">
        <v>26.9</v>
      </c>
      <c r="F171" s="9">
        <v>35</v>
      </c>
      <c r="G171" s="71">
        <v>26.6</v>
      </c>
      <c r="H171" s="71">
        <v>10.1</v>
      </c>
      <c r="I171" s="71">
        <v>26.6</v>
      </c>
      <c r="J171" s="71">
        <v>26.9</v>
      </c>
      <c r="K171" s="6">
        <f t="shared" si="6"/>
        <v>11.52</v>
      </c>
      <c r="L171" s="6">
        <f t="shared" si="7"/>
        <v>12.6</v>
      </c>
      <c r="M171" s="10">
        <v>167</v>
      </c>
      <c r="N171" s="3" t="str">
        <f t="shared" si="8"/>
        <v>SSE</v>
      </c>
      <c r="O171" s="11">
        <v>0</v>
      </c>
      <c r="P171" s="12">
        <v>0</v>
      </c>
      <c r="Q171" s="3">
        <v>2.7</v>
      </c>
      <c r="R171" s="13">
        <v>46729</v>
      </c>
      <c r="S171" s="14">
        <v>369.15910000000002</v>
      </c>
      <c r="T171" s="15">
        <v>3.2</v>
      </c>
      <c r="U171" s="15">
        <v>3.5</v>
      </c>
    </row>
    <row r="172" spans="1:21" x14ac:dyDescent="0.25">
      <c r="A172" s="1">
        <v>45397</v>
      </c>
      <c r="B172" s="2">
        <v>0.59027777777777779</v>
      </c>
      <c r="C172" s="7">
        <v>1013</v>
      </c>
      <c r="D172" s="7">
        <v>1018</v>
      </c>
      <c r="E172" s="71">
        <v>26.7</v>
      </c>
      <c r="F172" s="9">
        <v>36</v>
      </c>
      <c r="G172" s="71">
        <v>26.5</v>
      </c>
      <c r="H172" s="71">
        <v>10.4</v>
      </c>
      <c r="I172" s="71">
        <v>26.5</v>
      </c>
      <c r="J172" s="71">
        <v>26.7</v>
      </c>
      <c r="K172" s="6">
        <f t="shared" si="6"/>
        <v>5.4</v>
      </c>
      <c r="L172" s="6">
        <f t="shared" si="7"/>
        <v>5.4</v>
      </c>
      <c r="M172" s="10">
        <v>264</v>
      </c>
      <c r="N172" s="3" t="str">
        <f t="shared" si="8"/>
        <v>W</v>
      </c>
      <c r="O172" s="11">
        <v>0</v>
      </c>
      <c r="P172" s="12">
        <v>0</v>
      </c>
      <c r="Q172" s="3">
        <v>2.2999999999999998</v>
      </c>
      <c r="R172" s="13">
        <v>40065</v>
      </c>
      <c r="S172" s="14">
        <v>316.51350000000002</v>
      </c>
      <c r="T172" s="15">
        <v>1.5</v>
      </c>
      <c r="U172" s="15">
        <v>1.5</v>
      </c>
    </row>
    <row r="173" spans="1:21" x14ac:dyDescent="0.25">
      <c r="A173" s="1">
        <v>45397</v>
      </c>
      <c r="B173" s="2">
        <v>0.59375</v>
      </c>
      <c r="C173" s="7">
        <v>1013</v>
      </c>
      <c r="D173" s="7">
        <v>1018</v>
      </c>
      <c r="E173" s="71">
        <v>26.7</v>
      </c>
      <c r="F173" s="9">
        <v>35</v>
      </c>
      <c r="G173" s="71">
        <v>26.4</v>
      </c>
      <c r="H173" s="71">
        <v>10</v>
      </c>
      <c r="I173" s="71">
        <v>26.4</v>
      </c>
      <c r="J173" s="71">
        <v>26.7</v>
      </c>
      <c r="K173" s="6">
        <f t="shared" si="6"/>
        <v>12.96</v>
      </c>
      <c r="L173" s="6">
        <f t="shared" si="7"/>
        <v>14.040000000000001</v>
      </c>
      <c r="M173" s="10">
        <v>234</v>
      </c>
      <c r="N173" s="3" t="str">
        <f t="shared" si="8"/>
        <v>SW</v>
      </c>
      <c r="O173" s="11">
        <v>0</v>
      </c>
      <c r="P173" s="12">
        <v>0</v>
      </c>
      <c r="Q173" s="3">
        <v>4.5</v>
      </c>
      <c r="R173" s="13">
        <v>76847</v>
      </c>
      <c r="S173" s="14">
        <v>607.09130000000005</v>
      </c>
      <c r="T173" s="15">
        <v>3.6</v>
      </c>
      <c r="U173" s="15">
        <v>3.9</v>
      </c>
    </row>
    <row r="174" spans="1:21" x14ac:dyDescent="0.25">
      <c r="A174" s="1">
        <v>45397</v>
      </c>
      <c r="B174" s="2">
        <v>0.59722222222222221</v>
      </c>
      <c r="C174" s="7">
        <v>1013</v>
      </c>
      <c r="D174" s="7">
        <v>1018</v>
      </c>
      <c r="E174" s="71">
        <v>27</v>
      </c>
      <c r="F174" s="9">
        <v>36</v>
      </c>
      <c r="G174" s="71">
        <v>26.7</v>
      </c>
      <c r="H174" s="71">
        <v>10.7</v>
      </c>
      <c r="I174" s="71">
        <v>26.7</v>
      </c>
      <c r="J174" s="71">
        <v>27</v>
      </c>
      <c r="K174" s="6">
        <f t="shared" si="6"/>
        <v>14.040000000000001</v>
      </c>
      <c r="L174" s="6">
        <f t="shared" si="7"/>
        <v>17.28</v>
      </c>
      <c r="M174" s="10">
        <v>127</v>
      </c>
      <c r="N174" s="3" t="str">
        <f t="shared" si="8"/>
        <v>ESE</v>
      </c>
      <c r="O174" s="11">
        <v>0</v>
      </c>
      <c r="P174" s="12">
        <v>0</v>
      </c>
      <c r="Q174" s="3">
        <v>4</v>
      </c>
      <c r="R174" s="13">
        <v>86784</v>
      </c>
      <c r="S174" s="14">
        <v>685.59360000000004</v>
      </c>
      <c r="T174" s="15">
        <v>3.9</v>
      </c>
      <c r="U174" s="15">
        <v>4.8</v>
      </c>
    </row>
    <row r="175" spans="1:21" x14ac:dyDescent="0.25">
      <c r="A175" s="1">
        <v>45397</v>
      </c>
      <c r="B175" s="2">
        <v>0.60069444444444442</v>
      </c>
      <c r="C175" s="7">
        <v>1013</v>
      </c>
      <c r="D175" s="7">
        <v>1018</v>
      </c>
      <c r="E175" s="71">
        <v>27.4</v>
      </c>
      <c r="F175" s="9">
        <v>35</v>
      </c>
      <c r="G175" s="71">
        <v>26.9</v>
      </c>
      <c r="H175" s="71">
        <v>10.6</v>
      </c>
      <c r="I175" s="71">
        <v>26.9</v>
      </c>
      <c r="J175" s="71">
        <v>27.4</v>
      </c>
      <c r="K175" s="6">
        <f t="shared" si="6"/>
        <v>5.4</v>
      </c>
      <c r="L175" s="6">
        <f t="shared" si="7"/>
        <v>5.4</v>
      </c>
      <c r="M175" s="10">
        <v>160</v>
      </c>
      <c r="N175" s="3" t="str">
        <f t="shared" si="8"/>
        <v>SSE</v>
      </c>
      <c r="O175" s="11">
        <v>0</v>
      </c>
      <c r="P175" s="12">
        <v>0</v>
      </c>
      <c r="Q175" s="3">
        <v>2.5</v>
      </c>
      <c r="R175" s="13">
        <v>50632</v>
      </c>
      <c r="S175" s="14">
        <v>399.99280000000005</v>
      </c>
      <c r="T175" s="15">
        <v>1.5</v>
      </c>
      <c r="U175" s="15">
        <v>1.5</v>
      </c>
    </row>
    <row r="176" spans="1:21" x14ac:dyDescent="0.25">
      <c r="A176" s="1">
        <v>45397</v>
      </c>
      <c r="B176" s="2">
        <v>0.60416666666666663</v>
      </c>
      <c r="C176" s="7">
        <v>1013</v>
      </c>
      <c r="D176" s="7">
        <v>1018</v>
      </c>
      <c r="E176" s="71">
        <v>27.7</v>
      </c>
      <c r="F176" s="9">
        <v>34</v>
      </c>
      <c r="G176" s="71">
        <v>27.1</v>
      </c>
      <c r="H176" s="71">
        <v>10.4</v>
      </c>
      <c r="I176" s="71">
        <v>27.1</v>
      </c>
      <c r="J176" s="71">
        <v>27.7</v>
      </c>
      <c r="K176" s="6">
        <f t="shared" si="6"/>
        <v>10.44</v>
      </c>
      <c r="L176" s="6">
        <f t="shared" si="7"/>
        <v>11.52</v>
      </c>
      <c r="M176" s="10">
        <v>109</v>
      </c>
      <c r="N176" s="3" t="str">
        <f t="shared" si="8"/>
        <v>E</v>
      </c>
      <c r="O176" s="11">
        <v>0</v>
      </c>
      <c r="P176" s="12">
        <v>0</v>
      </c>
      <c r="Q176" s="3">
        <v>2.5</v>
      </c>
      <c r="R176" s="13">
        <v>49590</v>
      </c>
      <c r="S176" s="14">
        <v>391.76100000000002</v>
      </c>
      <c r="T176" s="15">
        <v>2.9</v>
      </c>
      <c r="U176" s="15">
        <v>3.2</v>
      </c>
    </row>
    <row r="177" spans="1:21" x14ac:dyDescent="0.25">
      <c r="A177" s="1">
        <v>45397</v>
      </c>
      <c r="B177" s="2">
        <v>0.60763888888888884</v>
      </c>
      <c r="C177" s="7">
        <v>1013</v>
      </c>
      <c r="D177" s="7">
        <v>1018</v>
      </c>
      <c r="E177" s="71">
        <v>27.7</v>
      </c>
      <c r="F177" s="9">
        <v>34</v>
      </c>
      <c r="G177" s="71">
        <v>27.1</v>
      </c>
      <c r="H177" s="71">
        <v>10.4</v>
      </c>
      <c r="I177" s="71">
        <v>27.1</v>
      </c>
      <c r="J177" s="71">
        <v>27.7</v>
      </c>
      <c r="K177" s="6">
        <f t="shared" si="6"/>
        <v>2.52</v>
      </c>
      <c r="L177" s="6">
        <f t="shared" si="7"/>
        <v>2.52</v>
      </c>
      <c r="M177" s="10">
        <v>50</v>
      </c>
      <c r="N177" s="3" t="str">
        <f t="shared" si="8"/>
        <v>NE</v>
      </c>
      <c r="O177" s="11">
        <v>0</v>
      </c>
      <c r="P177" s="12">
        <v>0</v>
      </c>
      <c r="Q177" s="3">
        <v>3</v>
      </c>
      <c r="R177" s="13">
        <v>61764</v>
      </c>
      <c r="S177" s="14">
        <v>487.93560000000002</v>
      </c>
      <c r="T177" s="15">
        <v>0.7</v>
      </c>
      <c r="U177" s="15">
        <v>0.7</v>
      </c>
    </row>
    <row r="178" spans="1:21" x14ac:dyDescent="0.25">
      <c r="A178" s="1">
        <v>45397</v>
      </c>
      <c r="B178" s="2">
        <v>0.61111111111111116</v>
      </c>
      <c r="C178" s="7">
        <v>1013</v>
      </c>
      <c r="D178" s="7">
        <v>1018</v>
      </c>
      <c r="E178" s="71">
        <v>27.9</v>
      </c>
      <c r="F178" s="9">
        <v>33</v>
      </c>
      <c r="G178" s="71">
        <v>27.2</v>
      </c>
      <c r="H178" s="71">
        <v>10.199999999999999</v>
      </c>
      <c r="I178" s="71">
        <v>27.2</v>
      </c>
      <c r="J178" s="71">
        <v>27.9</v>
      </c>
      <c r="K178" s="6">
        <f t="shared" si="6"/>
        <v>5.04</v>
      </c>
      <c r="L178" s="6">
        <f t="shared" si="7"/>
        <v>5.04</v>
      </c>
      <c r="M178" s="10">
        <v>300</v>
      </c>
      <c r="N178" s="3" t="str">
        <f t="shared" si="8"/>
        <v>WNW</v>
      </c>
      <c r="O178" s="11">
        <v>0</v>
      </c>
      <c r="P178" s="12">
        <v>0</v>
      </c>
      <c r="Q178" s="3">
        <v>1.9</v>
      </c>
      <c r="R178" s="13">
        <v>36151</v>
      </c>
      <c r="S178" s="14">
        <v>285.59290000000004</v>
      </c>
      <c r="T178" s="15">
        <v>1.4</v>
      </c>
      <c r="U178" s="15">
        <v>1.4</v>
      </c>
    </row>
    <row r="179" spans="1:21" x14ac:dyDescent="0.25">
      <c r="A179" s="1">
        <v>45397</v>
      </c>
      <c r="B179" s="2">
        <v>0.61458333333333337</v>
      </c>
      <c r="C179" s="7">
        <v>1013</v>
      </c>
      <c r="D179" s="7">
        <v>1018</v>
      </c>
      <c r="E179" s="71">
        <v>27.3</v>
      </c>
      <c r="F179" s="9">
        <v>34</v>
      </c>
      <c r="G179" s="71">
        <v>26.8</v>
      </c>
      <c r="H179" s="71">
        <v>10.1</v>
      </c>
      <c r="I179" s="71">
        <v>26.8</v>
      </c>
      <c r="J179" s="71">
        <v>27.3</v>
      </c>
      <c r="K179" s="6">
        <f t="shared" si="6"/>
        <v>6.48</v>
      </c>
      <c r="L179" s="6">
        <f t="shared" si="7"/>
        <v>6.84</v>
      </c>
      <c r="M179" s="10">
        <v>174</v>
      </c>
      <c r="N179" s="3" t="str">
        <f t="shared" si="8"/>
        <v>S</v>
      </c>
      <c r="O179" s="11">
        <v>0</v>
      </c>
      <c r="P179" s="12">
        <v>0</v>
      </c>
      <c r="Q179" s="3">
        <v>1.6</v>
      </c>
      <c r="R179" s="13">
        <v>30775</v>
      </c>
      <c r="S179" s="14">
        <v>243.12250000000003</v>
      </c>
      <c r="T179" s="15">
        <v>1.8</v>
      </c>
      <c r="U179" s="15">
        <v>1.9</v>
      </c>
    </row>
    <row r="180" spans="1:21" x14ac:dyDescent="0.25">
      <c r="A180" s="1">
        <v>45397</v>
      </c>
      <c r="B180" s="2">
        <v>0.61805555555555558</v>
      </c>
      <c r="C180" s="7">
        <v>1013</v>
      </c>
      <c r="D180" s="7">
        <v>1018</v>
      </c>
      <c r="E180" s="71">
        <v>27.2</v>
      </c>
      <c r="F180" s="9">
        <v>35</v>
      </c>
      <c r="G180" s="71">
        <v>26.8</v>
      </c>
      <c r="H180" s="71">
        <v>10.4</v>
      </c>
      <c r="I180" s="71">
        <v>26.8</v>
      </c>
      <c r="J180" s="71">
        <v>27.2</v>
      </c>
      <c r="K180" s="6">
        <f t="shared" si="6"/>
        <v>2.52</v>
      </c>
      <c r="L180" s="6">
        <f t="shared" si="7"/>
        <v>2.52</v>
      </c>
      <c r="M180" s="10">
        <v>35</v>
      </c>
      <c r="N180" s="3" t="str">
        <f t="shared" si="8"/>
        <v>NNE</v>
      </c>
      <c r="O180" s="11">
        <v>0</v>
      </c>
      <c r="P180" s="12">
        <v>0</v>
      </c>
      <c r="Q180" s="3">
        <v>1.8</v>
      </c>
      <c r="R180" s="13">
        <v>34193</v>
      </c>
      <c r="S180" s="14">
        <v>270.12470000000002</v>
      </c>
      <c r="T180" s="15">
        <v>0.7</v>
      </c>
      <c r="U180" s="15">
        <v>0.7</v>
      </c>
    </row>
    <row r="181" spans="1:21" x14ac:dyDescent="0.25">
      <c r="A181" s="1">
        <v>45397</v>
      </c>
      <c r="B181" s="2">
        <v>0.62152777777777779</v>
      </c>
      <c r="C181" s="7">
        <v>1013</v>
      </c>
      <c r="D181" s="7">
        <v>1018</v>
      </c>
      <c r="E181" s="71">
        <v>27.4</v>
      </c>
      <c r="F181" s="9">
        <v>36</v>
      </c>
      <c r="G181" s="71">
        <v>26.9</v>
      </c>
      <c r="H181" s="71">
        <v>11</v>
      </c>
      <c r="I181" s="71">
        <v>26.9</v>
      </c>
      <c r="J181" s="71">
        <v>27.4</v>
      </c>
      <c r="K181" s="6">
        <f t="shared" si="6"/>
        <v>11.16</v>
      </c>
      <c r="L181" s="6">
        <f t="shared" si="7"/>
        <v>12.6</v>
      </c>
      <c r="M181" s="10">
        <v>186</v>
      </c>
      <c r="N181" s="3" t="str">
        <f t="shared" si="8"/>
        <v>S</v>
      </c>
      <c r="O181" s="11">
        <v>0</v>
      </c>
      <c r="P181" s="12">
        <v>0</v>
      </c>
      <c r="Q181" s="3">
        <v>2</v>
      </c>
      <c r="R181" s="13">
        <v>38062</v>
      </c>
      <c r="S181" s="14">
        <v>300.68980000000005</v>
      </c>
      <c r="T181" s="15">
        <v>3.1</v>
      </c>
      <c r="U181" s="15">
        <v>3.5</v>
      </c>
    </row>
    <row r="182" spans="1:21" x14ac:dyDescent="0.25">
      <c r="A182" s="1">
        <v>45397</v>
      </c>
      <c r="B182" s="2">
        <v>0.625</v>
      </c>
      <c r="C182" s="7">
        <v>1013</v>
      </c>
      <c r="D182" s="7">
        <v>1018</v>
      </c>
      <c r="E182" s="71">
        <v>27.6</v>
      </c>
      <c r="F182" s="9">
        <v>36</v>
      </c>
      <c r="G182" s="71">
        <v>27.1</v>
      </c>
      <c r="H182" s="71">
        <v>11.2</v>
      </c>
      <c r="I182" s="71">
        <v>27.1</v>
      </c>
      <c r="J182" s="71">
        <v>27.6</v>
      </c>
      <c r="K182" s="6">
        <f t="shared" si="6"/>
        <v>13.32</v>
      </c>
      <c r="L182" s="6">
        <f t="shared" si="7"/>
        <v>14.759999999999998</v>
      </c>
      <c r="M182" s="10">
        <v>201</v>
      </c>
      <c r="N182" s="3" t="str">
        <f t="shared" si="8"/>
        <v>SSW</v>
      </c>
      <c r="O182" s="11">
        <v>0</v>
      </c>
      <c r="P182" s="12">
        <v>0</v>
      </c>
      <c r="Q182" s="3">
        <v>1.4</v>
      </c>
      <c r="R182" s="13">
        <v>33900</v>
      </c>
      <c r="S182" s="14">
        <v>267.81</v>
      </c>
      <c r="T182" s="15">
        <v>3.7</v>
      </c>
      <c r="U182" s="15">
        <v>4.0999999999999996</v>
      </c>
    </row>
    <row r="183" spans="1:21" x14ac:dyDescent="0.25">
      <c r="A183" s="1">
        <v>45397</v>
      </c>
      <c r="B183" s="2">
        <v>0.62847222222222221</v>
      </c>
      <c r="C183" s="7">
        <v>1012</v>
      </c>
      <c r="D183" s="7">
        <v>1017</v>
      </c>
      <c r="E183" s="71">
        <v>27.2</v>
      </c>
      <c r="F183" s="9">
        <v>37</v>
      </c>
      <c r="G183" s="71">
        <v>26.9</v>
      </c>
      <c r="H183" s="71">
        <v>11.2</v>
      </c>
      <c r="I183" s="71">
        <v>26.9</v>
      </c>
      <c r="J183" s="71">
        <v>27.2</v>
      </c>
      <c r="K183" s="6">
        <f t="shared" si="6"/>
        <v>6.84</v>
      </c>
      <c r="L183" s="6">
        <f t="shared" si="7"/>
        <v>7.2</v>
      </c>
      <c r="M183" s="10">
        <v>238</v>
      </c>
      <c r="N183" s="3" t="str">
        <f t="shared" si="8"/>
        <v>SW</v>
      </c>
      <c r="O183" s="11">
        <v>0</v>
      </c>
      <c r="P183" s="12">
        <v>0</v>
      </c>
      <c r="Q183" s="3">
        <v>2</v>
      </c>
      <c r="R183" s="13">
        <v>40479</v>
      </c>
      <c r="S183" s="14">
        <v>319.78410000000002</v>
      </c>
      <c r="T183" s="15">
        <v>1.9</v>
      </c>
      <c r="U183" s="15">
        <v>2</v>
      </c>
    </row>
    <row r="184" spans="1:21" x14ac:dyDescent="0.25">
      <c r="A184" s="1">
        <v>45397</v>
      </c>
      <c r="B184" s="2">
        <v>0.63194444444444442</v>
      </c>
      <c r="C184" s="7">
        <v>1013</v>
      </c>
      <c r="D184" s="7">
        <v>1018</v>
      </c>
      <c r="E184" s="71">
        <v>27.1</v>
      </c>
      <c r="F184" s="9">
        <v>37</v>
      </c>
      <c r="G184" s="71">
        <v>26.8</v>
      </c>
      <c r="H184" s="71">
        <v>11.2</v>
      </c>
      <c r="I184" s="71">
        <v>26.8</v>
      </c>
      <c r="J184" s="71">
        <v>27.1</v>
      </c>
      <c r="K184" s="6">
        <f t="shared" si="6"/>
        <v>18.72</v>
      </c>
      <c r="L184" s="6">
        <f t="shared" si="7"/>
        <v>19.440000000000001</v>
      </c>
      <c r="M184" s="10">
        <v>186</v>
      </c>
      <c r="N184" s="3" t="str">
        <f t="shared" si="8"/>
        <v>S</v>
      </c>
      <c r="O184" s="11">
        <v>0</v>
      </c>
      <c r="P184" s="12">
        <v>0</v>
      </c>
      <c r="Q184" s="3">
        <v>2.5</v>
      </c>
      <c r="R184" s="13">
        <v>58552</v>
      </c>
      <c r="S184" s="14">
        <v>462.56080000000003</v>
      </c>
      <c r="T184" s="15">
        <v>5.2</v>
      </c>
      <c r="U184" s="15">
        <v>5.4</v>
      </c>
    </row>
    <row r="185" spans="1:21" x14ac:dyDescent="0.25">
      <c r="A185" s="1">
        <v>45397</v>
      </c>
      <c r="B185" s="2">
        <v>0.63541666666666663</v>
      </c>
      <c r="C185" s="7">
        <v>1012</v>
      </c>
      <c r="D185" s="7">
        <v>1017</v>
      </c>
      <c r="E185" s="71">
        <v>27.1</v>
      </c>
      <c r="F185" s="9">
        <v>38</v>
      </c>
      <c r="G185" s="71">
        <v>26.8</v>
      </c>
      <c r="H185" s="71">
        <v>11.6</v>
      </c>
      <c r="I185" s="71">
        <v>26.8</v>
      </c>
      <c r="J185" s="71">
        <v>27.1</v>
      </c>
      <c r="K185" s="6">
        <f t="shared" si="6"/>
        <v>6.84</v>
      </c>
      <c r="L185" s="6">
        <f t="shared" si="7"/>
        <v>7.2</v>
      </c>
      <c r="M185" s="10">
        <v>114</v>
      </c>
      <c r="N185" s="3" t="str">
        <f t="shared" si="8"/>
        <v>ESE</v>
      </c>
      <c r="O185" s="11">
        <v>0</v>
      </c>
      <c r="P185" s="12">
        <v>0</v>
      </c>
      <c r="Q185" s="3">
        <v>2.2000000000000002</v>
      </c>
      <c r="R185" s="13">
        <v>43538</v>
      </c>
      <c r="S185" s="14">
        <v>343.95020000000005</v>
      </c>
      <c r="T185" s="15">
        <v>1.9</v>
      </c>
      <c r="U185" s="15">
        <v>2</v>
      </c>
    </row>
    <row r="186" spans="1:21" x14ac:dyDescent="0.25">
      <c r="A186" s="1">
        <v>45397</v>
      </c>
      <c r="B186" s="2">
        <v>0.63888888888888884</v>
      </c>
      <c r="C186" s="7">
        <v>1012</v>
      </c>
      <c r="D186" s="7">
        <v>1017</v>
      </c>
      <c r="E186" s="71">
        <v>26.7</v>
      </c>
      <c r="F186" s="9">
        <v>39</v>
      </c>
      <c r="G186" s="71">
        <v>26.6</v>
      </c>
      <c r="H186" s="71">
        <v>11.6</v>
      </c>
      <c r="I186" s="71">
        <v>26.6</v>
      </c>
      <c r="J186" s="71">
        <v>26.7</v>
      </c>
      <c r="K186" s="6">
        <f t="shared" si="6"/>
        <v>14.759999999999998</v>
      </c>
      <c r="L186" s="6">
        <f t="shared" si="7"/>
        <v>18</v>
      </c>
      <c r="M186" s="10">
        <v>168</v>
      </c>
      <c r="N186" s="3" t="str">
        <f t="shared" si="8"/>
        <v>SSE</v>
      </c>
      <c r="O186" s="11">
        <v>0</v>
      </c>
      <c r="P186" s="12">
        <v>0</v>
      </c>
      <c r="Q186" s="3">
        <v>1.7</v>
      </c>
      <c r="R186" s="13">
        <v>33647</v>
      </c>
      <c r="S186" s="14">
        <v>265.81130000000002</v>
      </c>
      <c r="T186" s="15">
        <v>4.0999999999999996</v>
      </c>
      <c r="U186" s="15">
        <v>5</v>
      </c>
    </row>
    <row r="187" spans="1:21" x14ac:dyDescent="0.25">
      <c r="A187" s="1">
        <v>45397</v>
      </c>
      <c r="B187" s="2">
        <v>0.64236111111111116</v>
      </c>
      <c r="C187" s="7">
        <v>1012</v>
      </c>
      <c r="D187" s="7">
        <v>1017</v>
      </c>
      <c r="E187" s="71">
        <v>26.6</v>
      </c>
      <c r="F187" s="9">
        <v>38</v>
      </c>
      <c r="G187" s="71">
        <v>26.5</v>
      </c>
      <c r="H187" s="71">
        <v>11.1</v>
      </c>
      <c r="I187" s="71">
        <v>26.5</v>
      </c>
      <c r="J187" s="71">
        <v>26.6</v>
      </c>
      <c r="K187" s="6">
        <f t="shared" si="6"/>
        <v>7.2</v>
      </c>
      <c r="L187" s="6">
        <f t="shared" si="7"/>
        <v>7.9200000000000008</v>
      </c>
      <c r="M187" s="10">
        <v>228</v>
      </c>
      <c r="N187" s="3" t="str">
        <f t="shared" si="8"/>
        <v>SW</v>
      </c>
      <c r="O187" s="11">
        <v>0</v>
      </c>
      <c r="P187" s="12">
        <v>0</v>
      </c>
      <c r="Q187" s="3">
        <v>2</v>
      </c>
      <c r="R187" s="13">
        <v>40535</v>
      </c>
      <c r="S187" s="14">
        <v>320.22650000000004</v>
      </c>
      <c r="T187" s="15">
        <v>2</v>
      </c>
      <c r="U187" s="15">
        <v>2.2000000000000002</v>
      </c>
    </row>
    <row r="188" spans="1:21" x14ac:dyDescent="0.25">
      <c r="A188" s="1">
        <v>45397</v>
      </c>
      <c r="B188" s="2">
        <v>0.64583333333333337</v>
      </c>
      <c r="C188" s="7">
        <v>1012</v>
      </c>
      <c r="D188" s="7">
        <v>1017</v>
      </c>
      <c r="E188" s="71">
        <v>26.6</v>
      </c>
      <c r="F188" s="9">
        <v>36</v>
      </c>
      <c r="G188" s="71">
        <v>26.4</v>
      </c>
      <c r="H188" s="71">
        <v>10.3</v>
      </c>
      <c r="I188" s="71">
        <v>26.4</v>
      </c>
      <c r="J188" s="71">
        <v>26.6</v>
      </c>
      <c r="K188" s="6">
        <f t="shared" si="6"/>
        <v>12.6</v>
      </c>
      <c r="L188" s="6">
        <f t="shared" si="7"/>
        <v>14.040000000000001</v>
      </c>
      <c r="M188" s="10">
        <v>156</v>
      </c>
      <c r="N188" s="3" t="str">
        <f t="shared" si="8"/>
        <v>SSE</v>
      </c>
      <c r="O188" s="11">
        <v>0</v>
      </c>
      <c r="P188" s="12">
        <v>0</v>
      </c>
      <c r="Q188" s="3">
        <v>2.8</v>
      </c>
      <c r="R188" s="13">
        <v>56774</v>
      </c>
      <c r="S188" s="14">
        <v>448.51460000000003</v>
      </c>
      <c r="T188" s="15">
        <v>3.5</v>
      </c>
      <c r="U188" s="15">
        <v>3.9</v>
      </c>
    </row>
    <row r="189" spans="1:21" x14ac:dyDescent="0.25">
      <c r="A189" s="1">
        <v>45397</v>
      </c>
      <c r="B189" s="2">
        <v>0.64930555555555558</v>
      </c>
      <c r="C189" s="7">
        <v>1012</v>
      </c>
      <c r="D189" s="7">
        <v>1017</v>
      </c>
      <c r="E189" s="71">
        <v>26.7</v>
      </c>
      <c r="F189" s="9">
        <v>35</v>
      </c>
      <c r="G189" s="71">
        <v>26.4</v>
      </c>
      <c r="H189" s="71">
        <v>10</v>
      </c>
      <c r="I189" s="71">
        <v>26.4</v>
      </c>
      <c r="J189" s="71">
        <v>26.7</v>
      </c>
      <c r="K189" s="6">
        <f t="shared" si="6"/>
        <v>19.440000000000001</v>
      </c>
      <c r="L189" s="6">
        <f t="shared" si="7"/>
        <v>22.32</v>
      </c>
      <c r="M189" s="10">
        <v>150</v>
      </c>
      <c r="N189" s="3" t="str">
        <f t="shared" si="8"/>
        <v>SSE</v>
      </c>
      <c r="O189" s="11">
        <v>0</v>
      </c>
      <c r="P189" s="12">
        <v>0</v>
      </c>
      <c r="Q189" s="3">
        <v>2.1</v>
      </c>
      <c r="R189" s="13">
        <v>50263</v>
      </c>
      <c r="S189" s="14">
        <v>397.07770000000005</v>
      </c>
      <c r="T189" s="15">
        <v>5.4</v>
      </c>
      <c r="U189" s="15">
        <v>6.2</v>
      </c>
    </row>
    <row r="190" spans="1:21" x14ac:dyDescent="0.25">
      <c r="A190" s="1">
        <v>45397</v>
      </c>
      <c r="B190" s="2">
        <v>0.65277777777777779</v>
      </c>
      <c r="C190" s="7">
        <v>1012</v>
      </c>
      <c r="D190" s="7">
        <v>1017</v>
      </c>
      <c r="E190" s="71">
        <v>26.8</v>
      </c>
      <c r="F190" s="9">
        <v>36</v>
      </c>
      <c r="G190" s="71">
        <v>26.5</v>
      </c>
      <c r="H190" s="71">
        <v>10.5</v>
      </c>
      <c r="I190" s="71">
        <v>26.5</v>
      </c>
      <c r="J190" s="71">
        <v>26.8</v>
      </c>
      <c r="K190" s="6">
        <f t="shared" si="6"/>
        <v>12.96</v>
      </c>
      <c r="L190" s="6">
        <f t="shared" si="7"/>
        <v>14.040000000000001</v>
      </c>
      <c r="M190" s="10">
        <v>179</v>
      </c>
      <c r="N190" s="3" t="str">
        <f t="shared" si="8"/>
        <v>S</v>
      </c>
      <c r="O190" s="11">
        <v>0</v>
      </c>
      <c r="P190" s="12">
        <v>0</v>
      </c>
      <c r="Q190" s="3">
        <v>2.2999999999999998</v>
      </c>
      <c r="R190" s="13">
        <v>41880</v>
      </c>
      <c r="S190" s="14">
        <v>330.85200000000003</v>
      </c>
      <c r="T190" s="15">
        <v>3.6</v>
      </c>
      <c r="U190" s="15">
        <v>3.9</v>
      </c>
    </row>
    <row r="191" spans="1:21" x14ac:dyDescent="0.25">
      <c r="A191" s="1">
        <v>45397</v>
      </c>
      <c r="B191" s="2">
        <v>0.65625</v>
      </c>
      <c r="C191" s="7">
        <v>1012</v>
      </c>
      <c r="D191" s="7">
        <v>1017</v>
      </c>
      <c r="E191" s="71">
        <v>26.8</v>
      </c>
      <c r="F191" s="9">
        <v>36</v>
      </c>
      <c r="G191" s="71">
        <v>26.5</v>
      </c>
      <c r="H191" s="71">
        <v>10.5</v>
      </c>
      <c r="I191" s="71">
        <v>26.5</v>
      </c>
      <c r="J191" s="71">
        <v>26.8</v>
      </c>
      <c r="K191" s="6">
        <f t="shared" si="6"/>
        <v>9.7200000000000006</v>
      </c>
      <c r="L191" s="6">
        <f t="shared" si="7"/>
        <v>10.44</v>
      </c>
      <c r="M191" s="10">
        <v>162</v>
      </c>
      <c r="N191" s="3" t="str">
        <f t="shared" si="8"/>
        <v>SSE</v>
      </c>
      <c r="O191" s="11">
        <v>0</v>
      </c>
      <c r="P191" s="12">
        <v>0</v>
      </c>
      <c r="Q191" s="3">
        <v>1.6</v>
      </c>
      <c r="R191" s="13">
        <v>31626</v>
      </c>
      <c r="S191" s="14">
        <v>249.84540000000001</v>
      </c>
      <c r="T191" s="15">
        <v>2.7</v>
      </c>
      <c r="U191" s="15">
        <v>2.9</v>
      </c>
    </row>
    <row r="192" spans="1:21" x14ac:dyDescent="0.25">
      <c r="A192" s="1">
        <v>45397</v>
      </c>
      <c r="B192" s="2">
        <v>0.65972222222222221</v>
      </c>
      <c r="C192" s="7">
        <v>1012</v>
      </c>
      <c r="D192" s="7">
        <v>1017</v>
      </c>
      <c r="E192" s="71">
        <v>26</v>
      </c>
      <c r="F192" s="9">
        <v>37</v>
      </c>
      <c r="G192" s="71">
        <v>26.1</v>
      </c>
      <c r="H192" s="71">
        <v>10.199999999999999</v>
      </c>
      <c r="I192" s="71">
        <v>26.1</v>
      </c>
      <c r="J192" s="71">
        <v>26</v>
      </c>
      <c r="K192" s="6">
        <f t="shared" si="6"/>
        <v>13.32</v>
      </c>
      <c r="L192" s="6">
        <f t="shared" si="7"/>
        <v>14.4</v>
      </c>
      <c r="M192" s="10">
        <v>126</v>
      </c>
      <c r="N192" s="3" t="str">
        <f t="shared" si="8"/>
        <v>ESE</v>
      </c>
      <c r="O192" s="11">
        <v>0</v>
      </c>
      <c r="P192" s="12">
        <v>0</v>
      </c>
      <c r="Q192" s="3">
        <v>1.6</v>
      </c>
      <c r="R192" s="13">
        <v>31343</v>
      </c>
      <c r="S192" s="14">
        <v>247.60970000000003</v>
      </c>
      <c r="T192" s="15">
        <v>3.7</v>
      </c>
      <c r="U192" s="15">
        <v>4</v>
      </c>
    </row>
    <row r="193" spans="1:21" x14ac:dyDescent="0.25">
      <c r="A193" s="1">
        <v>45397</v>
      </c>
      <c r="B193" s="2">
        <v>0.66319444444444442</v>
      </c>
      <c r="C193" s="7">
        <v>1012</v>
      </c>
      <c r="D193" s="7">
        <v>1017</v>
      </c>
      <c r="E193" s="71">
        <v>25.6</v>
      </c>
      <c r="F193" s="9">
        <v>37</v>
      </c>
      <c r="G193" s="71">
        <v>25.6</v>
      </c>
      <c r="H193" s="71">
        <v>9.8000000000000007</v>
      </c>
      <c r="I193" s="71">
        <v>26</v>
      </c>
      <c r="J193" s="71">
        <v>25.6</v>
      </c>
      <c r="K193" s="6">
        <f t="shared" si="6"/>
        <v>19.440000000000001</v>
      </c>
      <c r="L193" s="6">
        <f t="shared" si="7"/>
        <v>23.400000000000002</v>
      </c>
      <c r="M193" s="10">
        <v>228</v>
      </c>
      <c r="N193" s="3" t="str">
        <f t="shared" si="8"/>
        <v>SW</v>
      </c>
      <c r="O193" s="11">
        <v>0</v>
      </c>
      <c r="P193" s="12">
        <v>0</v>
      </c>
      <c r="Q193" s="3">
        <v>1.7</v>
      </c>
      <c r="R193" s="13">
        <v>31303</v>
      </c>
      <c r="S193" s="14">
        <v>247.29370000000003</v>
      </c>
      <c r="T193" s="15">
        <v>5.4</v>
      </c>
      <c r="U193" s="15">
        <v>6.5</v>
      </c>
    </row>
    <row r="194" spans="1:21" x14ac:dyDescent="0.25">
      <c r="A194" s="1">
        <v>45397</v>
      </c>
      <c r="B194" s="2">
        <v>0.66666666666666663</v>
      </c>
      <c r="C194" s="7">
        <v>1012</v>
      </c>
      <c r="D194" s="7">
        <v>1017</v>
      </c>
      <c r="E194" s="71">
        <v>25.1</v>
      </c>
      <c r="F194" s="9">
        <v>37</v>
      </c>
      <c r="G194" s="71">
        <v>25.1</v>
      </c>
      <c r="H194" s="71">
        <v>9.4</v>
      </c>
      <c r="I194" s="71">
        <v>26</v>
      </c>
      <c r="J194" s="71">
        <v>25.1</v>
      </c>
      <c r="K194" s="6">
        <f t="shared" si="6"/>
        <v>13.32</v>
      </c>
      <c r="L194" s="6">
        <f t="shared" si="7"/>
        <v>14.759999999999998</v>
      </c>
      <c r="M194" s="10">
        <v>156</v>
      </c>
      <c r="N194" s="3" t="str">
        <f t="shared" si="8"/>
        <v>SSE</v>
      </c>
      <c r="O194" s="11">
        <v>0</v>
      </c>
      <c r="P194" s="12">
        <v>0</v>
      </c>
      <c r="Q194" s="3">
        <v>1.8</v>
      </c>
      <c r="R194" s="13">
        <v>32779</v>
      </c>
      <c r="S194" s="14">
        <v>258.95410000000004</v>
      </c>
      <c r="T194" s="15">
        <v>3.7</v>
      </c>
      <c r="U194" s="15">
        <v>4.0999999999999996</v>
      </c>
    </row>
    <row r="195" spans="1:21" x14ac:dyDescent="0.25">
      <c r="A195" s="1">
        <v>45397</v>
      </c>
      <c r="B195" s="2">
        <v>0.67013888888888884</v>
      </c>
      <c r="C195" s="7">
        <v>1012</v>
      </c>
      <c r="D195" s="7">
        <v>1017</v>
      </c>
      <c r="E195" s="71">
        <v>25.4</v>
      </c>
      <c r="F195" s="9">
        <v>39</v>
      </c>
      <c r="G195" s="71">
        <v>25.4</v>
      </c>
      <c r="H195" s="71">
        <v>10.4</v>
      </c>
      <c r="I195" s="71">
        <v>26</v>
      </c>
      <c r="J195" s="71">
        <v>25.4</v>
      </c>
      <c r="K195" s="6">
        <f t="shared" ref="K195:K258" si="9">CONVERT(T195,"m/s","km/h")</f>
        <v>4.68</v>
      </c>
      <c r="L195" s="6">
        <f t="shared" ref="L195:L258" si="10">CONVERT(U195,"m/s","km/h")</f>
        <v>4.68</v>
      </c>
      <c r="M195" s="10">
        <v>127</v>
      </c>
      <c r="N195" s="3" t="str">
        <f t="shared" ref="N195:N258" si="11">LOOKUP(M195,$V$4:$V$40,$W$4:$W$40)</f>
        <v>ESE</v>
      </c>
      <c r="O195" s="11">
        <v>0</v>
      </c>
      <c r="P195" s="12">
        <v>0</v>
      </c>
      <c r="Q195" s="3">
        <v>1.5</v>
      </c>
      <c r="R195" s="13">
        <v>26020</v>
      </c>
      <c r="S195" s="14">
        <v>205.55800000000002</v>
      </c>
      <c r="T195" s="15">
        <v>1.3</v>
      </c>
      <c r="U195" s="15">
        <v>1.3</v>
      </c>
    </row>
    <row r="196" spans="1:21" x14ac:dyDescent="0.25">
      <c r="A196" s="1">
        <v>45397</v>
      </c>
      <c r="B196" s="2">
        <v>0.67361111111111116</v>
      </c>
      <c r="C196" s="7">
        <v>1012</v>
      </c>
      <c r="D196" s="7">
        <v>1017</v>
      </c>
      <c r="E196" s="71">
        <v>25.3</v>
      </c>
      <c r="F196" s="9">
        <v>40</v>
      </c>
      <c r="G196" s="71">
        <v>25.3</v>
      </c>
      <c r="H196" s="71">
        <v>10.7</v>
      </c>
      <c r="I196" s="71">
        <v>26</v>
      </c>
      <c r="J196" s="71">
        <v>25.3</v>
      </c>
      <c r="K196" s="6">
        <f t="shared" si="9"/>
        <v>18.72</v>
      </c>
      <c r="L196" s="6">
        <f t="shared" si="10"/>
        <v>20.52</v>
      </c>
      <c r="M196" s="10">
        <v>162</v>
      </c>
      <c r="N196" s="3" t="str">
        <f t="shared" si="11"/>
        <v>SSE</v>
      </c>
      <c r="O196" s="11">
        <v>0</v>
      </c>
      <c r="P196" s="12">
        <v>0</v>
      </c>
      <c r="Q196" s="3">
        <v>1.3</v>
      </c>
      <c r="R196" s="13">
        <v>23644</v>
      </c>
      <c r="S196" s="14">
        <v>186.78760000000003</v>
      </c>
      <c r="T196" s="15">
        <v>5.2</v>
      </c>
      <c r="U196" s="15">
        <v>5.7</v>
      </c>
    </row>
    <row r="197" spans="1:21" x14ac:dyDescent="0.25">
      <c r="A197" s="1">
        <v>45397</v>
      </c>
      <c r="B197" s="2">
        <v>0.67708333333333337</v>
      </c>
      <c r="C197" s="7">
        <v>1012</v>
      </c>
      <c r="D197" s="7">
        <v>1017</v>
      </c>
      <c r="E197" s="71">
        <v>24.9</v>
      </c>
      <c r="F197" s="9">
        <v>41</v>
      </c>
      <c r="G197" s="71">
        <v>24.9</v>
      </c>
      <c r="H197" s="71">
        <v>10.7</v>
      </c>
      <c r="I197" s="71">
        <v>26</v>
      </c>
      <c r="J197" s="71">
        <v>24.9</v>
      </c>
      <c r="K197" s="6">
        <f t="shared" si="9"/>
        <v>12.6</v>
      </c>
      <c r="L197" s="6">
        <f t="shared" si="10"/>
        <v>13.32</v>
      </c>
      <c r="M197" s="10">
        <v>174</v>
      </c>
      <c r="N197" s="3" t="str">
        <f t="shared" si="11"/>
        <v>S</v>
      </c>
      <c r="O197" s="11">
        <v>0</v>
      </c>
      <c r="P197" s="12">
        <v>0</v>
      </c>
      <c r="Q197" s="3">
        <v>1.1000000000000001</v>
      </c>
      <c r="R197" s="13">
        <v>22488</v>
      </c>
      <c r="S197" s="14">
        <v>177.65520000000001</v>
      </c>
      <c r="T197" s="15">
        <v>3.5</v>
      </c>
      <c r="U197" s="15">
        <v>3.7</v>
      </c>
    </row>
    <row r="198" spans="1:21" x14ac:dyDescent="0.25">
      <c r="A198" s="1">
        <v>45397</v>
      </c>
      <c r="B198" s="2">
        <v>0.68055555555555558</v>
      </c>
      <c r="C198" s="7">
        <v>1012</v>
      </c>
      <c r="D198" s="7">
        <v>1017</v>
      </c>
      <c r="E198" s="71">
        <v>24.7</v>
      </c>
      <c r="F198" s="9">
        <v>41</v>
      </c>
      <c r="G198" s="71">
        <v>24.7</v>
      </c>
      <c r="H198" s="71">
        <v>10.5</v>
      </c>
      <c r="I198" s="71">
        <v>26</v>
      </c>
      <c r="J198" s="71">
        <v>24.7</v>
      </c>
      <c r="K198" s="6">
        <f t="shared" si="9"/>
        <v>14.040000000000001</v>
      </c>
      <c r="L198" s="6">
        <f t="shared" si="10"/>
        <v>14.759999999999998</v>
      </c>
      <c r="M198" s="10">
        <v>162</v>
      </c>
      <c r="N198" s="3" t="str">
        <f t="shared" si="11"/>
        <v>SSE</v>
      </c>
      <c r="O198" s="11">
        <v>0</v>
      </c>
      <c r="P198" s="12">
        <v>0</v>
      </c>
      <c r="Q198" s="3">
        <v>1</v>
      </c>
      <c r="R198" s="13">
        <v>22720</v>
      </c>
      <c r="S198" s="14">
        <v>179.48800000000003</v>
      </c>
      <c r="T198" s="15">
        <v>3.9</v>
      </c>
      <c r="U198" s="15">
        <v>4.0999999999999996</v>
      </c>
    </row>
    <row r="199" spans="1:21" x14ac:dyDescent="0.25">
      <c r="A199" s="1">
        <v>45397</v>
      </c>
      <c r="B199" s="2">
        <v>0.68402777777777779</v>
      </c>
      <c r="C199" s="7">
        <v>1012</v>
      </c>
      <c r="D199" s="7">
        <v>1017</v>
      </c>
      <c r="E199" s="71">
        <v>24.9</v>
      </c>
      <c r="F199" s="9">
        <v>40</v>
      </c>
      <c r="G199" s="71">
        <v>24.9</v>
      </c>
      <c r="H199" s="71">
        <v>10.4</v>
      </c>
      <c r="I199" s="71">
        <v>26</v>
      </c>
      <c r="J199" s="71">
        <v>24.9</v>
      </c>
      <c r="K199" s="6">
        <f t="shared" si="9"/>
        <v>6.84</v>
      </c>
      <c r="L199" s="6">
        <f t="shared" si="10"/>
        <v>7.2</v>
      </c>
      <c r="M199" s="10">
        <v>294</v>
      </c>
      <c r="N199" s="3" t="str">
        <f t="shared" si="11"/>
        <v>WNW</v>
      </c>
      <c r="O199" s="11">
        <v>0</v>
      </c>
      <c r="P199" s="12">
        <v>0</v>
      </c>
      <c r="Q199" s="3">
        <v>1.1000000000000001</v>
      </c>
      <c r="R199" s="13">
        <v>28673</v>
      </c>
      <c r="S199" s="14">
        <v>226.51670000000001</v>
      </c>
      <c r="T199" s="15">
        <v>1.9</v>
      </c>
      <c r="U199" s="15">
        <v>2</v>
      </c>
    </row>
    <row r="200" spans="1:21" x14ac:dyDescent="0.25">
      <c r="A200" s="1">
        <v>45397</v>
      </c>
      <c r="B200" s="2">
        <v>0.6875</v>
      </c>
      <c r="C200" s="7">
        <v>1012</v>
      </c>
      <c r="D200" s="7">
        <v>1017</v>
      </c>
      <c r="E200" s="71">
        <v>25.1</v>
      </c>
      <c r="F200" s="9">
        <v>40</v>
      </c>
      <c r="G200" s="71">
        <v>25.1</v>
      </c>
      <c r="H200" s="71">
        <v>10.5</v>
      </c>
      <c r="I200" s="71">
        <v>26</v>
      </c>
      <c r="J200" s="71">
        <v>25.1</v>
      </c>
      <c r="K200" s="6">
        <f t="shared" si="9"/>
        <v>15.840000000000002</v>
      </c>
      <c r="L200" s="6">
        <f t="shared" si="10"/>
        <v>19.440000000000001</v>
      </c>
      <c r="M200" s="10">
        <v>276</v>
      </c>
      <c r="N200" s="3" t="str">
        <f t="shared" si="11"/>
        <v>W</v>
      </c>
      <c r="O200" s="11">
        <v>0</v>
      </c>
      <c r="P200" s="12">
        <v>0</v>
      </c>
      <c r="Q200" s="3">
        <v>1.6</v>
      </c>
      <c r="R200" s="13">
        <v>36509</v>
      </c>
      <c r="S200" s="14">
        <v>288.42110000000002</v>
      </c>
      <c r="T200" s="15">
        <v>4.4000000000000004</v>
      </c>
      <c r="U200" s="15">
        <v>5.4</v>
      </c>
    </row>
    <row r="201" spans="1:21" x14ac:dyDescent="0.25">
      <c r="A201" s="1">
        <v>45397</v>
      </c>
      <c r="B201" s="2">
        <v>0.69097222222222221</v>
      </c>
      <c r="C201" s="7">
        <v>1012</v>
      </c>
      <c r="D201" s="7">
        <v>1017</v>
      </c>
      <c r="E201" s="71">
        <v>25.3</v>
      </c>
      <c r="F201" s="9">
        <v>39</v>
      </c>
      <c r="G201" s="71">
        <v>25.3</v>
      </c>
      <c r="H201" s="71">
        <v>10.3</v>
      </c>
      <c r="I201" s="71">
        <v>26</v>
      </c>
      <c r="J201" s="71">
        <v>25.3</v>
      </c>
      <c r="K201" s="6">
        <f t="shared" si="9"/>
        <v>7.9200000000000008</v>
      </c>
      <c r="L201" s="6">
        <f t="shared" si="10"/>
        <v>8.2799999999999994</v>
      </c>
      <c r="M201" s="10">
        <v>230</v>
      </c>
      <c r="N201" s="3" t="str">
        <f t="shared" si="11"/>
        <v>SW</v>
      </c>
      <c r="O201" s="11">
        <v>0</v>
      </c>
      <c r="P201" s="12">
        <v>0</v>
      </c>
      <c r="Q201" s="3">
        <v>1.3</v>
      </c>
      <c r="R201" s="13">
        <v>31063</v>
      </c>
      <c r="S201" s="14">
        <v>245.39770000000001</v>
      </c>
      <c r="T201" s="15">
        <v>2.2000000000000002</v>
      </c>
      <c r="U201" s="15">
        <v>2.2999999999999998</v>
      </c>
    </row>
    <row r="202" spans="1:21" x14ac:dyDescent="0.25">
      <c r="A202" s="1">
        <v>45397</v>
      </c>
      <c r="B202" s="2">
        <v>0.69444444444444442</v>
      </c>
      <c r="C202" s="7">
        <v>1012</v>
      </c>
      <c r="D202" s="7">
        <v>1017</v>
      </c>
      <c r="E202" s="71">
        <v>25.1</v>
      </c>
      <c r="F202" s="9">
        <v>38</v>
      </c>
      <c r="G202" s="71">
        <v>25.1</v>
      </c>
      <c r="H202" s="71">
        <v>9.8000000000000007</v>
      </c>
      <c r="I202" s="71">
        <v>26</v>
      </c>
      <c r="J202" s="71">
        <v>25.1</v>
      </c>
      <c r="K202" s="6">
        <f t="shared" si="9"/>
        <v>12.96</v>
      </c>
      <c r="L202" s="6">
        <f t="shared" si="10"/>
        <v>14.040000000000001</v>
      </c>
      <c r="M202" s="10">
        <v>201</v>
      </c>
      <c r="N202" s="3" t="str">
        <f t="shared" si="11"/>
        <v>SSW</v>
      </c>
      <c r="O202" s="11">
        <v>0</v>
      </c>
      <c r="P202" s="12">
        <v>0</v>
      </c>
      <c r="Q202" s="3">
        <v>1.3</v>
      </c>
      <c r="R202" s="13">
        <v>28231</v>
      </c>
      <c r="S202" s="14">
        <v>223.02490000000003</v>
      </c>
      <c r="T202" s="15">
        <v>3.6</v>
      </c>
      <c r="U202" s="15">
        <v>3.9</v>
      </c>
    </row>
    <row r="203" spans="1:21" x14ac:dyDescent="0.25">
      <c r="A203" s="1">
        <v>45397</v>
      </c>
      <c r="B203" s="2">
        <v>0.69791666666666663</v>
      </c>
      <c r="C203" s="7">
        <v>1012</v>
      </c>
      <c r="D203" s="7">
        <v>1017</v>
      </c>
      <c r="E203" s="71">
        <v>25.2</v>
      </c>
      <c r="F203" s="9">
        <v>35</v>
      </c>
      <c r="G203" s="71">
        <v>25.2</v>
      </c>
      <c r="H203" s="71">
        <v>8.6</v>
      </c>
      <c r="I203" s="71">
        <v>26</v>
      </c>
      <c r="J203" s="71">
        <v>25.2</v>
      </c>
      <c r="K203" s="6">
        <f t="shared" si="9"/>
        <v>7.9200000000000008</v>
      </c>
      <c r="L203" s="6">
        <f t="shared" si="10"/>
        <v>8.2799999999999994</v>
      </c>
      <c r="M203" s="10">
        <v>76</v>
      </c>
      <c r="N203" s="3" t="str">
        <f t="shared" si="11"/>
        <v>ENE</v>
      </c>
      <c r="O203" s="11">
        <v>0</v>
      </c>
      <c r="P203" s="12">
        <v>0</v>
      </c>
      <c r="Q203" s="3">
        <v>1.2</v>
      </c>
      <c r="R203" s="13">
        <v>31482</v>
      </c>
      <c r="S203" s="14">
        <v>248.70780000000002</v>
      </c>
      <c r="T203" s="15">
        <v>2.2000000000000002</v>
      </c>
      <c r="U203" s="15">
        <v>2.2999999999999998</v>
      </c>
    </row>
    <row r="204" spans="1:21" x14ac:dyDescent="0.25">
      <c r="A204" s="1">
        <v>45397</v>
      </c>
      <c r="B204" s="2">
        <v>0.70138888888888884</v>
      </c>
      <c r="C204" s="7">
        <v>1012</v>
      </c>
      <c r="D204" s="7">
        <v>1017</v>
      </c>
      <c r="E204" s="71">
        <v>25</v>
      </c>
      <c r="F204" s="9">
        <v>36</v>
      </c>
      <c r="G204" s="71">
        <v>25</v>
      </c>
      <c r="H204" s="71">
        <v>8.9</v>
      </c>
      <c r="I204" s="71">
        <v>26</v>
      </c>
      <c r="J204" s="71">
        <v>25</v>
      </c>
      <c r="K204" s="6">
        <f t="shared" si="9"/>
        <v>10.44</v>
      </c>
      <c r="L204" s="6">
        <f t="shared" si="10"/>
        <v>11.52</v>
      </c>
      <c r="M204" s="10">
        <v>192</v>
      </c>
      <c r="N204" s="3" t="str">
        <f t="shared" si="11"/>
        <v>S</v>
      </c>
      <c r="O204" s="11">
        <v>0</v>
      </c>
      <c r="P204" s="12">
        <v>0</v>
      </c>
      <c r="Q204" s="3">
        <v>1.7</v>
      </c>
      <c r="R204" s="13">
        <v>36088</v>
      </c>
      <c r="S204" s="14">
        <v>285.09520000000003</v>
      </c>
      <c r="T204" s="15">
        <v>2.9</v>
      </c>
      <c r="U204" s="15">
        <v>3.2</v>
      </c>
    </row>
    <row r="205" spans="1:21" x14ac:dyDescent="0.25">
      <c r="A205" s="1">
        <v>45397</v>
      </c>
      <c r="B205" s="2">
        <v>0.70486111111111116</v>
      </c>
      <c r="C205" s="7">
        <v>1011</v>
      </c>
      <c r="D205" s="7">
        <v>1016</v>
      </c>
      <c r="E205" s="71">
        <v>25.2</v>
      </c>
      <c r="F205" s="9">
        <v>38</v>
      </c>
      <c r="G205" s="71">
        <v>25.2</v>
      </c>
      <c r="H205" s="71">
        <v>9.9</v>
      </c>
      <c r="I205" s="71">
        <v>26</v>
      </c>
      <c r="J205" s="71">
        <v>25.2</v>
      </c>
      <c r="K205" s="6">
        <f t="shared" si="9"/>
        <v>4.68</v>
      </c>
      <c r="L205" s="6">
        <f t="shared" si="10"/>
        <v>4.68</v>
      </c>
      <c r="M205" s="10">
        <v>78</v>
      </c>
      <c r="N205" s="3" t="str">
        <f t="shared" si="11"/>
        <v>ENE</v>
      </c>
      <c r="O205" s="11">
        <v>0</v>
      </c>
      <c r="P205" s="12">
        <v>0</v>
      </c>
      <c r="Q205" s="3">
        <v>1.1000000000000001</v>
      </c>
      <c r="R205" s="13">
        <v>25152</v>
      </c>
      <c r="S205" s="14">
        <v>198.70080000000002</v>
      </c>
      <c r="T205" s="15">
        <v>1.3</v>
      </c>
      <c r="U205" s="15">
        <v>1.3</v>
      </c>
    </row>
    <row r="206" spans="1:21" x14ac:dyDescent="0.25">
      <c r="A206" s="1">
        <v>45397</v>
      </c>
      <c r="B206" s="2">
        <v>0.70833333333333337</v>
      </c>
      <c r="C206" s="7">
        <v>1011</v>
      </c>
      <c r="D206" s="7">
        <v>1016</v>
      </c>
      <c r="E206" s="71">
        <v>24.6</v>
      </c>
      <c r="F206" s="9">
        <v>40</v>
      </c>
      <c r="G206" s="71">
        <v>24.6</v>
      </c>
      <c r="H206" s="71">
        <v>10.1</v>
      </c>
      <c r="I206" s="71">
        <v>26</v>
      </c>
      <c r="J206" s="71">
        <v>24.6</v>
      </c>
      <c r="K206" s="6">
        <f t="shared" si="9"/>
        <v>8.64</v>
      </c>
      <c r="L206" s="6">
        <f t="shared" si="10"/>
        <v>9.36</v>
      </c>
      <c r="M206" s="10">
        <v>213</v>
      </c>
      <c r="N206" s="3" t="str">
        <f t="shared" si="11"/>
        <v>SSW</v>
      </c>
      <c r="O206" s="11">
        <v>0</v>
      </c>
      <c r="P206" s="12">
        <v>0</v>
      </c>
      <c r="Q206" s="3">
        <v>1</v>
      </c>
      <c r="R206" s="13">
        <v>16192</v>
      </c>
      <c r="S206" s="14">
        <v>127.91680000000001</v>
      </c>
      <c r="T206" s="15">
        <v>2.4</v>
      </c>
      <c r="U206" s="15">
        <v>2.6</v>
      </c>
    </row>
    <row r="207" spans="1:21" x14ac:dyDescent="0.25">
      <c r="A207" s="1">
        <v>45397</v>
      </c>
      <c r="B207" s="2">
        <v>0.71180555555555558</v>
      </c>
      <c r="C207" s="7">
        <v>1012</v>
      </c>
      <c r="D207" s="7">
        <v>1017</v>
      </c>
      <c r="E207" s="71">
        <v>24.4</v>
      </c>
      <c r="F207" s="9">
        <v>41</v>
      </c>
      <c r="G207" s="71">
        <v>24.4</v>
      </c>
      <c r="H207" s="71">
        <v>10.3</v>
      </c>
      <c r="I207" s="71">
        <v>26</v>
      </c>
      <c r="J207" s="71">
        <v>24.4</v>
      </c>
      <c r="K207" s="6">
        <f t="shared" si="9"/>
        <v>5.76</v>
      </c>
      <c r="L207" s="6">
        <f t="shared" si="10"/>
        <v>5.76</v>
      </c>
      <c r="M207" s="10">
        <v>54</v>
      </c>
      <c r="N207" s="3" t="str">
        <f t="shared" si="11"/>
        <v>NE</v>
      </c>
      <c r="O207" s="11">
        <v>0</v>
      </c>
      <c r="P207" s="12">
        <v>0</v>
      </c>
      <c r="Q207" s="3">
        <v>1</v>
      </c>
      <c r="R207" s="13">
        <v>19762</v>
      </c>
      <c r="S207" s="14">
        <v>156.11980000000003</v>
      </c>
      <c r="T207" s="15">
        <v>1.6</v>
      </c>
      <c r="U207" s="15">
        <v>1.6</v>
      </c>
    </row>
    <row r="208" spans="1:21" x14ac:dyDescent="0.25">
      <c r="A208" s="1">
        <v>45397</v>
      </c>
      <c r="B208" s="2">
        <v>0.71527777777777779</v>
      </c>
      <c r="C208" s="7">
        <v>1011</v>
      </c>
      <c r="D208" s="7">
        <v>1016</v>
      </c>
      <c r="E208" s="71">
        <v>24.3</v>
      </c>
      <c r="F208" s="9">
        <v>42</v>
      </c>
      <c r="G208" s="71">
        <v>24.3</v>
      </c>
      <c r="H208" s="71">
        <v>10.5</v>
      </c>
      <c r="I208" s="71">
        <v>26</v>
      </c>
      <c r="J208" s="71">
        <v>24.3</v>
      </c>
      <c r="K208" s="6">
        <f t="shared" si="9"/>
        <v>9.36</v>
      </c>
      <c r="L208" s="6">
        <f t="shared" si="10"/>
        <v>9.7200000000000006</v>
      </c>
      <c r="M208" s="10">
        <v>175</v>
      </c>
      <c r="N208" s="3" t="str">
        <f t="shared" si="11"/>
        <v>S</v>
      </c>
      <c r="O208" s="11">
        <v>0</v>
      </c>
      <c r="P208" s="12">
        <v>0</v>
      </c>
      <c r="Q208" s="3">
        <v>1</v>
      </c>
      <c r="R208" s="13">
        <v>25419</v>
      </c>
      <c r="S208" s="14">
        <v>200.81010000000001</v>
      </c>
      <c r="T208" s="15">
        <v>2.6</v>
      </c>
      <c r="U208" s="15">
        <v>2.7</v>
      </c>
    </row>
    <row r="209" spans="1:21" x14ac:dyDescent="0.25">
      <c r="A209" s="1">
        <v>45397</v>
      </c>
      <c r="B209" s="2">
        <v>0.71875</v>
      </c>
      <c r="C209" s="7">
        <v>1011</v>
      </c>
      <c r="D209" s="7">
        <v>1016</v>
      </c>
      <c r="E209" s="71">
        <v>24.4</v>
      </c>
      <c r="F209" s="9">
        <v>42</v>
      </c>
      <c r="G209" s="71">
        <v>24.4</v>
      </c>
      <c r="H209" s="71">
        <v>10.6</v>
      </c>
      <c r="I209" s="71">
        <v>26</v>
      </c>
      <c r="J209" s="71">
        <v>24.4</v>
      </c>
      <c r="K209" s="6">
        <f t="shared" si="9"/>
        <v>9.7200000000000006</v>
      </c>
      <c r="L209" s="6">
        <f t="shared" si="10"/>
        <v>10.44</v>
      </c>
      <c r="M209" s="10">
        <v>168</v>
      </c>
      <c r="N209" s="3" t="str">
        <f t="shared" si="11"/>
        <v>SSE</v>
      </c>
      <c r="O209" s="11">
        <v>0</v>
      </c>
      <c r="P209" s="12">
        <v>0</v>
      </c>
      <c r="Q209" s="3">
        <v>1</v>
      </c>
      <c r="R209" s="13">
        <v>23130</v>
      </c>
      <c r="S209" s="14">
        <v>182.727</v>
      </c>
      <c r="T209" s="15">
        <v>2.7</v>
      </c>
      <c r="U209" s="15">
        <v>2.9</v>
      </c>
    </row>
    <row r="210" spans="1:21" x14ac:dyDescent="0.25">
      <c r="A210" s="1">
        <v>45397</v>
      </c>
      <c r="B210" s="2">
        <v>0.72222222222222221</v>
      </c>
      <c r="C210" s="7">
        <v>1011</v>
      </c>
      <c r="D210" s="7">
        <v>1016</v>
      </c>
      <c r="E210" s="71">
        <v>24.1</v>
      </c>
      <c r="F210" s="9">
        <v>43</v>
      </c>
      <c r="G210" s="71">
        <v>24.1</v>
      </c>
      <c r="H210" s="71">
        <v>10.7</v>
      </c>
      <c r="I210" s="71">
        <v>26</v>
      </c>
      <c r="J210" s="71">
        <v>24.1</v>
      </c>
      <c r="K210" s="6">
        <f t="shared" si="9"/>
        <v>11.52</v>
      </c>
      <c r="L210" s="6">
        <f t="shared" si="10"/>
        <v>13.32</v>
      </c>
      <c r="M210" s="10">
        <v>180</v>
      </c>
      <c r="N210" s="3" t="str">
        <f t="shared" si="11"/>
        <v>S</v>
      </c>
      <c r="O210" s="11">
        <v>0</v>
      </c>
      <c r="P210" s="12">
        <v>0</v>
      </c>
      <c r="Q210" s="3">
        <v>0.9</v>
      </c>
      <c r="R210" s="13">
        <v>14149</v>
      </c>
      <c r="S210" s="14">
        <v>111.7771</v>
      </c>
      <c r="T210" s="15">
        <v>3.2</v>
      </c>
      <c r="U210" s="15">
        <v>3.7</v>
      </c>
    </row>
    <row r="211" spans="1:21" x14ac:dyDescent="0.25">
      <c r="A211" s="1">
        <v>45397</v>
      </c>
      <c r="B211" s="2">
        <v>0.72569444444444442</v>
      </c>
      <c r="C211" s="7">
        <v>1011</v>
      </c>
      <c r="D211" s="7">
        <v>1016</v>
      </c>
      <c r="E211" s="71">
        <v>23.9</v>
      </c>
      <c r="F211" s="9">
        <v>44</v>
      </c>
      <c r="G211" s="71">
        <v>23.9</v>
      </c>
      <c r="H211" s="71">
        <v>10.9</v>
      </c>
      <c r="I211" s="71">
        <v>26</v>
      </c>
      <c r="J211" s="71">
        <v>23.9</v>
      </c>
      <c r="K211" s="6">
        <f t="shared" si="9"/>
        <v>7.2</v>
      </c>
      <c r="L211" s="6">
        <f t="shared" si="10"/>
        <v>8.64</v>
      </c>
      <c r="M211" s="10">
        <v>228</v>
      </c>
      <c r="N211" s="3" t="str">
        <f t="shared" si="11"/>
        <v>SW</v>
      </c>
      <c r="O211" s="11">
        <v>0</v>
      </c>
      <c r="P211" s="12">
        <v>0</v>
      </c>
      <c r="Q211" s="3">
        <v>0.9</v>
      </c>
      <c r="R211" s="13">
        <v>17736</v>
      </c>
      <c r="S211" s="14">
        <v>140.11440000000002</v>
      </c>
      <c r="T211" s="15">
        <v>2</v>
      </c>
      <c r="U211" s="15">
        <v>2.4</v>
      </c>
    </row>
    <row r="212" spans="1:21" x14ac:dyDescent="0.25">
      <c r="A212" s="1">
        <v>45397</v>
      </c>
      <c r="B212" s="2">
        <v>0.72916666666666663</v>
      </c>
      <c r="C212" s="7">
        <v>1011</v>
      </c>
      <c r="D212" s="7">
        <v>1016</v>
      </c>
      <c r="E212" s="71">
        <v>23.6</v>
      </c>
      <c r="F212" s="9">
        <v>44</v>
      </c>
      <c r="G212" s="71">
        <v>23.6</v>
      </c>
      <c r="H212" s="71">
        <v>10.6</v>
      </c>
      <c r="I212" s="71">
        <v>26</v>
      </c>
      <c r="J212" s="71">
        <v>23.6</v>
      </c>
      <c r="K212" s="6">
        <f t="shared" si="9"/>
        <v>13.32</v>
      </c>
      <c r="L212" s="6">
        <f t="shared" si="10"/>
        <v>14.4</v>
      </c>
      <c r="M212" s="10">
        <v>174</v>
      </c>
      <c r="N212" s="3" t="str">
        <f t="shared" si="11"/>
        <v>S</v>
      </c>
      <c r="O212" s="11">
        <v>0</v>
      </c>
      <c r="P212" s="12">
        <v>0</v>
      </c>
      <c r="Q212" s="3">
        <v>1</v>
      </c>
      <c r="R212" s="13">
        <v>17058</v>
      </c>
      <c r="S212" s="14">
        <v>134.75820000000002</v>
      </c>
      <c r="T212" s="15">
        <v>3.7</v>
      </c>
      <c r="U212" s="15">
        <v>4</v>
      </c>
    </row>
    <row r="213" spans="1:21" x14ac:dyDescent="0.25">
      <c r="A213" s="1">
        <v>45397</v>
      </c>
      <c r="B213" s="2">
        <v>0.73263888888888884</v>
      </c>
      <c r="C213" s="7">
        <v>1011</v>
      </c>
      <c r="D213" s="7">
        <v>1016</v>
      </c>
      <c r="E213" s="71">
        <v>23.5</v>
      </c>
      <c r="F213" s="9">
        <v>45</v>
      </c>
      <c r="G213" s="71">
        <v>23.5</v>
      </c>
      <c r="H213" s="71">
        <v>10.9</v>
      </c>
      <c r="I213" s="71">
        <v>26</v>
      </c>
      <c r="J213" s="71">
        <v>23.5</v>
      </c>
      <c r="K213" s="6">
        <f t="shared" si="9"/>
        <v>6.48</v>
      </c>
      <c r="L213" s="6">
        <f t="shared" si="10"/>
        <v>6.84</v>
      </c>
      <c r="M213" s="10">
        <v>274</v>
      </c>
      <c r="N213" s="3" t="str">
        <f t="shared" si="11"/>
        <v>W</v>
      </c>
      <c r="O213" s="11">
        <v>0</v>
      </c>
      <c r="P213" s="12">
        <v>0</v>
      </c>
      <c r="Q213" s="3">
        <v>0.9</v>
      </c>
      <c r="R213" s="13">
        <v>14888</v>
      </c>
      <c r="S213" s="14">
        <v>117.61520000000002</v>
      </c>
      <c r="T213" s="15">
        <v>1.8</v>
      </c>
      <c r="U213" s="15">
        <v>1.9</v>
      </c>
    </row>
    <row r="214" spans="1:21" x14ac:dyDescent="0.25">
      <c r="A214" s="1">
        <v>45397</v>
      </c>
      <c r="B214" s="2">
        <v>0.73611111111111116</v>
      </c>
      <c r="C214" s="7">
        <v>1011</v>
      </c>
      <c r="D214" s="7">
        <v>1016</v>
      </c>
      <c r="E214" s="71">
        <v>23.6</v>
      </c>
      <c r="F214" s="9">
        <v>45</v>
      </c>
      <c r="G214" s="71">
        <v>23.6</v>
      </c>
      <c r="H214" s="71">
        <v>10.9</v>
      </c>
      <c r="I214" s="71">
        <v>26</v>
      </c>
      <c r="J214" s="71">
        <v>23.6</v>
      </c>
      <c r="K214" s="6">
        <f t="shared" si="9"/>
        <v>9.36</v>
      </c>
      <c r="L214" s="6">
        <f t="shared" si="10"/>
        <v>10.44</v>
      </c>
      <c r="M214" s="10">
        <v>233</v>
      </c>
      <c r="N214" s="3" t="str">
        <f t="shared" si="11"/>
        <v>SW</v>
      </c>
      <c r="O214" s="11">
        <v>0</v>
      </c>
      <c r="P214" s="12">
        <v>0</v>
      </c>
      <c r="Q214" s="3">
        <v>0.9</v>
      </c>
      <c r="R214" s="13">
        <v>14323</v>
      </c>
      <c r="S214" s="14">
        <v>113.15170000000001</v>
      </c>
      <c r="T214" s="15">
        <v>2.6</v>
      </c>
      <c r="U214" s="15">
        <v>2.9</v>
      </c>
    </row>
    <row r="215" spans="1:21" x14ac:dyDescent="0.25">
      <c r="A215" s="1">
        <v>45397</v>
      </c>
      <c r="B215" s="2">
        <v>0.73958333333333337</v>
      </c>
      <c r="C215" s="7">
        <v>1011</v>
      </c>
      <c r="D215" s="7">
        <v>1016</v>
      </c>
      <c r="E215" s="71">
        <v>23.5</v>
      </c>
      <c r="F215" s="9">
        <v>45</v>
      </c>
      <c r="G215" s="71">
        <v>23.5</v>
      </c>
      <c r="H215" s="71">
        <v>10.9</v>
      </c>
      <c r="I215" s="71">
        <v>26</v>
      </c>
      <c r="J215" s="71">
        <v>23.5</v>
      </c>
      <c r="K215" s="6">
        <f t="shared" si="9"/>
        <v>3.24</v>
      </c>
      <c r="L215" s="6">
        <f t="shared" si="10"/>
        <v>3.24</v>
      </c>
      <c r="M215" s="10">
        <v>49</v>
      </c>
      <c r="N215" s="3" t="str">
        <f t="shared" si="11"/>
        <v>NE</v>
      </c>
      <c r="O215" s="11">
        <v>0</v>
      </c>
      <c r="P215" s="12">
        <v>0</v>
      </c>
      <c r="Q215" s="3">
        <v>0.8</v>
      </c>
      <c r="R215" s="13">
        <v>14374</v>
      </c>
      <c r="S215" s="14">
        <v>113.55460000000001</v>
      </c>
      <c r="T215" s="15">
        <v>0.9</v>
      </c>
      <c r="U215" s="15">
        <v>0.9</v>
      </c>
    </row>
    <row r="216" spans="1:21" x14ac:dyDescent="0.25">
      <c r="A216" s="1">
        <v>45397</v>
      </c>
      <c r="B216" s="2">
        <v>0.74305555555555558</v>
      </c>
      <c r="C216" s="7">
        <v>1011</v>
      </c>
      <c r="D216" s="7">
        <v>1016</v>
      </c>
      <c r="E216" s="71">
        <v>23.5</v>
      </c>
      <c r="F216" s="9">
        <v>47</v>
      </c>
      <c r="G216" s="71">
        <v>23.5</v>
      </c>
      <c r="H216" s="71">
        <v>11.5</v>
      </c>
      <c r="I216" s="71">
        <v>26</v>
      </c>
      <c r="J216" s="71">
        <v>23.5</v>
      </c>
      <c r="K216" s="6">
        <f t="shared" si="9"/>
        <v>10.08</v>
      </c>
      <c r="L216" s="6">
        <f t="shared" si="10"/>
        <v>11.52</v>
      </c>
      <c r="M216" s="10">
        <v>172</v>
      </c>
      <c r="N216" s="3" t="str">
        <f t="shared" si="11"/>
        <v>S</v>
      </c>
      <c r="O216" s="11">
        <v>0</v>
      </c>
      <c r="P216" s="12">
        <v>0</v>
      </c>
      <c r="Q216" s="3">
        <v>0.8</v>
      </c>
      <c r="R216" s="13">
        <v>13278</v>
      </c>
      <c r="S216" s="14">
        <v>104.89620000000001</v>
      </c>
      <c r="T216" s="15">
        <v>2.8</v>
      </c>
      <c r="U216" s="15">
        <v>3.2</v>
      </c>
    </row>
    <row r="217" spans="1:21" x14ac:dyDescent="0.25">
      <c r="A217" s="1">
        <v>45397</v>
      </c>
      <c r="B217" s="2">
        <v>0.74652777777777779</v>
      </c>
      <c r="C217" s="7">
        <v>1011</v>
      </c>
      <c r="D217" s="7">
        <v>1016</v>
      </c>
      <c r="E217" s="71">
        <v>22.9</v>
      </c>
      <c r="F217" s="9">
        <v>49</v>
      </c>
      <c r="G217" s="71">
        <v>22.9</v>
      </c>
      <c r="H217" s="71">
        <v>11.6</v>
      </c>
      <c r="I217" s="71">
        <v>26</v>
      </c>
      <c r="J217" s="71">
        <v>22.9</v>
      </c>
      <c r="K217" s="6">
        <f t="shared" si="9"/>
        <v>7.9200000000000008</v>
      </c>
      <c r="L217" s="6">
        <f t="shared" si="10"/>
        <v>8.2799999999999994</v>
      </c>
      <c r="M217" s="10">
        <v>64</v>
      </c>
      <c r="N217" s="3" t="str">
        <f t="shared" si="11"/>
        <v>ENE</v>
      </c>
      <c r="O217" s="11">
        <v>0</v>
      </c>
      <c r="P217" s="12">
        <v>0</v>
      </c>
      <c r="Q217" s="3">
        <v>0.8</v>
      </c>
      <c r="R217" s="13">
        <v>10518</v>
      </c>
      <c r="S217" s="14">
        <v>83.092200000000005</v>
      </c>
      <c r="T217" s="15">
        <v>2.2000000000000002</v>
      </c>
      <c r="U217" s="15">
        <v>2.2999999999999998</v>
      </c>
    </row>
    <row r="218" spans="1:21" x14ac:dyDescent="0.25">
      <c r="A218" s="1">
        <v>45397</v>
      </c>
      <c r="B218" s="2">
        <v>0.75</v>
      </c>
      <c r="C218" s="7">
        <v>1011</v>
      </c>
      <c r="D218" s="7">
        <v>1016</v>
      </c>
      <c r="E218" s="71">
        <v>22.8</v>
      </c>
      <c r="F218" s="9">
        <v>50</v>
      </c>
      <c r="G218" s="71">
        <v>22.8</v>
      </c>
      <c r="H218" s="71">
        <v>11.8</v>
      </c>
      <c r="I218" s="71">
        <v>26</v>
      </c>
      <c r="J218" s="71">
        <v>22.8</v>
      </c>
      <c r="K218" s="6">
        <f t="shared" si="9"/>
        <v>10.44</v>
      </c>
      <c r="L218" s="6">
        <f t="shared" si="10"/>
        <v>11.52</v>
      </c>
      <c r="M218" s="10">
        <v>278</v>
      </c>
      <c r="N218" s="3" t="str">
        <f t="shared" si="11"/>
        <v>W</v>
      </c>
      <c r="O218" s="11">
        <v>0</v>
      </c>
      <c r="P218" s="12">
        <v>0</v>
      </c>
      <c r="Q218" s="3">
        <v>0.9</v>
      </c>
      <c r="R218" s="13">
        <v>8784</v>
      </c>
      <c r="S218" s="14">
        <v>69.393600000000006</v>
      </c>
      <c r="T218" s="15">
        <v>2.9</v>
      </c>
      <c r="U218" s="15">
        <v>3.2</v>
      </c>
    </row>
    <row r="219" spans="1:21" x14ac:dyDescent="0.25">
      <c r="A219" s="1">
        <v>45397</v>
      </c>
      <c r="B219" s="2">
        <v>0.75347222222222221</v>
      </c>
      <c r="C219" s="7">
        <v>1011</v>
      </c>
      <c r="D219" s="7">
        <v>1016</v>
      </c>
      <c r="E219" s="71">
        <v>22.6</v>
      </c>
      <c r="F219" s="9">
        <v>50</v>
      </c>
      <c r="G219" s="71">
        <v>22.6</v>
      </c>
      <c r="H219" s="71">
        <v>11.6</v>
      </c>
      <c r="I219" s="71">
        <v>26</v>
      </c>
      <c r="J219" s="71">
        <v>22.6</v>
      </c>
      <c r="K219" s="6">
        <f t="shared" si="9"/>
        <v>14.759999999999998</v>
      </c>
      <c r="L219" s="6">
        <f t="shared" si="10"/>
        <v>18.72</v>
      </c>
      <c r="M219" s="10">
        <v>324</v>
      </c>
      <c r="N219" s="3" t="str">
        <f t="shared" si="11"/>
        <v>NW</v>
      </c>
      <c r="O219" s="11">
        <v>0</v>
      </c>
      <c r="P219" s="12">
        <v>0</v>
      </c>
      <c r="Q219" s="3">
        <v>0.7</v>
      </c>
      <c r="R219" s="13">
        <v>8232</v>
      </c>
      <c r="S219" s="14">
        <v>65.032800000000009</v>
      </c>
      <c r="T219" s="15">
        <v>4.0999999999999996</v>
      </c>
      <c r="U219" s="15">
        <v>5.2</v>
      </c>
    </row>
    <row r="220" spans="1:21" x14ac:dyDescent="0.25">
      <c r="A220" s="1">
        <v>45397</v>
      </c>
      <c r="B220" s="2">
        <v>0.75694444444444442</v>
      </c>
      <c r="C220" s="7">
        <v>1011</v>
      </c>
      <c r="D220" s="7">
        <v>1016</v>
      </c>
      <c r="E220" s="71">
        <v>22.4</v>
      </c>
      <c r="F220" s="9">
        <v>50</v>
      </c>
      <c r="G220" s="71">
        <v>22.4</v>
      </c>
      <c r="H220" s="71">
        <v>11.4</v>
      </c>
      <c r="I220" s="71">
        <v>26</v>
      </c>
      <c r="J220" s="71">
        <v>22.4</v>
      </c>
      <c r="K220" s="6">
        <f t="shared" si="9"/>
        <v>10.44</v>
      </c>
      <c r="L220" s="6">
        <f t="shared" si="10"/>
        <v>11.52</v>
      </c>
      <c r="M220" s="10">
        <v>209</v>
      </c>
      <c r="N220" s="3" t="str">
        <f t="shared" si="11"/>
        <v>SSW</v>
      </c>
      <c r="O220" s="11">
        <v>0</v>
      </c>
      <c r="P220" s="12">
        <v>0</v>
      </c>
      <c r="Q220" s="3">
        <v>0.8</v>
      </c>
      <c r="R220" s="13">
        <v>8487</v>
      </c>
      <c r="S220" s="14">
        <v>67.047300000000007</v>
      </c>
      <c r="T220" s="15">
        <v>2.9</v>
      </c>
      <c r="U220" s="15">
        <v>3.2</v>
      </c>
    </row>
    <row r="221" spans="1:21" x14ac:dyDescent="0.25">
      <c r="A221" s="1">
        <v>45397</v>
      </c>
      <c r="B221" s="2">
        <v>0.76041666666666663</v>
      </c>
      <c r="C221" s="7">
        <v>1011</v>
      </c>
      <c r="D221" s="7">
        <v>1016</v>
      </c>
      <c r="E221" s="71">
        <v>22.2</v>
      </c>
      <c r="F221" s="9">
        <v>50</v>
      </c>
      <c r="G221" s="71">
        <v>22.2</v>
      </c>
      <c r="H221" s="71">
        <v>11.2</v>
      </c>
      <c r="I221" s="71">
        <v>26</v>
      </c>
      <c r="J221" s="71">
        <v>22.2</v>
      </c>
      <c r="K221" s="6">
        <f t="shared" si="9"/>
        <v>10.44</v>
      </c>
      <c r="L221" s="6">
        <f t="shared" si="10"/>
        <v>11.52</v>
      </c>
      <c r="M221" s="10">
        <v>245</v>
      </c>
      <c r="N221" s="3" t="str">
        <f t="shared" si="11"/>
        <v>WSW</v>
      </c>
      <c r="O221" s="11">
        <v>0</v>
      </c>
      <c r="P221" s="12">
        <v>0</v>
      </c>
      <c r="Q221" s="3">
        <v>0</v>
      </c>
      <c r="R221" s="13">
        <v>7909</v>
      </c>
      <c r="S221" s="14">
        <v>62.481100000000005</v>
      </c>
      <c r="T221" s="15">
        <v>2.9</v>
      </c>
      <c r="U221" s="15">
        <v>3.2</v>
      </c>
    </row>
    <row r="222" spans="1:21" x14ac:dyDescent="0.25">
      <c r="A222" s="1">
        <v>45397</v>
      </c>
      <c r="B222" s="2">
        <v>0.76388888888888884</v>
      </c>
      <c r="C222" s="7">
        <v>1012</v>
      </c>
      <c r="D222" s="7">
        <v>1017</v>
      </c>
      <c r="E222" s="71">
        <v>22</v>
      </c>
      <c r="F222" s="9">
        <v>51</v>
      </c>
      <c r="G222" s="71">
        <v>22</v>
      </c>
      <c r="H222" s="71">
        <v>11.4</v>
      </c>
      <c r="I222" s="71">
        <v>26</v>
      </c>
      <c r="J222" s="71">
        <v>22</v>
      </c>
      <c r="K222" s="6">
        <f t="shared" si="9"/>
        <v>8.64</v>
      </c>
      <c r="L222" s="6">
        <f t="shared" si="10"/>
        <v>9.36</v>
      </c>
      <c r="M222" s="10">
        <v>157</v>
      </c>
      <c r="N222" s="3" t="str">
        <f t="shared" si="11"/>
        <v>SSE</v>
      </c>
      <c r="O222" s="11">
        <v>0</v>
      </c>
      <c r="P222" s="12">
        <v>0</v>
      </c>
      <c r="Q222" s="3">
        <v>0</v>
      </c>
      <c r="R222" s="13">
        <v>6192</v>
      </c>
      <c r="S222" s="14">
        <v>48.916800000000002</v>
      </c>
      <c r="T222" s="15">
        <v>2.4</v>
      </c>
      <c r="U222" s="15">
        <v>2.6</v>
      </c>
    </row>
    <row r="223" spans="1:21" x14ac:dyDescent="0.25">
      <c r="A223" s="1">
        <v>45397</v>
      </c>
      <c r="B223" s="2">
        <v>0.76736111111111116</v>
      </c>
      <c r="C223" s="7">
        <v>1012</v>
      </c>
      <c r="D223" s="7">
        <v>1017</v>
      </c>
      <c r="E223" s="71">
        <v>22</v>
      </c>
      <c r="F223" s="9">
        <v>50</v>
      </c>
      <c r="G223" s="71">
        <v>22</v>
      </c>
      <c r="H223" s="71">
        <v>11.1</v>
      </c>
      <c r="I223" s="71">
        <v>26</v>
      </c>
      <c r="J223" s="71">
        <v>22</v>
      </c>
      <c r="K223" s="6">
        <f t="shared" si="9"/>
        <v>11.88</v>
      </c>
      <c r="L223" s="6">
        <f t="shared" si="10"/>
        <v>13.32</v>
      </c>
      <c r="M223" s="10">
        <v>246</v>
      </c>
      <c r="N223" s="3" t="str">
        <f t="shared" si="11"/>
        <v>WSW</v>
      </c>
      <c r="O223" s="11">
        <v>0</v>
      </c>
      <c r="P223" s="12">
        <v>0</v>
      </c>
      <c r="Q223" s="3">
        <v>0</v>
      </c>
      <c r="R223" s="13">
        <v>4966</v>
      </c>
      <c r="S223" s="14">
        <v>39.231400000000001</v>
      </c>
      <c r="T223" s="15">
        <v>3.3</v>
      </c>
      <c r="U223" s="15">
        <v>3.7</v>
      </c>
    </row>
    <row r="224" spans="1:21" x14ac:dyDescent="0.25">
      <c r="A224" s="1">
        <v>45397</v>
      </c>
      <c r="B224" s="2">
        <v>0.77083333333333337</v>
      </c>
      <c r="C224" s="7">
        <v>1011</v>
      </c>
      <c r="D224" s="7">
        <v>1016</v>
      </c>
      <c r="E224" s="71">
        <v>21.7</v>
      </c>
      <c r="F224" s="9">
        <v>51</v>
      </c>
      <c r="G224" s="71">
        <v>21.7</v>
      </c>
      <c r="H224" s="71">
        <v>11.1</v>
      </c>
      <c r="I224" s="71">
        <v>26</v>
      </c>
      <c r="J224" s="71">
        <v>21.7</v>
      </c>
      <c r="K224" s="6">
        <f t="shared" si="9"/>
        <v>8.2799999999999994</v>
      </c>
      <c r="L224" s="6">
        <f t="shared" si="10"/>
        <v>8.2799999999999994</v>
      </c>
      <c r="M224" s="10">
        <v>228</v>
      </c>
      <c r="N224" s="3" t="str">
        <f t="shared" si="11"/>
        <v>SW</v>
      </c>
      <c r="O224" s="11">
        <v>0</v>
      </c>
      <c r="P224" s="12">
        <v>0</v>
      </c>
      <c r="Q224" s="3">
        <v>0</v>
      </c>
      <c r="R224" s="13">
        <v>4285</v>
      </c>
      <c r="S224" s="14">
        <v>33.851500000000001</v>
      </c>
      <c r="T224" s="15">
        <v>2.2999999999999998</v>
      </c>
      <c r="U224" s="15">
        <v>2.2999999999999998</v>
      </c>
    </row>
    <row r="225" spans="1:21" x14ac:dyDescent="0.25">
      <c r="A225" s="1">
        <v>45397</v>
      </c>
      <c r="B225" s="2">
        <v>0.77430555555555558</v>
      </c>
      <c r="C225" s="7">
        <v>1011</v>
      </c>
      <c r="D225" s="7">
        <v>1016</v>
      </c>
      <c r="E225" s="71">
        <v>21.6</v>
      </c>
      <c r="F225" s="9">
        <v>52</v>
      </c>
      <c r="G225" s="71">
        <v>21.6</v>
      </c>
      <c r="H225" s="71">
        <v>11.3</v>
      </c>
      <c r="I225" s="71">
        <v>26</v>
      </c>
      <c r="J225" s="71">
        <v>21.6</v>
      </c>
      <c r="K225" s="6">
        <f t="shared" si="9"/>
        <v>6.48</v>
      </c>
      <c r="L225" s="6">
        <f t="shared" si="10"/>
        <v>6.84</v>
      </c>
      <c r="M225" s="10">
        <v>174</v>
      </c>
      <c r="N225" s="3" t="str">
        <f t="shared" si="11"/>
        <v>S</v>
      </c>
      <c r="O225" s="11">
        <v>0</v>
      </c>
      <c r="P225" s="12">
        <v>0</v>
      </c>
      <c r="Q225" s="3">
        <v>0</v>
      </c>
      <c r="R225" s="13">
        <v>3934</v>
      </c>
      <c r="S225" s="14">
        <v>31.078600000000002</v>
      </c>
      <c r="T225" s="15">
        <v>1.8</v>
      </c>
      <c r="U225" s="15">
        <v>1.9</v>
      </c>
    </row>
    <row r="226" spans="1:21" x14ac:dyDescent="0.25">
      <c r="A226" s="1">
        <v>45397</v>
      </c>
      <c r="B226" s="2">
        <v>0.77777777777777779</v>
      </c>
      <c r="C226" s="7">
        <v>1011</v>
      </c>
      <c r="D226" s="7">
        <v>1016</v>
      </c>
      <c r="E226" s="71">
        <v>21.5</v>
      </c>
      <c r="F226" s="9">
        <v>53</v>
      </c>
      <c r="G226" s="71">
        <v>21.5</v>
      </c>
      <c r="H226" s="71">
        <v>11.5</v>
      </c>
      <c r="I226" s="71">
        <v>26</v>
      </c>
      <c r="J226" s="71">
        <v>21.5</v>
      </c>
      <c r="K226" s="6">
        <f t="shared" si="9"/>
        <v>10.44</v>
      </c>
      <c r="L226" s="6">
        <f t="shared" si="10"/>
        <v>11.52</v>
      </c>
      <c r="M226" s="10">
        <v>188</v>
      </c>
      <c r="N226" s="3" t="str">
        <f t="shared" si="11"/>
        <v>S</v>
      </c>
      <c r="O226" s="11">
        <v>0</v>
      </c>
      <c r="P226" s="12">
        <v>0</v>
      </c>
      <c r="Q226" s="3">
        <v>0</v>
      </c>
      <c r="R226" s="13">
        <v>3701</v>
      </c>
      <c r="S226" s="14">
        <v>29.237900000000003</v>
      </c>
      <c r="T226" s="15">
        <v>2.9</v>
      </c>
      <c r="U226" s="15">
        <v>3.2</v>
      </c>
    </row>
    <row r="227" spans="1:21" x14ac:dyDescent="0.25">
      <c r="A227" s="1">
        <v>45397</v>
      </c>
      <c r="B227" s="2">
        <v>0.78125</v>
      </c>
      <c r="C227" s="7">
        <v>1011</v>
      </c>
      <c r="D227" s="7">
        <v>1016</v>
      </c>
      <c r="E227" s="71">
        <v>21.3</v>
      </c>
      <c r="F227" s="9">
        <v>51</v>
      </c>
      <c r="G227" s="71">
        <v>21.3</v>
      </c>
      <c r="H227" s="71">
        <v>10.7</v>
      </c>
      <c r="I227" s="71">
        <v>26</v>
      </c>
      <c r="J227" s="71">
        <v>21.3</v>
      </c>
      <c r="K227" s="6">
        <f t="shared" si="9"/>
        <v>3.9600000000000004</v>
      </c>
      <c r="L227" s="6">
        <f t="shared" si="10"/>
        <v>3.9600000000000004</v>
      </c>
      <c r="M227" s="10">
        <v>144</v>
      </c>
      <c r="N227" s="3" t="str">
        <f t="shared" si="11"/>
        <v>SE</v>
      </c>
      <c r="O227" s="11">
        <v>0</v>
      </c>
      <c r="P227" s="12">
        <v>0</v>
      </c>
      <c r="Q227" s="3">
        <v>0</v>
      </c>
      <c r="R227" s="13">
        <v>3440</v>
      </c>
      <c r="S227" s="14">
        <v>27.176000000000002</v>
      </c>
      <c r="T227" s="15">
        <v>1.1000000000000001</v>
      </c>
      <c r="U227" s="15">
        <v>1.1000000000000001</v>
      </c>
    </row>
    <row r="228" spans="1:21" x14ac:dyDescent="0.25">
      <c r="A228" s="1">
        <v>45397</v>
      </c>
      <c r="B228" s="2">
        <v>0.78472222222222221</v>
      </c>
      <c r="C228" s="7">
        <v>1011</v>
      </c>
      <c r="D228" s="7">
        <v>1016</v>
      </c>
      <c r="E228" s="71">
        <v>21.3</v>
      </c>
      <c r="F228" s="9">
        <v>52</v>
      </c>
      <c r="G228" s="71">
        <v>21.3</v>
      </c>
      <c r="H228" s="71">
        <v>11</v>
      </c>
      <c r="I228" s="71">
        <v>26</v>
      </c>
      <c r="J228" s="71">
        <v>21.3</v>
      </c>
      <c r="K228" s="6">
        <f t="shared" si="9"/>
        <v>16.2</v>
      </c>
      <c r="L228" s="6">
        <f t="shared" si="10"/>
        <v>19.440000000000001</v>
      </c>
      <c r="M228" s="10">
        <v>198</v>
      </c>
      <c r="N228" s="3" t="str">
        <f t="shared" si="11"/>
        <v>S</v>
      </c>
      <c r="O228" s="11">
        <v>0</v>
      </c>
      <c r="P228" s="12">
        <v>0</v>
      </c>
      <c r="Q228" s="3">
        <v>0</v>
      </c>
      <c r="R228" s="13">
        <v>3078</v>
      </c>
      <c r="S228" s="14">
        <v>24.316200000000002</v>
      </c>
      <c r="T228" s="15">
        <v>4.5</v>
      </c>
      <c r="U228" s="15">
        <v>5.4</v>
      </c>
    </row>
    <row r="229" spans="1:21" x14ac:dyDescent="0.25">
      <c r="A229" s="1">
        <v>45397</v>
      </c>
      <c r="B229" s="2">
        <v>0.78819444444444442</v>
      </c>
      <c r="C229" s="7">
        <v>1011</v>
      </c>
      <c r="D229" s="7">
        <v>1016</v>
      </c>
      <c r="E229" s="71">
        <v>21.1</v>
      </c>
      <c r="F229" s="9">
        <v>53</v>
      </c>
      <c r="G229" s="71">
        <v>21.1</v>
      </c>
      <c r="H229" s="71">
        <v>11.1</v>
      </c>
      <c r="I229" s="71">
        <v>26</v>
      </c>
      <c r="J229" s="71">
        <v>21.1</v>
      </c>
      <c r="K229" s="6">
        <f t="shared" si="9"/>
        <v>8.64</v>
      </c>
      <c r="L229" s="6">
        <f t="shared" si="10"/>
        <v>9.36</v>
      </c>
      <c r="M229" s="10">
        <v>230</v>
      </c>
      <c r="N229" s="3" t="str">
        <f t="shared" si="11"/>
        <v>SW</v>
      </c>
      <c r="O229" s="11">
        <v>0</v>
      </c>
      <c r="P229" s="12">
        <v>0</v>
      </c>
      <c r="Q229" s="3">
        <v>0</v>
      </c>
      <c r="R229" s="13">
        <v>2594</v>
      </c>
      <c r="S229" s="14">
        <v>20.492600000000003</v>
      </c>
      <c r="T229" s="15">
        <v>2.4</v>
      </c>
      <c r="U229" s="15">
        <v>2.6</v>
      </c>
    </row>
    <row r="230" spans="1:21" x14ac:dyDescent="0.25">
      <c r="A230" s="1">
        <v>45397</v>
      </c>
      <c r="B230" s="2">
        <v>0.79166666666666663</v>
      </c>
      <c r="C230" s="7">
        <v>1011</v>
      </c>
      <c r="D230" s="7">
        <v>1016</v>
      </c>
      <c r="E230" s="71">
        <v>21</v>
      </c>
      <c r="F230" s="9">
        <v>53</v>
      </c>
      <c r="G230" s="71">
        <v>21</v>
      </c>
      <c r="H230" s="71">
        <v>11</v>
      </c>
      <c r="I230" s="71">
        <v>26</v>
      </c>
      <c r="J230" s="71">
        <v>21</v>
      </c>
      <c r="K230" s="6">
        <f t="shared" si="9"/>
        <v>15.840000000000002</v>
      </c>
      <c r="L230" s="6">
        <f t="shared" si="10"/>
        <v>19.440000000000001</v>
      </c>
      <c r="M230" s="10">
        <v>204</v>
      </c>
      <c r="N230" s="3" t="str">
        <f t="shared" si="11"/>
        <v>SSW</v>
      </c>
      <c r="O230" s="11">
        <v>0</v>
      </c>
      <c r="P230" s="12">
        <v>0</v>
      </c>
      <c r="Q230" s="3">
        <v>0</v>
      </c>
      <c r="R230" s="13">
        <v>2092</v>
      </c>
      <c r="S230" s="14">
        <v>16.526800000000001</v>
      </c>
      <c r="T230" s="15">
        <v>4.4000000000000004</v>
      </c>
      <c r="U230" s="15">
        <v>5.4</v>
      </c>
    </row>
    <row r="231" spans="1:21" x14ac:dyDescent="0.25">
      <c r="A231" s="1">
        <v>45397</v>
      </c>
      <c r="B231" s="2">
        <v>0.79513888888888884</v>
      </c>
      <c r="C231" s="7">
        <v>1011</v>
      </c>
      <c r="D231" s="7">
        <v>1016</v>
      </c>
      <c r="E231" s="71">
        <v>20.8</v>
      </c>
      <c r="F231" s="9">
        <v>54</v>
      </c>
      <c r="G231" s="71">
        <v>20.8</v>
      </c>
      <c r="H231" s="71">
        <v>11.1</v>
      </c>
      <c r="I231" s="71">
        <v>26</v>
      </c>
      <c r="J231" s="71">
        <v>20.8</v>
      </c>
      <c r="K231" s="6">
        <f t="shared" si="9"/>
        <v>3.9600000000000004</v>
      </c>
      <c r="L231" s="6">
        <f t="shared" si="10"/>
        <v>3.9600000000000004</v>
      </c>
      <c r="M231" s="10">
        <v>246</v>
      </c>
      <c r="N231" s="3" t="str">
        <f t="shared" si="11"/>
        <v>WSW</v>
      </c>
      <c r="O231" s="11">
        <v>0</v>
      </c>
      <c r="P231" s="12">
        <v>0</v>
      </c>
      <c r="Q231" s="3">
        <v>0</v>
      </c>
      <c r="R231" s="13">
        <v>1500</v>
      </c>
      <c r="S231" s="14">
        <v>11.850000000000001</v>
      </c>
      <c r="T231" s="15">
        <v>1.1000000000000001</v>
      </c>
      <c r="U231" s="15">
        <v>1.1000000000000001</v>
      </c>
    </row>
    <row r="232" spans="1:21" x14ac:dyDescent="0.25">
      <c r="A232" s="1">
        <v>45397</v>
      </c>
      <c r="B232" s="2">
        <v>0.79861111111111116</v>
      </c>
      <c r="C232" s="7">
        <v>1011</v>
      </c>
      <c r="D232" s="7">
        <v>1016</v>
      </c>
      <c r="E232" s="71">
        <v>20.6</v>
      </c>
      <c r="F232" s="9">
        <v>55</v>
      </c>
      <c r="G232" s="71">
        <v>20.6</v>
      </c>
      <c r="H232" s="71">
        <v>11.2</v>
      </c>
      <c r="I232" s="71">
        <v>26</v>
      </c>
      <c r="J232" s="71">
        <v>20.6</v>
      </c>
      <c r="K232" s="6">
        <f t="shared" si="9"/>
        <v>4.68</v>
      </c>
      <c r="L232" s="6">
        <f t="shared" si="10"/>
        <v>4.68</v>
      </c>
      <c r="M232" s="10">
        <v>335</v>
      </c>
      <c r="N232" s="3" t="str">
        <f t="shared" si="11"/>
        <v>NNW</v>
      </c>
      <c r="O232" s="11">
        <v>0</v>
      </c>
      <c r="P232" s="12">
        <v>0</v>
      </c>
      <c r="Q232" s="3">
        <v>0</v>
      </c>
      <c r="R232" s="13">
        <v>0.99399999999999999</v>
      </c>
      <c r="S232" s="14">
        <v>7.8526000000000012E-3</v>
      </c>
      <c r="T232" s="15">
        <v>1.3</v>
      </c>
      <c r="U232" s="15">
        <v>1.3</v>
      </c>
    </row>
    <row r="233" spans="1:21" x14ac:dyDescent="0.25">
      <c r="A233" s="1">
        <v>45397</v>
      </c>
      <c r="B233" s="2">
        <v>0.80208333333333337</v>
      </c>
      <c r="C233" s="7">
        <v>1011</v>
      </c>
      <c r="D233" s="7">
        <v>1016</v>
      </c>
      <c r="E233" s="71">
        <v>20.5</v>
      </c>
      <c r="F233" s="9">
        <v>57</v>
      </c>
      <c r="G233" s="71">
        <v>20.5</v>
      </c>
      <c r="H233" s="71">
        <v>11.6</v>
      </c>
      <c r="I233" s="71">
        <v>26</v>
      </c>
      <c r="J233" s="71">
        <v>20.5</v>
      </c>
      <c r="K233" s="6">
        <f t="shared" si="9"/>
        <v>4.68</v>
      </c>
      <c r="L233" s="6">
        <f t="shared" si="10"/>
        <v>4.68</v>
      </c>
      <c r="M233" s="10">
        <v>49</v>
      </c>
      <c r="N233" s="3" t="str">
        <f t="shared" si="11"/>
        <v>NE</v>
      </c>
      <c r="O233" s="11">
        <v>0</v>
      </c>
      <c r="P233" s="12">
        <v>0</v>
      </c>
      <c r="Q233" s="3">
        <v>0</v>
      </c>
      <c r="R233" s="13">
        <v>0.64800000000000002</v>
      </c>
      <c r="S233" s="14">
        <v>5.1192000000000008E-3</v>
      </c>
      <c r="T233" s="15">
        <v>1.3</v>
      </c>
      <c r="U233" s="15">
        <v>1.3</v>
      </c>
    </row>
    <row r="234" spans="1:21" x14ac:dyDescent="0.25">
      <c r="A234" s="1">
        <v>45397</v>
      </c>
      <c r="B234" s="2">
        <v>0.80555555555555558</v>
      </c>
      <c r="C234" s="7">
        <v>1011</v>
      </c>
      <c r="D234" s="7">
        <v>1016</v>
      </c>
      <c r="E234" s="71">
        <v>20.100000000000001</v>
      </c>
      <c r="F234" s="9">
        <v>59</v>
      </c>
      <c r="G234" s="71">
        <v>20.100000000000001</v>
      </c>
      <c r="H234" s="71">
        <v>11.8</v>
      </c>
      <c r="I234" s="71">
        <v>26</v>
      </c>
      <c r="J234" s="71">
        <v>20.100000000000001</v>
      </c>
      <c r="K234" s="6">
        <f t="shared" si="9"/>
        <v>14.759999999999998</v>
      </c>
      <c r="L234" s="6">
        <f t="shared" si="10"/>
        <v>18</v>
      </c>
      <c r="M234" s="10">
        <v>132</v>
      </c>
      <c r="N234" s="3" t="str">
        <f t="shared" si="11"/>
        <v>SE</v>
      </c>
      <c r="O234" s="11">
        <v>0</v>
      </c>
      <c r="P234" s="12">
        <v>0</v>
      </c>
      <c r="Q234" s="3">
        <v>0</v>
      </c>
      <c r="R234" s="13">
        <v>0.433</v>
      </c>
      <c r="S234" s="14">
        <v>3.4207000000000005E-3</v>
      </c>
      <c r="T234" s="15">
        <v>4.0999999999999996</v>
      </c>
      <c r="U234" s="15">
        <v>5</v>
      </c>
    </row>
    <row r="235" spans="1:21" x14ac:dyDescent="0.25">
      <c r="A235" s="1">
        <v>45397</v>
      </c>
      <c r="B235" s="2">
        <v>0.80902777777777779</v>
      </c>
      <c r="C235" s="7">
        <v>1011</v>
      </c>
      <c r="D235" s="7">
        <v>1016</v>
      </c>
      <c r="E235" s="71">
        <v>20</v>
      </c>
      <c r="F235" s="9">
        <v>59</v>
      </c>
      <c r="G235" s="71">
        <v>20</v>
      </c>
      <c r="H235" s="71">
        <v>11.7</v>
      </c>
      <c r="I235" s="71">
        <v>26</v>
      </c>
      <c r="J235" s="71">
        <v>20</v>
      </c>
      <c r="K235" s="6">
        <f t="shared" si="9"/>
        <v>11.16</v>
      </c>
      <c r="L235" s="6">
        <f t="shared" si="10"/>
        <v>11.52</v>
      </c>
      <c r="M235" s="10">
        <v>138</v>
      </c>
      <c r="N235" s="3" t="str">
        <f t="shared" si="11"/>
        <v>SE</v>
      </c>
      <c r="O235" s="11">
        <v>0</v>
      </c>
      <c r="P235" s="12">
        <v>0</v>
      </c>
      <c r="Q235" s="3">
        <v>0</v>
      </c>
      <c r="R235" s="13">
        <v>0.28699999999999998</v>
      </c>
      <c r="S235" s="14">
        <v>2.2672999999999999E-3</v>
      </c>
      <c r="T235" s="15">
        <v>3.1</v>
      </c>
      <c r="U235" s="15">
        <v>3.2</v>
      </c>
    </row>
    <row r="236" spans="1:21" x14ac:dyDescent="0.25">
      <c r="A236" s="1">
        <v>45397</v>
      </c>
      <c r="B236" s="2">
        <v>0.8125</v>
      </c>
      <c r="C236" s="7">
        <v>1011</v>
      </c>
      <c r="D236" s="7">
        <v>1016</v>
      </c>
      <c r="E236" s="71">
        <v>19.8</v>
      </c>
      <c r="F236" s="9">
        <v>60</v>
      </c>
      <c r="G236" s="71">
        <v>19.8</v>
      </c>
      <c r="H236" s="71">
        <v>11.8</v>
      </c>
      <c r="I236" s="71">
        <v>26</v>
      </c>
      <c r="J236" s="71">
        <v>19.8</v>
      </c>
      <c r="K236" s="6">
        <f t="shared" si="9"/>
        <v>13.32</v>
      </c>
      <c r="L236" s="6">
        <f t="shared" si="10"/>
        <v>15.120000000000001</v>
      </c>
      <c r="M236" s="10">
        <v>183</v>
      </c>
      <c r="N236" s="3" t="str">
        <f t="shared" si="11"/>
        <v>S</v>
      </c>
      <c r="O236" s="11">
        <v>0</v>
      </c>
      <c r="P236" s="12">
        <v>0</v>
      </c>
      <c r="Q236" s="3">
        <v>0</v>
      </c>
      <c r="R236" s="13">
        <v>0.20399999999999999</v>
      </c>
      <c r="S236" s="14">
        <v>1.6116000000000001E-3</v>
      </c>
      <c r="T236" s="15">
        <v>3.7</v>
      </c>
      <c r="U236" s="15">
        <v>4.2</v>
      </c>
    </row>
    <row r="237" spans="1:21" x14ac:dyDescent="0.25">
      <c r="A237" s="1">
        <v>45397</v>
      </c>
      <c r="B237" s="2">
        <v>0.81597222222222221</v>
      </c>
      <c r="C237" s="7">
        <v>1011</v>
      </c>
      <c r="D237" s="7">
        <v>1016</v>
      </c>
      <c r="E237" s="71">
        <v>19.8</v>
      </c>
      <c r="F237" s="9">
        <v>60</v>
      </c>
      <c r="G237" s="71">
        <v>19.8</v>
      </c>
      <c r="H237" s="71">
        <v>11.8</v>
      </c>
      <c r="I237" s="71">
        <v>26</v>
      </c>
      <c r="J237" s="71">
        <v>19.8</v>
      </c>
      <c r="K237" s="6">
        <f t="shared" si="9"/>
        <v>3.6</v>
      </c>
      <c r="L237" s="6">
        <f t="shared" si="10"/>
        <v>3.6</v>
      </c>
      <c r="M237" s="10">
        <v>196</v>
      </c>
      <c r="N237" s="3" t="str">
        <f t="shared" si="11"/>
        <v>S</v>
      </c>
      <c r="O237" s="11">
        <v>0</v>
      </c>
      <c r="P237" s="12">
        <v>0</v>
      </c>
      <c r="Q237" s="3">
        <v>0</v>
      </c>
      <c r="R237" s="13">
        <v>0.11899999999999999</v>
      </c>
      <c r="S237" s="14">
        <v>9.4010000000000003E-4</v>
      </c>
      <c r="T237" s="15">
        <v>1</v>
      </c>
      <c r="U237" s="15">
        <v>1</v>
      </c>
    </row>
    <row r="238" spans="1:21" x14ac:dyDescent="0.25">
      <c r="A238" s="1">
        <v>45397</v>
      </c>
      <c r="B238" s="2">
        <v>0.81944444444444442</v>
      </c>
      <c r="C238" s="7">
        <v>1011</v>
      </c>
      <c r="D238" s="7">
        <v>1016</v>
      </c>
      <c r="E238" s="71">
        <v>19.8</v>
      </c>
      <c r="F238" s="9">
        <v>60</v>
      </c>
      <c r="G238" s="71">
        <v>19.8</v>
      </c>
      <c r="H238" s="71">
        <v>11.8</v>
      </c>
      <c r="I238" s="71">
        <v>26</v>
      </c>
      <c r="J238" s="71">
        <v>19.8</v>
      </c>
      <c r="K238" s="6">
        <f t="shared" si="9"/>
        <v>2.52</v>
      </c>
      <c r="L238" s="6">
        <f t="shared" si="10"/>
        <v>2.52</v>
      </c>
      <c r="M238" s="10">
        <v>106</v>
      </c>
      <c r="N238" s="3" t="str">
        <f t="shared" si="11"/>
        <v>E</v>
      </c>
      <c r="O238" s="11">
        <v>0</v>
      </c>
      <c r="P238" s="12">
        <v>0</v>
      </c>
      <c r="Q238" s="3">
        <v>0</v>
      </c>
      <c r="R238" s="13">
        <v>4.4999999999999998E-2</v>
      </c>
      <c r="S238" s="14">
        <v>3.5550000000000002E-4</v>
      </c>
      <c r="T238" s="15">
        <v>0.7</v>
      </c>
      <c r="U238" s="15">
        <v>0.7</v>
      </c>
    </row>
    <row r="239" spans="1:21" x14ac:dyDescent="0.25">
      <c r="A239" s="1">
        <v>45397</v>
      </c>
      <c r="B239" s="2">
        <v>0.82291666666666663</v>
      </c>
      <c r="C239" s="7">
        <v>1011</v>
      </c>
      <c r="D239" s="7">
        <v>1016</v>
      </c>
      <c r="E239" s="71">
        <v>19.8</v>
      </c>
      <c r="F239" s="9">
        <v>60</v>
      </c>
      <c r="G239" s="71">
        <v>19.8</v>
      </c>
      <c r="H239" s="71">
        <v>11.8</v>
      </c>
      <c r="I239" s="71">
        <v>26</v>
      </c>
      <c r="J239" s="71">
        <v>19.8</v>
      </c>
      <c r="K239" s="6">
        <f t="shared" si="9"/>
        <v>5.76</v>
      </c>
      <c r="L239" s="6">
        <f t="shared" si="10"/>
        <v>5.76</v>
      </c>
      <c r="M239" s="10">
        <v>258</v>
      </c>
      <c r="N239" s="3" t="str">
        <f t="shared" si="11"/>
        <v>WSW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1.6</v>
      </c>
      <c r="U239" s="15">
        <v>1.6</v>
      </c>
    </row>
    <row r="240" spans="1:21" x14ac:dyDescent="0.25">
      <c r="A240" s="1">
        <v>45397</v>
      </c>
      <c r="B240" s="2">
        <v>0.82638888888888884</v>
      </c>
      <c r="C240" s="7">
        <v>1011</v>
      </c>
      <c r="D240" s="7">
        <v>1016</v>
      </c>
      <c r="E240" s="71">
        <v>19.7</v>
      </c>
      <c r="F240" s="9">
        <v>60</v>
      </c>
      <c r="G240" s="71">
        <v>19.7</v>
      </c>
      <c r="H240" s="71">
        <v>11.7</v>
      </c>
      <c r="I240" s="71">
        <v>26</v>
      </c>
      <c r="J240" s="71">
        <v>19.7</v>
      </c>
      <c r="K240" s="6">
        <f t="shared" si="9"/>
        <v>8.64</v>
      </c>
      <c r="L240" s="6">
        <f t="shared" si="10"/>
        <v>9.36</v>
      </c>
      <c r="M240" s="10">
        <v>119</v>
      </c>
      <c r="N240" s="3" t="str">
        <f t="shared" si="11"/>
        <v>ESE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2.4</v>
      </c>
      <c r="U240" s="15">
        <v>2.6</v>
      </c>
    </row>
    <row r="241" spans="1:21" x14ac:dyDescent="0.25">
      <c r="A241" s="1">
        <v>45397</v>
      </c>
      <c r="B241" s="2">
        <v>0.82986111111111116</v>
      </c>
      <c r="C241" s="7">
        <v>1011</v>
      </c>
      <c r="D241" s="7">
        <v>1016</v>
      </c>
      <c r="E241" s="71">
        <v>19.7</v>
      </c>
      <c r="F241" s="9">
        <v>59</v>
      </c>
      <c r="G241" s="71">
        <v>19.7</v>
      </c>
      <c r="H241" s="71">
        <v>11.4</v>
      </c>
      <c r="I241" s="71">
        <v>26</v>
      </c>
      <c r="J241" s="71">
        <v>19.7</v>
      </c>
      <c r="K241" s="6">
        <f t="shared" si="9"/>
        <v>13.32</v>
      </c>
      <c r="L241" s="6">
        <f t="shared" si="10"/>
        <v>14.759999999999998</v>
      </c>
      <c r="M241" s="10">
        <v>192</v>
      </c>
      <c r="N241" s="3" t="str">
        <f t="shared" si="11"/>
        <v>S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3.7</v>
      </c>
      <c r="U241" s="15">
        <v>4.0999999999999996</v>
      </c>
    </row>
    <row r="242" spans="1:21" x14ac:dyDescent="0.25">
      <c r="A242" s="1">
        <v>45397</v>
      </c>
      <c r="B242" s="2">
        <v>0.83333333333333337</v>
      </c>
      <c r="C242" s="7">
        <v>1011</v>
      </c>
      <c r="D242" s="7">
        <v>1016</v>
      </c>
      <c r="E242" s="71">
        <v>19.7</v>
      </c>
      <c r="F242" s="9">
        <v>60</v>
      </c>
      <c r="G242" s="71">
        <v>19.7</v>
      </c>
      <c r="H242" s="71">
        <v>11.7</v>
      </c>
      <c r="I242" s="71">
        <v>26</v>
      </c>
      <c r="J242" s="71">
        <v>19.7</v>
      </c>
      <c r="K242" s="6">
        <f t="shared" si="9"/>
        <v>8.64</v>
      </c>
      <c r="L242" s="6">
        <f t="shared" si="10"/>
        <v>9.7200000000000006</v>
      </c>
      <c r="M242" s="10">
        <v>318</v>
      </c>
      <c r="N242" s="3" t="str">
        <f t="shared" si="11"/>
        <v>NW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2.4</v>
      </c>
      <c r="U242" s="15">
        <v>2.7</v>
      </c>
    </row>
    <row r="243" spans="1:21" x14ac:dyDescent="0.25">
      <c r="A243" s="1">
        <v>45397</v>
      </c>
      <c r="B243" s="2">
        <v>0.83680555555555558</v>
      </c>
      <c r="C243" s="7">
        <v>1011</v>
      </c>
      <c r="D243" s="7">
        <v>1016</v>
      </c>
      <c r="E243" s="71">
        <v>19.7</v>
      </c>
      <c r="F243" s="9">
        <v>60</v>
      </c>
      <c r="G243" s="71">
        <v>19.7</v>
      </c>
      <c r="H243" s="71">
        <v>11.7</v>
      </c>
      <c r="I243" s="71">
        <v>26</v>
      </c>
      <c r="J243" s="71">
        <v>19.7</v>
      </c>
      <c r="K243" s="6">
        <f t="shared" si="9"/>
        <v>6.48</v>
      </c>
      <c r="L243" s="6">
        <f t="shared" si="10"/>
        <v>7.2</v>
      </c>
      <c r="M243" s="10">
        <v>180</v>
      </c>
      <c r="N243" s="3" t="str">
        <f t="shared" si="11"/>
        <v>S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1.8</v>
      </c>
      <c r="U243" s="15">
        <v>2</v>
      </c>
    </row>
    <row r="244" spans="1:21" x14ac:dyDescent="0.25">
      <c r="A244" s="1">
        <v>45397</v>
      </c>
      <c r="B244" s="2">
        <v>0.84027777777777779</v>
      </c>
      <c r="C244" s="7">
        <v>1011</v>
      </c>
      <c r="D244" s="7">
        <v>1016</v>
      </c>
      <c r="E244" s="71">
        <v>19.600000000000001</v>
      </c>
      <c r="F244" s="9">
        <v>60</v>
      </c>
      <c r="G244" s="71">
        <v>19.600000000000001</v>
      </c>
      <c r="H244" s="71">
        <v>11.6</v>
      </c>
      <c r="I244" s="71">
        <v>26</v>
      </c>
      <c r="J244" s="71">
        <v>19.600000000000001</v>
      </c>
      <c r="K244" s="6">
        <f t="shared" si="9"/>
        <v>10.44</v>
      </c>
      <c r="L244" s="6">
        <f t="shared" si="10"/>
        <v>11.52</v>
      </c>
      <c r="M244" s="10">
        <v>208</v>
      </c>
      <c r="N244" s="3" t="str">
        <f t="shared" si="11"/>
        <v>SSW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2.9</v>
      </c>
      <c r="U244" s="15">
        <v>3.2</v>
      </c>
    </row>
    <row r="245" spans="1:21" x14ac:dyDescent="0.25">
      <c r="A245" s="1">
        <v>45397</v>
      </c>
      <c r="B245" s="2">
        <v>0.84375</v>
      </c>
      <c r="C245" s="7">
        <v>1011</v>
      </c>
      <c r="D245" s="7">
        <v>1016</v>
      </c>
      <c r="E245" s="71">
        <v>19.5</v>
      </c>
      <c r="F245" s="9">
        <v>60</v>
      </c>
      <c r="G245" s="71">
        <v>19.5</v>
      </c>
      <c r="H245" s="71">
        <v>11.5</v>
      </c>
      <c r="I245" s="71">
        <v>26</v>
      </c>
      <c r="J245" s="71">
        <v>19.5</v>
      </c>
      <c r="K245" s="6">
        <f t="shared" si="9"/>
        <v>12.6</v>
      </c>
      <c r="L245" s="6">
        <f t="shared" si="10"/>
        <v>13.32</v>
      </c>
      <c r="M245" s="10">
        <v>148</v>
      </c>
      <c r="N245" s="3" t="str">
        <f t="shared" si="11"/>
        <v>SE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3.5</v>
      </c>
      <c r="U245" s="15">
        <v>3.7</v>
      </c>
    </row>
    <row r="246" spans="1:21" x14ac:dyDescent="0.25">
      <c r="A246" s="1">
        <v>45397</v>
      </c>
      <c r="B246" s="2">
        <v>0.84722222222222221</v>
      </c>
      <c r="C246" s="7">
        <v>1011</v>
      </c>
      <c r="D246" s="7">
        <v>1016</v>
      </c>
      <c r="E246" s="71">
        <v>19.399999999999999</v>
      </c>
      <c r="F246" s="9">
        <v>60</v>
      </c>
      <c r="G246" s="71">
        <v>19.399999999999999</v>
      </c>
      <c r="H246" s="71">
        <v>11.4</v>
      </c>
      <c r="I246" s="71">
        <v>26</v>
      </c>
      <c r="J246" s="71">
        <v>19.399999999999999</v>
      </c>
      <c r="K246" s="6">
        <f t="shared" si="9"/>
        <v>4.68</v>
      </c>
      <c r="L246" s="6">
        <f t="shared" si="10"/>
        <v>4.68</v>
      </c>
      <c r="M246" s="10">
        <v>233</v>
      </c>
      <c r="N246" s="3" t="str">
        <f t="shared" si="11"/>
        <v>SW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1.3</v>
      </c>
      <c r="U246" s="15">
        <v>1.3</v>
      </c>
    </row>
    <row r="247" spans="1:21" x14ac:dyDescent="0.25">
      <c r="A247" s="1">
        <v>45397</v>
      </c>
      <c r="B247" s="2">
        <v>0.85069444444444442</v>
      </c>
      <c r="C247" s="7">
        <v>1011</v>
      </c>
      <c r="D247" s="7">
        <v>1016</v>
      </c>
      <c r="E247" s="71">
        <v>19.3</v>
      </c>
      <c r="F247" s="9">
        <v>60</v>
      </c>
      <c r="G247" s="71">
        <v>19.3</v>
      </c>
      <c r="H247" s="71">
        <v>11.3</v>
      </c>
      <c r="I247" s="71">
        <v>26</v>
      </c>
      <c r="J247" s="71">
        <v>19.3</v>
      </c>
      <c r="K247" s="6">
        <f t="shared" si="9"/>
        <v>8.2799999999999994</v>
      </c>
      <c r="L247" s="6">
        <f t="shared" si="10"/>
        <v>8.64</v>
      </c>
      <c r="M247" s="10">
        <v>212</v>
      </c>
      <c r="N247" s="3" t="str">
        <f t="shared" si="11"/>
        <v>SSW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2.2999999999999998</v>
      </c>
      <c r="U247" s="15">
        <v>2.4</v>
      </c>
    </row>
    <row r="248" spans="1:21" x14ac:dyDescent="0.25">
      <c r="A248" s="1">
        <v>45397</v>
      </c>
      <c r="B248" s="2">
        <v>0.85416666666666663</v>
      </c>
      <c r="C248" s="7">
        <v>1011</v>
      </c>
      <c r="D248" s="7">
        <v>1016</v>
      </c>
      <c r="E248" s="71">
        <v>19.3</v>
      </c>
      <c r="F248" s="9">
        <v>60</v>
      </c>
      <c r="G248" s="71">
        <v>19.3</v>
      </c>
      <c r="H248" s="71">
        <v>11.3</v>
      </c>
      <c r="I248" s="71">
        <v>26</v>
      </c>
      <c r="J248" s="71">
        <v>19.3</v>
      </c>
      <c r="K248" s="6">
        <f t="shared" si="9"/>
        <v>6.84</v>
      </c>
      <c r="L248" s="6">
        <f t="shared" si="10"/>
        <v>7.2</v>
      </c>
      <c r="M248" s="10">
        <v>182</v>
      </c>
      <c r="N248" s="3" t="str">
        <f t="shared" si="11"/>
        <v>S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1.9</v>
      </c>
      <c r="U248" s="15">
        <v>2</v>
      </c>
    </row>
    <row r="249" spans="1:21" x14ac:dyDescent="0.25">
      <c r="A249" s="1">
        <v>45397</v>
      </c>
      <c r="B249" s="2">
        <v>0.85763888888888884</v>
      </c>
      <c r="C249" s="7">
        <v>1011</v>
      </c>
      <c r="D249" s="7">
        <v>1016</v>
      </c>
      <c r="E249" s="71">
        <v>19.3</v>
      </c>
      <c r="F249" s="9">
        <v>61</v>
      </c>
      <c r="G249" s="71">
        <v>19.3</v>
      </c>
      <c r="H249" s="71">
        <v>11.5</v>
      </c>
      <c r="I249" s="71">
        <v>26</v>
      </c>
      <c r="J249" s="71">
        <v>19.3</v>
      </c>
      <c r="K249" s="6">
        <f t="shared" si="9"/>
        <v>10.08</v>
      </c>
      <c r="L249" s="6">
        <f t="shared" si="10"/>
        <v>10.08</v>
      </c>
      <c r="M249" s="10">
        <v>226</v>
      </c>
      <c r="N249" s="3" t="str">
        <f t="shared" si="11"/>
        <v>SW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2.8</v>
      </c>
      <c r="U249" s="15">
        <v>2.8</v>
      </c>
    </row>
    <row r="250" spans="1:21" x14ac:dyDescent="0.25">
      <c r="A250" s="1">
        <v>45397</v>
      </c>
      <c r="B250" s="2">
        <v>0.86111111111111116</v>
      </c>
      <c r="C250" s="7">
        <v>1011</v>
      </c>
      <c r="D250" s="7">
        <v>1016</v>
      </c>
      <c r="E250" s="71">
        <v>19.3</v>
      </c>
      <c r="F250" s="9">
        <v>62</v>
      </c>
      <c r="G250" s="71">
        <v>19.3</v>
      </c>
      <c r="H250" s="71">
        <v>11.8</v>
      </c>
      <c r="I250" s="71">
        <v>26</v>
      </c>
      <c r="J250" s="71">
        <v>19.3</v>
      </c>
      <c r="K250" s="6">
        <f t="shared" si="9"/>
        <v>7.9200000000000008</v>
      </c>
      <c r="L250" s="6">
        <f t="shared" si="10"/>
        <v>8.2799999999999994</v>
      </c>
      <c r="M250" s="10">
        <v>324</v>
      </c>
      <c r="N250" s="3" t="str">
        <f t="shared" si="11"/>
        <v>NW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2.2000000000000002</v>
      </c>
      <c r="U250" s="15">
        <v>2.2999999999999998</v>
      </c>
    </row>
    <row r="251" spans="1:21" x14ac:dyDescent="0.25">
      <c r="A251" s="1">
        <v>45397</v>
      </c>
      <c r="B251" s="2">
        <v>0.86458333333333337</v>
      </c>
      <c r="C251" s="7">
        <v>1011</v>
      </c>
      <c r="D251" s="7">
        <v>1016</v>
      </c>
      <c r="E251" s="71">
        <v>19.2</v>
      </c>
      <c r="F251" s="9">
        <v>62</v>
      </c>
      <c r="G251" s="71">
        <v>19.2</v>
      </c>
      <c r="H251" s="71">
        <v>11.7</v>
      </c>
      <c r="I251" s="71">
        <v>26</v>
      </c>
      <c r="J251" s="71">
        <v>19.2</v>
      </c>
      <c r="K251" s="6">
        <f t="shared" si="9"/>
        <v>15.840000000000002</v>
      </c>
      <c r="L251" s="6">
        <f t="shared" si="10"/>
        <v>20.52</v>
      </c>
      <c r="M251" s="10">
        <v>264</v>
      </c>
      <c r="N251" s="3" t="str">
        <f t="shared" si="11"/>
        <v>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4.4000000000000004</v>
      </c>
      <c r="U251" s="15">
        <v>5.7</v>
      </c>
    </row>
    <row r="252" spans="1:21" x14ac:dyDescent="0.25">
      <c r="A252" s="1">
        <v>45397</v>
      </c>
      <c r="B252" s="2">
        <v>0.86805555555555558</v>
      </c>
      <c r="C252" s="7">
        <v>1011</v>
      </c>
      <c r="D252" s="7">
        <v>1016</v>
      </c>
      <c r="E252" s="71">
        <v>19.2</v>
      </c>
      <c r="F252" s="9">
        <v>62</v>
      </c>
      <c r="G252" s="71">
        <v>19.2</v>
      </c>
      <c r="H252" s="71">
        <v>11.7</v>
      </c>
      <c r="I252" s="71">
        <v>26</v>
      </c>
      <c r="J252" s="71">
        <v>19.2</v>
      </c>
      <c r="K252" s="6">
        <f t="shared" si="9"/>
        <v>18.72</v>
      </c>
      <c r="L252" s="6">
        <f t="shared" si="10"/>
        <v>19.8</v>
      </c>
      <c r="M252" s="10">
        <v>187</v>
      </c>
      <c r="N252" s="3" t="str">
        <f t="shared" si="11"/>
        <v>S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5.2</v>
      </c>
      <c r="U252" s="15">
        <v>5.5</v>
      </c>
    </row>
    <row r="253" spans="1:21" x14ac:dyDescent="0.25">
      <c r="A253" s="1">
        <v>45397</v>
      </c>
      <c r="B253" s="2">
        <v>0.87152777777777779</v>
      </c>
      <c r="C253" s="7">
        <v>1011</v>
      </c>
      <c r="D253" s="7">
        <v>1016</v>
      </c>
      <c r="E253" s="71">
        <v>19.3</v>
      </c>
      <c r="F253" s="9">
        <v>62</v>
      </c>
      <c r="G253" s="71">
        <v>19.3</v>
      </c>
      <c r="H253" s="71">
        <v>11.8</v>
      </c>
      <c r="I253" s="71">
        <v>26</v>
      </c>
      <c r="J253" s="71">
        <v>19.3</v>
      </c>
      <c r="K253" s="6">
        <f t="shared" si="9"/>
        <v>10.08</v>
      </c>
      <c r="L253" s="6">
        <f t="shared" si="10"/>
        <v>10.44</v>
      </c>
      <c r="M253" s="10">
        <v>154</v>
      </c>
      <c r="N253" s="3" t="str">
        <f t="shared" si="11"/>
        <v>SSE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2.8</v>
      </c>
      <c r="U253" s="15">
        <v>2.9</v>
      </c>
    </row>
    <row r="254" spans="1:21" x14ac:dyDescent="0.25">
      <c r="A254" s="1">
        <v>45397</v>
      </c>
      <c r="B254" s="2">
        <v>0.875</v>
      </c>
      <c r="C254" s="7">
        <v>1011</v>
      </c>
      <c r="D254" s="7">
        <v>1016</v>
      </c>
      <c r="E254" s="71">
        <v>19.3</v>
      </c>
      <c r="F254" s="9">
        <v>63</v>
      </c>
      <c r="G254" s="71">
        <v>19.3</v>
      </c>
      <c r="H254" s="71">
        <v>12</v>
      </c>
      <c r="I254" s="71">
        <v>26</v>
      </c>
      <c r="J254" s="71">
        <v>19.3</v>
      </c>
      <c r="K254" s="6">
        <f t="shared" si="9"/>
        <v>11.16</v>
      </c>
      <c r="L254" s="6">
        <f t="shared" si="10"/>
        <v>11.52</v>
      </c>
      <c r="M254" s="10">
        <v>233</v>
      </c>
      <c r="N254" s="3" t="str">
        <f t="shared" si="11"/>
        <v>SW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3.1</v>
      </c>
      <c r="U254" s="15">
        <v>3.2</v>
      </c>
    </row>
    <row r="255" spans="1:21" x14ac:dyDescent="0.25">
      <c r="A255" s="1">
        <v>45397</v>
      </c>
      <c r="B255" s="2">
        <v>0.87847222222222221</v>
      </c>
      <c r="C255" s="7">
        <v>1011</v>
      </c>
      <c r="D255" s="7">
        <v>1016</v>
      </c>
      <c r="E255" s="71">
        <v>19.2</v>
      </c>
      <c r="F255" s="9">
        <v>63</v>
      </c>
      <c r="G255" s="71">
        <v>19.2</v>
      </c>
      <c r="H255" s="71">
        <v>11.9</v>
      </c>
      <c r="I255" s="71">
        <v>26</v>
      </c>
      <c r="J255" s="71">
        <v>19.2</v>
      </c>
      <c r="K255" s="6">
        <f t="shared" si="9"/>
        <v>13.32</v>
      </c>
      <c r="L255" s="6">
        <f t="shared" si="10"/>
        <v>14.4</v>
      </c>
      <c r="M255" s="10">
        <v>277</v>
      </c>
      <c r="N255" s="3" t="str">
        <f t="shared" si="11"/>
        <v>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3.7</v>
      </c>
      <c r="U255" s="15">
        <v>4</v>
      </c>
    </row>
    <row r="256" spans="1:21" x14ac:dyDescent="0.25">
      <c r="A256" s="1">
        <v>45397</v>
      </c>
      <c r="B256" s="2">
        <v>0.88194444444444442</v>
      </c>
      <c r="C256" s="7">
        <v>1011</v>
      </c>
      <c r="D256" s="7">
        <v>1016</v>
      </c>
      <c r="E256" s="71">
        <v>19.3</v>
      </c>
      <c r="F256" s="9">
        <v>63</v>
      </c>
      <c r="G256" s="71">
        <v>19.3</v>
      </c>
      <c r="H256" s="71">
        <v>12</v>
      </c>
      <c r="I256" s="71">
        <v>26</v>
      </c>
      <c r="J256" s="71">
        <v>19.3</v>
      </c>
      <c r="K256" s="6">
        <f t="shared" si="9"/>
        <v>14.4</v>
      </c>
      <c r="L256" s="6">
        <f t="shared" si="10"/>
        <v>18</v>
      </c>
      <c r="M256" s="10">
        <v>156</v>
      </c>
      <c r="N256" s="3" t="str">
        <f t="shared" si="11"/>
        <v>SSE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4</v>
      </c>
      <c r="U256" s="15">
        <v>5</v>
      </c>
    </row>
    <row r="257" spans="1:21" x14ac:dyDescent="0.25">
      <c r="A257" s="1">
        <v>45397</v>
      </c>
      <c r="B257" s="2">
        <v>0.88541666666666663</v>
      </c>
      <c r="C257" s="7">
        <v>1011</v>
      </c>
      <c r="D257" s="7">
        <v>1016</v>
      </c>
      <c r="E257" s="71">
        <v>19.100000000000001</v>
      </c>
      <c r="F257" s="9">
        <v>64</v>
      </c>
      <c r="G257" s="71">
        <v>19.100000000000001</v>
      </c>
      <c r="H257" s="71">
        <v>12.1</v>
      </c>
      <c r="I257" s="71">
        <v>26</v>
      </c>
      <c r="J257" s="71">
        <v>19.100000000000001</v>
      </c>
      <c r="K257" s="6">
        <f t="shared" si="9"/>
        <v>4.68</v>
      </c>
      <c r="L257" s="6">
        <f t="shared" si="10"/>
        <v>4.68</v>
      </c>
      <c r="M257" s="10">
        <v>222</v>
      </c>
      <c r="N257" s="3" t="str">
        <f t="shared" si="11"/>
        <v>SW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1.3</v>
      </c>
      <c r="U257" s="15">
        <v>1.3</v>
      </c>
    </row>
    <row r="258" spans="1:21" x14ac:dyDescent="0.25">
      <c r="A258" s="1">
        <v>45397</v>
      </c>
      <c r="B258" s="2">
        <v>0.88888888888888884</v>
      </c>
      <c r="C258" s="7">
        <v>1011</v>
      </c>
      <c r="D258" s="7">
        <v>1016</v>
      </c>
      <c r="E258" s="71">
        <v>19.100000000000001</v>
      </c>
      <c r="F258" s="9">
        <v>64</v>
      </c>
      <c r="G258" s="71">
        <v>19.100000000000001</v>
      </c>
      <c r="H258" s="71">
        <v>12.1</v>
      </c>
      <c r="I258" s="71">
        <v>26</v>
      </c>
      <c r="J258" s="71">
        <v>19.100000000000001</v>
      </c>
      <c r="K258" s="6">
        <f t="shared" si="9"/>
        <v>7.9200000000000008</v>
      </c>
      <c r="L258" s="6">
        <f t="shared" si="10"/>
        <v>8.2799999999999994</v>
      </c>
      <c r="M258" s="10">
        <v>84</v>
      </c>
      <c r="N258" s="3" t="str">
        <f t="shared" si="11"/>
        <v>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2.2000000000000002</v>
      </c>
      <c r="U258" s="15">
        <v>2.2999999999999998</v>
      </c>
    </row>
    <row r="259" spans="1:21" x14ac:dyDescent="0.25">
      <c r="A259" s="1">
        <v>45397</v>
      </c>
      <c r="B259" s="2">
        <v>0.89236111111111116</v>
      </c>
      <c r="C259" s="7">
        <v>1011</v>
      </c>
      <c r="D259" s="7">
        <v>1016</v>
      </c>
      <c r="E259" s="71">
        <v>19.100000000000001</v>
      </c>
      <c r="F259" s="9">
        <v>65</v>
      </c>
      <c r="G259" s="71">
        <v>19.100000000000001</v>
      </c>
      <c r="H259" s="71">
        <v>12.3</v>
      </c>
      <c r="I259" s="71">
        <v>26</v>
      </c>
      <c r="J259" s="71">
        <v>19.100000000000001</v>
      </c>
      <c r="K259" s="6">
        <f t="shared" ref="K259:K289" si="12">CONVERT(T259,"m/s","km/h")</f>
        <v>9.36</v>
      </c>
      <c r="L259" s="6">
        <f t="shared" ref="L259:L289" si="13">CONVERT(U259,"m/s","km/h")</f>
        <v>9.7200000000000006</v>
      </c>
      <c r="M259" s="10">
        <v>223</v>
      </c>
      <c r="N259" s="3" t="str">
        <f t="shared" ref="N259:N289" si="14">LOOKUP(M259,$V$4:$V$40,$W$4:$W$40)</f>
        <v>SW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2.6</v>
      </c>
      <c r="U259" s="15">
        <v>2.7</v>
      </c>
    </row>
    <row r="260" spans="1:21" x14ac:dyDescent="0.25">
      <c r="A260" s="1">
        <v>45397</v>
      </c>
      <c r="B260" s="2">
        <v>0.89583333333333337</v>
      </c>
      <c r="C260" s="7">
        <v>1011</v>
      </c>
      <c r="D260" s="7">
        <v>1016</v>
      </c>
      <c r="E260" s="71">
        <v>19</v>
      </c>
      <c r="F260" s="9">
        <v>66</v>
      </c>
      <c r="G260" s="71">
        <v>19</v>
      </c>
      <c r="H260" s="71">
        <v>12.5</v>
      </c>
      <c r="I260" s="71">
        <v>26</v>
      </c>
      <c r="J260" s="71">
        <v>19</v>
      </c>
      <c r="K260" s="6">
        <f t="shared" si="12"/>
        <v>4.68</v>
      </c>
      <c r="L260" s="6">
        <f t="shared" si="13"/>
        <v>4.68</v>
      </c>
      <c r="M260" s="10">
        <v>276</v>
      </c>
      <c r="N260" s="3" t="str">
        <f t="shared" si="14"/>
        <v>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1.3</v>
      </c>
      <c r="U260" s="15">
        <v>1.3</v>
      </c>
    </row>
    <row r="261" spans="1:21" x14ac:dyDescent="0.25">
      <c r="A261" s="1">
        <v>45397</v>
      </c>
      <c r="B261" s="2">
        <v>0.89930555555555558</v>
      </c>
      <c r="C261" s="7">
        <v>1011</v>
      </c>
      <c r="D261" s="7">
        <v>1016</v>
      </c>
      <c r="E261" s="71">
        <v>18.899999999999999</v>
      </c>
      <c r="F261" s="9">
        <v>66</v>
      </c>
      <c r="G261" s="71">
        <v>18.899999999999999</v>
      </c>
      <c r="H261" s="71">
        <v>12.4</v>
      </c>
      <c r="I261" s="71">
        <v>26</v>
      </c>
      <c r="J261" s="71">
        <v>18.899999999999999</v>
      </c>
      <c r="K261" s="6">
        <f t="shared" si="12"/>
        <v>7.2</v>
      </c>
      <c r="L261" s="6">
        <f t="shared" si="13"/>
        <v>8.2799999999999994</v>
      </c>
      <c r="M261" s="10">
        <v>180</v>
      </c>
      <c r="N261" s="3" t="str">
        <f t="shared" si="14"/>
        <v>S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2</v>
      </c>
      <c r="U261" s="15">
        <v>2.2999999999999998</v>
      </c>
    </row>
    <row r="262" spans="1:21" x14ac:dyDescent="0.25">
      <c r="A262" s="1">
        <v>45397</v>
      </c>
      <c r="B262" s="2">
        <v>0.90277777777777779</v>
      </c>
      <c r="C262" s="7">
        <v>1011</v>
      </c>
      <c r="D262" s="7">
        <v>1016</v>
      </c>
      <c r="E262" s="71">
        <v>18.8</v>
      </c>
      <c r="F262" s="9">
        <v>67</v>
      </c>
      <c r="G262" s="71">
        <v>18.8</v>
      </c>
      <c r="H262" s="71">
        <v>12.5</v>
      </c>
      <c r="I262" s="71">
        <v>26</v>
      </c>
      <c r="J262" s="71">
        <v>18.8</v>
      </c>
      <c r="K262" s="6">
        <f t="shared" si="12"/>
        <v>9.7200000000000006</v>
      </c>
      <c r="L262" s="6">
        <f t="shared" si="13"/>
        <v>10.44</v>
      </c>
      <c r="M262" s="10">
        <v>240</v>
      </c>
      <c r="N262" s="3" t="str">
        <f t="shared" si="14"/>
        <v>WSW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2.7</v>
      </c>
      <c r="U262" s="15">
        <v>2.9</v>
      </c>
    </row>
    <row r="263" spans="1:21" x14ac:dyDescent="0.25">
      <c r="A263" s="1">
        <v>45397</v>
      </c>
      <c r="B263" s="2">
        <v>0.90625</v>
      </c>
      <c r="C263" s="7">
        <v>1011</v>
      </c>
      <c r="D263" s="7">
        <v>1016</v>
      </c>
      <c r="E263" s="71">
        <v>18.7</v>
      </c>
      <c r="F263" s="9">
        <v>67</v>
      </c>
      <c r="G263" s="71">
        <v>18.7</v>
      </c>
      <c r="H263" s="71">
        <v>12.4</v>
      </c>
      <c r="I263" s="71">
        <v>26</v>
      </c>
      <c r="J263" s="71">
        <v>18.7</v>
      </c>
      <c r="K263" s="6">
        <f t="shared" si="12"/>
        <v>6.84</v>
      </c>
      <c r="L263" s="6">
        <f t="shared" si="13"/>
        <v>7.2</v>
      </c>
      <c r="M263" s="10">
        <v>272</v>
      </c>
      <c r="N263" s="3" t="str">
        <f t="shared" si="14"/>
        <v>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1.9</v>
      </c>
      <c r="U263" s="15">
        <v>2</v>
      </c>
    </row>
    <row r="264" spans="1:21" x14ac:dyDescent="0.25">
      <c r="A264" s="1">
        <v>45397</v>
      </c>
      <c r="B264" s="2">
        <v>0.90972222222222221</v>
      </c>
      <c r="C264" s="7">
        <v>1011</v>
      </c>
      <c r="D264" s="7">
        <v>1016</v>
      </c>
      <c r="E264" s="71">
        <v>18.7</v>
      </c>
      <c r="F264" s="9">
        <v>67</v>
      </c>
      <c r="G264" s="71">
        <v>18.7</v>
      </c>
      <c r="H264" s="71">
        <v>12.4</v>
      </c>
      <c r="I264" s="71">
        <v>26</v>
      </c>
      <c r="J264" s="71">
        <v>18.7</v>
      </c>
      <c r="K264" s="6">
        <f t="shared" si="12"/>
        <v>5.4</v>
      </c>
      <c r="L264" s="6">
        <f t="shared" si="13"/>
        <v>5.4</v>
      </c>
      <c r="M264" s="10">
        <v>204</v>
      </c>
      <c r="N264" s="3" t="str">
        <f t="shared" si="14"/>
        <v>SSW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1.5</v>
      </c>
      <c r="U264" s="15">
        <v>1.5</v>
      </c>
    </row>
    <row r="265" spans="1:21" x14ac:dyDescent="0.25">
      <c r="A265" s="1">
        <v>45397</v>
      </c>
      <c r="B265" s="2">
        <v>0.91319444444444442</v>
      </c>
      <c r="C265" s="7">
        <v>1011</v>
      </c>
      <c r="D265" s="7">
        <v>1016</v>
      </c>
      <c r="E265" s="71">
        <v>18.600000000000001</v>
      </c>
      <c r="F265" s="9">
        <v>68</v>
      </c>
      <c r="G265" s="71">
        <v>18.600000000000001</v>
      </c>
      <c r="H265" s="71">
        <v>12.5</v>
      </c>
      <c r="I265" s="71">
        <v>26</v>
      </c>
      <c r="J265" s="71">
        <v>18.600000000000001</v>
      </c>
      <c r="K265" s="6">
        <f t="shared" si="12"/>
        <v>5.76</v>
      </c>
      <c r="L265" s="6">
        <f t="shared" si="13"/>
        <v>5.76</v>
      </c>
      <c r="M265" s="10">
        <v>162</v>
      </c>
      <c r="N265" s="3" t="str">
        <f t="shared" si="14"/>
        <v>SSE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1.6</v>
      </c>
      <c r="U265" s="15">
        <v>1.6</v>
      </c>
    </row>
    <row r="266" spans="1:21" x14ac:dyDescent="0.25">
      <c r="A266" s="1">
        <v>45397</v>
      </c>
      <c r="B266" s="2">
        <v>0.91666666666666663</v>
      </c>
      <c r="C266" s="7">
        <v>1010</v>
      </c>
      <c r="D266" s="7">
        <v>1015</v>
      </c>
      <c r="E266" s="71">
        <v>18.600000000000001</v>
      </c>
      <c r="F266" s="9">
        <v>68</v>
      </c>
      <c r="G266" s="71">
        <v>18.600000000000001</v>
      </c>
      <c r="H266" s="71">
        <v>12.5</v>
      </c>
      <c r="I266" s="71">
        <v>26</v>
      </c>
      <c r="J266" s="71">
        <v>18.600000000000001</v>
      </c>
      <c r="K266" s="6">
        <f t="shared" si="12"/>
        <v>5.4</v>
      </c>
      <c r="L266" s="6">
        <f t="shared" si="13"/>
        <v>5.4</v>
      </c>
      <c r="M266" s="10">
        <v>219</v>
      </c>
      <c r="N266" s="3" t="str">
        <f t="shared" si="14"/>
        <v>SSW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1.5</v>
      </c>
      <c r="U266" s="15">
        <v>1.5</v>
      </c>
    </row>
    <row r="267" spans="1:21" x14ac:dyDescent="0.25">
      <c r="A267" s="1">
        <v>45397</v>
      </c>
      <c r="B267" s="2">
        <v>0.92013888888888884</v>
      </c>
      <c r="C267" s="7">
        <v>1010</v>
      </c>
      <c r="D267" s="7">
        <v>1015</v>
      </c>
      <c r="E267" s="71">
        <v>18.7</v>
      </c>
      <c r="F267" s="9">
        <v>69</v>
      </c>
      <c r="G267" s="71">
        <v>18.7</v>
      </c>
      <c r="H267" s="71">
        <v>12.9</v>
      </c>
      <c r="I267" s="71">
        <v>26</v>
      </c>
      <c r="J267" s="71">
        <v>18.7</v>
      </c>
      <c r="K267" s="6">
        <f t="shared" si="12"/>
        <v>9.36</v>
      </c>
      <c r="L267" s="6">
        <f t="shared" si="13"/>
        <v>9.7200000000000006</v>
      </c>
      <c r="M267" s="10">
        <v>180</v>
      </c>
      <c r="N267" s="3" t="str">
        <f t="shared" si="14"/>
        <v>S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2.6</v>
      </c>
      <c r="U267" s="15">
        <v>2.7</v>
      </c>
    </row>
    <row r="268" spans="1:21" x14ac:dyDescent="0.25">
      <c r="A268" s="1">
        <v>45397</v>
      </c>
      <c r="B268" s="2">
        <v>0.92361111111111116</v>
      </c>
      <c r="C268" s="7">
        <v>1010</v>
      </c>
      <c r="D268" s="7">
        <v>1015</v>
      </c>
      <c r="E268" s="71">
        <v>18.7</v>
      </c>
      <c r="F268" s="9">
        <v>69</v>
      </c>
      <c r="G268" s="71">
        <v>18.7</v>
      </c>
      <c r="H268" s="71">
        <v>12.9</v>
      </c>
      <c r="I268" s="71">
        <v>26</v>
      </c>
      <c r="J268" s="71">
        <v>18.7</v>
      </c>
      <c r="K268" s="6">
        <f t="shared" si="12"/>
        <v>3.6</v>
      </c>
      <c r="L268" s="6">
        <f t="shared" si="13"/>
        <v>3.6</v>
      </c>
      <c r="M268" s="10">
        <v>269</v>
      </c>
      <c r="N268" s="3" t="str">
        <f t="shared" si="14"/>
        <v>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</v>
      </c>
      <c r="U268" s="15">
        <v>1</v>
      </c>
    </row>
    <row r="269" spans="1:21" x14ac:dyDescent="0.25">
      <c r="A269" s="1">
        <v>45397</v>
      </c>
      <c r="B269" s="2">
        <v>0.92708333333333337</v>
      </c>
      <c r="C269" s="7">
        <v>1010</v>
      </c>
      <c r="D269" s="7">
        <v>1015</v>
      </c>
      <c r="E269" s="71">
        <v>18.7</v>
      </c>
      <c r="F269" s="9">
        <v>69</v>
      </c>
      <c r="G269" s="71">
        <v>18.7</v>
      </c>
      <c r="H269" s="71">
        <v>12.9</v>
      </c>
      <c r="I269" s="71">
        <v>26</v>
      </c>
      <c r="J269" s="71">
        <v>18.7</v>
      </c>
      <c r="K269" s="6">
        <f t="shared" si="12"/>
        <v>15.120000000000001</v>
      </c>
      <c r="L269" s="6">
        <f t="shared" si="13"/>
        <v>19.440000000000001</v>
      </c>
      <c r="M269" s="10">
        <v>198</v>
      </c>
      <c r="N269" s="3" t="str">
        <f t="shared" si="14"/>
        <v>S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4.2</v>
      </c>
      <c r="U269" s="15">
        <v>5.4</v>
      </c>
    </row>
    <row r="270" spans="1:21" x14ac:dyDescent="0.25">
      <c r="A270" s="1">
        <v>45397</v>
      </c>
      <c r="B270" s="2">
        <v>0.93055555555555558</v>
      </c>
      <c r="C270" s="7">
        <v>1010</v>
      </c>
      <c r="D270" s="7">
        <v>1015</v>
      </c>
      <c r="E270" s="71">
        <v>18.600000000000001</v>
      </c>
      <c r="F270" s="9">
        <v>69</v>
      </c>
      <c r="G270" s="71">
        <v>18.600000000000001</v>
      </c>
      <c r="H270" s="71">
        <v>12.8</v>
      </c>
      <c r="I270" s="71">
        <v>26</v>
      </c>
      <c r="J270" s="71">
        <v>18.600000000000001</v>
      </c>
      <c r="K270" s="6">
        <f t="shared" si="12"/>
        <v>6.48</v>
      </c>
      <c r="L270" s="6">
        <f t="shared" si="13"/>
        <v>7.2</v>
      </c>
      <c r="M270" s="10">
        <v>174</v>
      </c>
      <c r="N270" s="3" t="str">
        <f t="shared" si="14"/>
        <v>S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1.8</v>
      </c>
      <c r="U270" s="15">
        <v>2</v>
      </c>
    </row>
    <row r="271" spans="1:21" x14ac:dyDescent="0.25">
      <c r="A271" s="1">
        <v>45397</v>
      </c>
      <c r="B271" s="2">
        <v>0.93402777777777779</v>
      </c>
      <c r="C271" s="7">
        <v>1010</v>
      </c>
      <c r="D271" s="7">
        <v>1015</v>
      </c>
      <c r="E271" s="71">
        <v>18.8</v>
      </c>
      <c r="F271" s="9">
        <v>70</v>
      </c>
      <c r="G271" s="71">
        <v>18.8</v>
      </c>
      <c r="H271" s="71">
        <v>13.2</v>
      </c>
      <c r="I271" s="71">
        <v>26</v>
      </c>
      <c r="J271" s="71">
        <v>18.8</v>
      </c>
      <c r="K271" s="6">
        <f t="shared" si="12"/>
        <v>17.28</v>
      </c>
      <c r="L271" s="6">
        <f t="shared" si="13"/>
        <v>21.240000000000002</v>
      </c>
      <c r="M271" s="10">
        <v>156</v>
      </c>
      <c r="N271" s="3" t="str">
        <f t="shared" si="14"/>
        <v>SSE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4.8</v>
      </c>
      <c r="U271" s="15">
        <v>5.9</v>
      </c>
    </row>
    <row r="272" spans="1:21" x14ac:dyDescent="0.25">
      <c r="A272" s="1">
        <v>45397</v>
      </c>
      <c r="B272" s="2">
        <v>0.9375</v>
      </c>
      <c r="C272" s="7">
        <v>1010</v>
      </c>
      <c r="D272" s="7">
        <v>1015</v>
      </c>
      <c r="E272" s="71">
        <v>18.8</v>
      </c>
      <c r="F272" s="9">
        <v>70</v>
      </c>
      <c r="G272" s="71">
        <v>18.8</v>
      </c>
      <c r="H272" s="71">
        <v>13.2</v>
      </c>
      <c r="I272" s="71">
        <v>26</v>
      </c>
      <c r="J272" s="71">
        <v>18.8</v>
      </c>
      <c r="K272" s="6">
        <f t="shared" si="12"/>
        <v>8.2799999999999994</v>
      </c>
      <c r="L272" s="6">
        <f t="shared" si="13"/>
        <v>8.64</v>
      </c>
      <c r="M272" s="10">
        <v>229</v>
      </c>
      <c r="N272" s="3" t="str">
        <f t="shared" si="14"/>
        <v>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2.2999999999999998</v>
      </c>
      <c r="U272" s="15">
        <v>2.4</v>
      </c>
    </row>
    <row r="273" spans="1:21" x14ac:dyDescent="0.25">
      <c r="A273" s="1">
        <v>45397</v>
      </c>
      <c r="B273" s="2">
        <v>0.94097222222222221</v>
      </c>
      <c r="C273" s="7">
        <v>1010</v>
      </c>
      <c r="D273" s="7">
        <v>1015</v>
      </c>
      <c r="E273" s="71">
        <v>18.7</v>
      </c>
      <c r="F273" s="9">
        <v>71</v>
      </c>
      <c r="G273" s="71">
        <v>18.7</v>
      </c>
      <c r="H273" s="71">
        <v>13.3</v>
      </c>
      <c r="I273" s="71">
        <v>26</v>
      </c>
      <c r="J273" s="71">
        <v>18.7</v>
      </c>
      <c r="K273" s="6">
        <f t="shared" si="12"/>
        <v>9.36</v>
      </c>
      <c r="L273" s="6">
        <f t="shared" si="13"/>
        <v>9.36</v>
      </c>
      <c r="M273" s="10">
        <v>216</v>
      </c>
      <c r="N273" s="3" t="str">
        <f t="shared" si="14"/>
        <v>SSW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2.6</v>
      </c>
      <c r="U273" s="15">
        <v>2.6</v>
      </c>
    </row>
    <row r="274" spans="1:21" x14ac:dyDescent="0.25">
      <c r="A274" s="1">
        <v>45397</v>
      </c>
      <c r="B274" s="2">
        <v>0.94444444444444442</v>
      </c>
      <c r="C274" s="7">
        <v>1010</v>
      </c>
      <c r="D274" s="7">
        <v>1015</v>
      </c>
      <c r="E274" s="71">
        <v>18.8</v>
      </c>
      <c r="F274" s="9">
        <v>71</v>
      </c>
      <c r="G274" s="71">
        <v>18.8</v>
      </c>
      <c r="H274" s="71">
        <v>13.4</v>
      </c>
      <c r="I274" s="71">
        <v>26</v>
      </c>
      <c r="J274" s="71">
        <v>18.8</v>
      </c>
      <c r="K274" s="6">
        <f t="shared" si="12"/>
        <v>9.7200000000000006</v>
      </c>
      <c r="L274" s="6">
        <f t="shared" si="13"/>
        <v>10.44</v>
      </c>
      <c r="M274" s="10">
        <v>148</v>
      </c>
      <c r="N274" s="3" t="str">
        <f t="shared" si="14"/>
        <v>SE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2.7</v>
      </c>
      <c r="U274" s="15">
        <v>2.9</v>
      </c>
    </row>
    <row r="275" spans="1:21" x14ac:dyDescent="0.25">
      <c r="A275" s="1">
        <v>45397</v>
      </c>
      <c r="B275" s="2">
        <v>0.94791666666666663</v>
      </c>
      <c r="C275" s="7">
        <v>1010</v>
      </c>
      <c r="D275" s="7">
        <v>1015</v>
      </c>
      <c r="E275" s="71">
        <v>18.7</v>
      </c>
      <c r="F275" s="9">
        <v>71</v>
      </c>
      <c r="G275" s="71">
        <v>18.7</v>
      </c>
      <c r="H275" s="71">
        <v>13.3</v>
      </c>
      <c r="I275" s="71">
        <v>26</v>
      </c>
      <c r="J275" s="71">
        <v>18.7</v>
      </c>
      <c r="K275" s="6">
        <f t="shared" si="12"/>
        <v>6.84</v>
      </c>
      <c r="L275" s="6">
        <f t="shared" si="13"/>
        <v>7.2</v>
      </c>
      <c r="M275" s="10">
        <v>119</v>
      </c>
      <c r="N275" s="3" t="str">
        <f t="shared" si="14"/>
        <v>ESE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1.9</v>
      </c>
      <c r="U275" s="15">
        <v>2</v>
      </c>
    </row>
    <row r="276" spans="1:21" x14ac:dyDescent="0.25">
      <c r="A276" s="1">
        <v>45397</v>
      </c>
      <c r="B276" s="2">
        <v>0.95138888888888884</v>
      </c>
      <c r="C276" s="7">
        <v>1010</v>
      </c>
      <c r="D276" s="7">
        <v>1015</v>
      </c>
      <c r="E276" s="71">
        <v>18.8</v>
      </c>
      <c r="F276" s="9">
        <v>71</v>
      </c>
      <c r="G276" s="71">
        <v>18.8</v>
      </c>
      <c r="H276" s="71">
        <v>13.4</v>
      </c>
      <c r="I276" s="71">
        <v>26</v>
      </c>
      <c r="J276" s="71">
        <v>18.8</v>
      </c>
      <c r="K276" s="6">
        <f t="shared" si="12"/>
        <v>3.24</v>
      </c>
      <c r="L276" s="6">
        <f t="shared" si="13"/>
        <v>3.24</v>
      </c>
      <c r="M276" s="10">
        <v>184</v>
      </c>
      <c r="N276" s="3" t="str">
        <f t="shared" si="14"/>
        <v>S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0.9</v>
      </c>
      <c r="U276" s="15">
        <v>0.9</v>
      </c>
    </row>
    <row r="277" spans="1:21" x14ac:dyDescent="0.25">
      <c r="A277" s="1">
        <v>45397</v>
      </c>
      <c r="B277" s="2">
        <v>0.95486111111111116</v>
      </c>
      <c r="C277" s="7">
        <v>1010</v>
      </c>
      <c r="D277" s="7">
        <v>1015</v>
      </c>
      <c r="E277" s="71">
        <v>18.7</v>
      </c>
      <c r="F277" s="9">
        <v>72</v>
      </c>
      <c r="G277" s="71">
        <v>18.7</v>
      </c>
      <c r="H277" s="71">
        <v>13.5</v>
      </c>
      <c r="I277" s="71">
        <v>26</v>
      </c>
      <c r="J277" s="71">
        <v>18.7</v>
      </c>
      <c r="K277" s="6">
        <f t="shared" si="12"/>
        <v>5.04</v>
      </c>
      <c r="L277" s="6">
        <f t="shared" si="13"/>
        <v>5.04</v>
      </c>
      <c r="M277" s="10">
        <v>6</v>
      </c>
      <c r="N277" s="3" t="str">
        <f t="shared" si="14"/>
        <v>N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1.4</v>
      </c>
      <c r="U277" s="15">
        <v>1.4</v>
      </c>
    </row>
    <row r="278" spans="1:21" x14ac:dyDescent="0.25">
      <c r="A278" s="1">
        <v>45397</v>
      </c>
      <c r="B278" s="2">
        <v>0.95833333333333337</v>
      </c>
      <c r="C278" s="7">
        <v>1010</v>
      </c>
      <c r="D278" s="7">
        <v>1015</v>
      </c>
      <c r="E278" s="71">
        <v>18.7</v>
      </c>
      <c r="F278" s="9">
        <v>72</v>
      </c>
      <c r="G278" s="71">
        <v>18.7</v>
      </c>
      <c r="H278" s="71">
        <v>13.5</v>
      </c>
      <c r="I278" s="71">
        <v>26</v>
      </c>
      <c r="J278" s="71">
        <v>18.7</v>
      </c>
      <c r="K278" s="6">
        <f t="shared" si="12"/>
        <v>0</v>
      </c>
      <c r="L278" s="6">
        <f t="shared" si="13"/>
        <v>0</v>
      </c>
      <c r="M278" s="10">
        <v>318</v>
      </c>
      <c r="N278" s="3" t="str">
        <f t="shared" si="14"/>
        <v>NW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</v>
      </c>
      <c r="U278" s="15">
        <v>0</v>
      </c>
    </row>
    <row r="279" spans="1:21" x14ac:dyDescent="0.25">
      <c r="A279" s="1">
        <v>45397</v>
      </c>
      <c r="B279" s="2">
        <v>0.96180555555555558</v>
      </c>
      <c r="C279" s="7">
        <v>1010</v>
      </c>
      <c r="D279" s="7">
        <v>1015</v>
      </c>
      <c r="E279" s="71">
        <v>18.600000000000001</v>
      </c>
      <c r="F279" s="9">
        <v>72</v>
      </c>
      <c r="G279" s="71">
        <v>18.600000000000001</v>
      </c>
      <c r="H279" s="71">
        <v>13.4</v>
      </c>
      <c r="I279" s="71">
        <v>26</v>
      </c>
      <c r="J279" s="71">
        <v>18.600000000000001</v>
      </c>
      <c r="K279" s="6">
        <f t="shared" si="12"/>
        <v>0</v>
      </c>
      <c r="L279" s="6">
        <f t="shared" si="13"/>
        <v>0</v>
      </c>
      <c r="M279" s="10">
        <v>135</v>
      </c>
      <c r="N279" s="3" t="str">
        <f t="shared" si="14"/>
        <v>SE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45397</v>
      </c>
      <c r="B280" s="2">
        <v>0.96527777777777779</v>
      </c>
      <c r="C280" s="7">
        <v>1010</v>
      </c>
      <c r="D280" s="7">
        <v>1015</v>
      </c>
      <c r="E280" s="71">
        <v>18.7</v>
      </c>
      <c r="F280" s="9">
        <v>72</v>
      </c>
      <c r="G280" s="71">
        <v>18.7</v>
      </c>
      <c r="H280" s="71">
        <v>13.5</v>
      </c>
      <c r="I280" s="71">
        <v>26</v>
      </c>
      <c r="J280" s="71">
        <v>18.7</v>
      </c>
      <c r="K280" s="6">
        <f t="shared" si="12"/>
        <v>2.52</v>
      </c>
      <c r="L280" s="6">
        <f t="shared" si="13"/>
        <v>2.52</v>
      </c>
      <c r="M280" s="10">
        <v>278</v>
      </c>
      <c r="N280" s="3" t="str">
        <f t="shared" si="14"/>
        <v>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0.7</v>
      </c>
      <c r="U280" s="15">
        <v>0.7</v>
      </c>
    </row>
    <row r="281" spans="1:21" x14ac:dyDescent="0.25">
      <c r="A281" s="1">
        <v>45397</v>
      </c>
      <c r="B281" s="2">
        <v>0.96875</v>
      </c>
      <c r="C281" s="7">
        <v>1009</v>
      </c>
      <c r="D281" s="7">
        <v>1014</v>
      </c>
      <c r="E281" s="71">
        <v>18.7</v>
      </c>
      <c r="F281" s="9">
        <v>72</v>
      </c>
      <c r="G281" s="71">
        <v>18.7</v>
      </c>
      <c r="H281" s="71">
        <v>13.5</v>
      </c>
      <c r="I281" s="71">
        <v>26</v>
      </c>
      <c r="J281" s="71">
        <v>18.7</v>
      </c>
      <c r="K281" s="6">
        <f t="shared" si="12"/>
        <v>7.9200000000000008</v>
      </c>
      <c r="L281" s="6">
        <f t="shared" si="13"/>
        <v>7.9200000000000008</v>
      </c>
      <c r="M281" s="10">
        <v>246</v>
      </c>
      <c r="N281" s="3" t="str">
        <f t="shared" si="14"/>
        <v>WSW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2.2000000000000002</v>
      </c>
      <c r="U281" s="15">
        <v>2.2000000000000002</v>
      </c>
    </row>
    <row r="282" spans="1:21" x14ac:dyDescent="0.25">
      <c r="A282" s="1">
        <v>45397</v>
      </c>
      <c r="B282" s="2">
        <v>0.97222222222222221</v>
      </c>
      <c r="C282" s="7">
        <v>1009</v>
      </c>
      <c r="D282" s="7">
        <v>1014</v>
      </c>
      <c r="E282" s="71">
        <v>18.600000000000001</v>
      </c>
      <c r="F282" s="9">
        <v>73</v>
      </c>
      <c r="G282" s="71">
        <v>18.600000000000001</v>
      </c>
      <c r="H282" s="71">
        <v>13.6</v>
      </c>
      <c r="I282" s="71">
        <v>26</v>
      </c>
      <c r="J282" s="71">
        <v>18.600000000000001</v>
      </c>
      <c r="K282" s="6">
        <f t="shared" si="12"/>
        <v>11.52</v>
      </c>
      <c r="L282" s="6">
        <f t="shared" si="13"/>
        <v>11.52</v>
      </c>
      <c r="M282" s="10">
        <v>203</v>
      </c>
      <c r="N282" s="3" t="str">
        <f t="shared" si="14"/>
        <v>SSW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3.2</v>
      </c>
      <c r="U282" s="15">
        <v>3.2</v>
      </c>
    </row>
    <row r="283" spans="1:21" x14ac:dyDescent="0.25">
      <c r="A283" s="1">
        <v>45397</v>
      </c>
      <c r="B283" s="2">
        <v>0.97569444444444442</v>
      </c>
      <c r="C283" s="7">
        <v>1010</v>
      </c>
      <c r="D283" s="7">
        <v>1015</v>
      </c>
      <c r="E283" s="71">
        <v>18.7</v>
      </c>
      <c r="F283" s="9">
        <v>73</v>
      </c>
      <c r="G283" s="71">
        <v>18.7</v>
      </c>
      <c r="H283" s="71">
        <v>13.7</v>
      </c>
      <c r="I283" s="71">
        <v>26</v>
      </c>
      <c r="J283" s="71">
        <v>18.7</v>
      </c>
      <c r="K283" s="6">
        <f t="shared" si="12"/>
        <v>14.040000000000001</v>
      </c>
      <c r="L283" s="6">
        <f t="shared" si="13"/>
        <v>16.559999999999999</v>
      </c>
      <c r="M283" s="10">
        <v>204</v>
      </c>
      <c r="N283" s="3" t="str">
        <f t="shared" si="14"/>
        <v>SSW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3.9</v>
      </c>
      <c r="U283" s="15">
        <v>4.5999999999999996</v>
      </c>
    </row>
    <row r="284" spans="1:21" x14ac:dyDescent="0.25">
      <c r="A284" s="1">
        <v>45397</v>
      </c>
      <c r="B284" s="2">
        <v>0.97916666666666663</v>
      </c>
      <c r="C284" s="7">
        <v>1009</v>
      </c>
      <c r="D284" s="7">
        <v>1014</v>
      </c>
      <c r="E284" s="71">
        <v>18.7</v>
      </c>
      <c r="F284" s="9">
        <v>73</v>
      </c>
      <c r="G284" s="71">
        <v>18.7</v>
      </c>
      <c r="H284" s="71">
        <v>13.7</v>
      </c>
      <c r="I284" s="71">
        <v>26</v>
      </c>
      <c r="J284" s="71">
        <v>18.7</v>
      </c>
      <c r="K284" s="6">
        <f t="shared" si="12"/>
        <v>3.6</v>
      </c>
      <c r="L284" s="6">
        <f t="shared" si="13"/>
        <v>3.6</v>
      </c>
      <c r="M284" s="10">
        <v>66</v>
      </c>
      <c r="N284" s="3" t="str">
        <f t="shared" si="14"/>
        <v>ENE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</v>
      </c>
      <c r="U284" s="15">
        <v>1</v>
      </c>
    </row>
    <row r="285" spans="1:21" x14ac:dyDescent="0.25">
      <c r="A285" s="1">
        <v>45397</v>
      </c>
      <c r="B285" s="2">
        <v>0.98263888888888884</v>
      </c>
      <c r="C285" s="7">
        <v>1009</v>
      </c>
      <c r="D285" s="7">
        <v>1014</v>
      </c>
      <c r="E285" s="71">
        <v>18.7</v>
      </c>
      <c r="F285" s="9">
        <v>72</v>
      </c>
      <c r="G285" s="71">
        <v>18.7</v>
      </c>
      <c r="H285" s="71">
        <v>13.5</v>
      </c>
      <c r="I285" s="71">
        <v>26</v>
      </c>
      <c r="J285" s="71">
        <v>18.7</v>
      </c>
      <c r="K285" s="6">
        <f t="shared" si="12"/>
        <v>5.76</v>
      </c>
      <c r="L285" s="6">
        <f t="shared" si="13"/>
        <v>5.76</v>
      </c>
      <c r="M285" s="10">
        <v>297</v>
      </c>
      <c r="N285" s="3" t="str">
        <f t="shared" si="14"/>
        <v>WNW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1.6</v>
      </c>
      <c r="U285" s="15">
        <v>1.6</v>
      </c>
    </row>
    <row r="286" spans="1:21" x14ac:dyDescent="0.25">
      <c r="A286" s="1">
        <v>45397</v>
      </c>
      <c r="B286" s="2">
        <v>0.98611111111111116</v>
      </c>
      <c r="C286" s="7">
        <v>1009</v>
      </c>
      <c r="D286" s="7">
        <v>1014</v>
      </c>
      <c r="E286" s="71">
        <v>18.7</v>
      </c>
      <c r="F286" s="9">
        <v>72</v>
      </c>
      <c r="G286" s="71">
        <v>18.7</v>
      </c>
      <c r="H286" s="71">
        <v>13.5</v>
      </c>
      <c r="I286" s="71">
        <v>26</v>
      </c>
      <c r="J286" s="71">
        <v>18.7</v>
      </c>
      <c r="K286" s="6">
        <f t="shared" si="12"/>
        <v>11.16</v>
      </c>
      <c r="L286" s="6">
        <f t="shared" si="13"/>
        <v>11.52</v>
      </c>
      <c r="M286" s="10">
        <v>208</v>
      </c>
      <c r="N286" s="3" t="str">
        <f t="shared" si="14"/>
        <v>SSW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3.1</v>
      </c>
      <c r="U286" s="15">
        <v>3.2</v>
      </c>
    </row>
    <row r="287" spans="1:21" x14ac:dyDescent="0.25">
      <c r="A287" s="1">
        <v>45397</v>
      </c>
      <c r="B287" s="2">
        <v>0.98958333333333337</v>
      </c>
      <c r="C287" s="7">
        <v>1010</v>
      </c>
      <c r="D287" s="7">
        <v>1015</v>
      </c>
      <c r="E287" s="71">
        <v>18.8</v>
      </c>
      <c r="F287" s="9">
        <v>72</v>
      </c>
      <c r="G287" s="71">
        <v>18.8</v>
      </c>
      <c r="H287" s="71">
        <v>13.6</v>
      </c>
      <c r="I287" s="71">
        <v>26</v>
      </c>
      <c r="J287" s="71">
        <v>18.8</v>
      </c>
      <c r="K287" s="6">
        <f t="shared" si="12"/>
        <v>5.04</v>
      </c>
      <c r="L287" s="6">
        <f t="shared" si="13"/>
        <v>5.04</v>
      </c>
      <c r="M287" s="10">
        <v>220</v>
      </c>
      <c r="N287" s="3" t="str">
        <f t="shared" si="14"/>
        <v>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1.4</v>
      </c>
      <c r="U287" s="15">
        <v>1.4</v>
      </c>
    </row>
    <row r="288" spans="1:21" x14ac:dyDescent="0.25">
      <c r="A288" s="1">
        <v>45397</v>
      </c>
      <c r="B288" s="2">
        <v>0.99305555555555558</v>
      </c>
      <c r="C288" s="7">
        <v>1009</v>
      </c>
      <c r="D288" s="7">
        <v>1014</v>
      </c>
      <c r="E288" s="71">
        <v>18.8</v>
      </c>
      <c r="F288" s="9">
        <v>72</v>
      </c>
      <c r="G288" s="71">
        <v>18.8</v>
      </c>
      <c r="H288" s="71">
        <v>13.6</v>
      </c>
      <c r="I288" s="71">
        <v>26</v>
      </c>
      <c r="J288" s="71">
        <v>18.8</v>
      </c>
      <c r="K288" s="6">
        <f t="shared" si="12"/>
        <v>8.2799999999999994</v>
      </c>
      <c r="L288" s="6">
        <f t="shared" si="13"/>
        <v>9.7200000000000006</v>
      </c>
      <c r="M288" s="10">
        <v>216</v>
      </c>
      <c r="N288" s="3" t="str">
        <f t="shared" si="14"/>
        <v>SSW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2.2999999999999998</v>
      </c>
      <c r="U288" s="15">
        <v>2.7</v>
      </c>
    </row>
    <row r="289" spans="1:21" x14ac:dyDescent="0.25">
      <c r="A289" s="1">
        <v>45397</v>
      </c>
      <c r="B289" s="75">
        <v>0.99652777777777779</v>
      </c>
      <c r="C289" s="7">
        <v>1009</v>
      </c>
      <c r="D289" s="7">
        <v>1014</v>
      </c>
      <c r="E289" s="71">
        <v>18.899999999999999</v>
      </c>
      <c r="F289" s="9">
        <v>72</v>
      </c>
      <c r="G289" s="71">
        <v>18.899999999999999</v>
      </c>
      <c r="H289" s="71">
        <v>13.7</v>
      </c>
      <c r="I289" s="71">
        <v>26</v>
      </c>
      <c r="J289" s="71">
        <v>18.899999999999999</v>
      </c>
      <c r="K289" s="6">
        <f t="shared" si="12"/>
        <v>9.36</v>
      </c>
      <c r="L289" s="6">
        <f t="shared" si="13"/>
        <v>9.7200000000000006</v>
      </c>
      <c r="M289" s="10">
        <v>174</v>
      </c>
      <c r="N289" s="3" t="str">
        <f t="shared" si="14"/>
        <v>S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2.6</v>
      </c>
      <c r="U289" s="15">
        <v>2.7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20.772569444444461</v>
      </c>
      <c r="B293" s="27">
        <f>AVERAGE(F2:F289)</f>
        <v>59.184027777777779</v>
      </c>
      <c r="C293" s="28">
        <f>AVERAGE(C2:C289)</f>
        <v>1013.8576388888889</v>
      </c>
      <c r="D293" s="29">
        <f>AVERAGE(S75:S254)</f>
        <v>268.63392870055549</v>
      </c>
      <c r="E293" s="30">
        <f>AVERAGE(K2:K288)</f>
        <v>6.9855052264808393</v>
      </c>
      <c r="F293" s="74">
        <f>AVERAGE(H2:H289)</f>
        <v>11.685763888888886</v>
      </c>
      <c r="G293" s="45" t="str" cm="1">
        <f t="array" ref="G293">INDEX(N2:N288,MIN(IF(MAX(COUNTIF(N2:N288,N2:N288))=COUNTIF(N2:N288,N2:N288),ROW(N2:N288),"")))</f>
        <v>SSE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13.7</v>
      </c>
      <c r="B296" s="33">
        <f>MAX(E2:E289)</f>
        <v>27.9</v>
      </c>
      <c r="C296" s="34">
        <f>MIN(F2:F289)</f>
        <v>33</v>
      </c>
      <c r="D296" s="35">
        <f>MAX(F2:F289)</f>
        <v>87</v>
      </c>
      <c r="E296" s="36">
        <f>MAX(S2:S288)</f>
        <v>728.48270000000002</v>
      </c>
      <c r="F296" s="37">
        <f>MAX(L2:L288)</f>
        <v>23.400000000000002</v>
      </c>
      <c r="G296" s="38">
        <f>MIN(H2:H289)</f>
        <v>8.6</v>
      </c>
      <c r="H296" s="33">
        <f>MAX(H2:H289)</f>
        <v>14.1</v>
      </c>
      <c r="I296" s="4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32905-2B6D-4615-A8FC-8F9F5333705E}">
  <dimension ref="A1:W296"/>
  <sheetViews>
    <sheetView workbookViewId="0">
      <selection activeCell="N2" sqref="N2:N289"/>
    </sheetView>
  </sheetViews>
  <sheetFormatPr defaultRowHeight="15" x14ac:dyDescent="0.25"/>
  <cols>
    <col min="1" max="1" width="20.7109375" customWidth="1"/>
    <col min="2" max="2" width="16.7109375" customWidth="1"/>
    <col min="3" max="3" width="18.42578125" style="16" customWidth="1"/>
    <col min="4" max="4" width="17.5703125" style="16" customWidth="1"/>
    <col min="5" max="5" width="16.28515625" style="26" customWidth="1"/>
    <col min="6" max="6" width="19" style="17" customWidth="1"/>
    <col min="7" max="7" width="18.5703125" style="26" customWidth="1"/>
    <col min="8" max="8" width="17.7109375" style="26" customWidth="1"/>
    <col min="9" max="9" width="21.5703125" style="26" customWidth="1"/>
    <col min="10" max="10" width="14.7109375" style="26" customWidth="1"/>
    <col min="11" max="11" width="18.7109375" style="39" customWidth="1"/>
    <col min="12" max="12" width="13.28515625" style="39" customWidth="1"/>
    <col min="13" max="13" width="14" style="4" customWidth="1"/>
    <col min="14" max="14" width="15.42578125" customWidth="1"/>
    <col min="15" max="15" width="15.85546875" style="18" customWidth="1"/>
    <col min="16" max="16" width="15.7109375" style="19" customWidth="1"/>
    <col min="17" max="17" width="14.7109375" customWidth="1"/>
    <col min="18" max="18" width="17.85546875" style="20" customWidth="1"/>
    <col min="19" max="19" width="18.85546875" style="21" customWidth="1"/>
    <col min="20" max="20" width="17" style="22" customWidth="1"/>
    <col min="21" max="21" width="19.28515625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45398</v>
      </c>
      <c r="B2" s="2">
        <v>0</v>
      </c>
      <c r="C2" s="7">
        <v>1009</v>
      </c>
      <c r="D2" s="7">
        <v>1014</v>
      </c>
      <c r="E2" s="71">
        <v>18.899999999999999</v>
      </c>
      <c r="F2" s="9">
        <v>72</v>
      </c>
      <c r="G2" s="71">
        <v>18.899999999999999</v>
      </c>
      <c r="H2" s="71">
        <v>13.7</v>
      </c>
      <c r="I2" s="71">
        <v>26</v>
      </c>
      <c r="J2" s="71">
        <v>18.899999999999999</v>
      </c>
      <c r="K2" s="6">
        <f>CONVERT(T2,"m/s","km/h")</f>
        <v>11.52</v>
      </c>
      <c r="L2" s="6">
        <f>CONVERT(U2,"m/s","km/h")</f>
        <v>11.88</v>
      </c>
      <c r="M2" s="10">
        <v>152</v>
      </c>
      <c r="N2" s="3" t="str">
        <f>LOOKUP(M2,$V$4:$V$40,$W$4:$W$40)</f>
        <v>SSE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3.2</v>
      </c>
      <c r="U2" s="15">
        <v>3.3</v>
      </c>
    </row>
    <row r="3" spans="1:23" x14ac:dyDescent="0.25">
      <c r="A3" s="1">
        <v>45398</v>
      </c>
      <c r="B3" s="2">
        <v>3.472222222222222E-3</v>
      </c>
      <c r="C3" s="7">
        <v>1009</v>
      </c>
      <c r="D3" s="7">
        <v>1014</v>
      </c>
      <c r="E3" s="71">
        <v>18.899999999999999</v>
      </c>
      <c r="F3" s="9">
        <v>72</v>
      </c>
      <c r="G3" s="71">
        <v>18.899999999999999</v>
      </c>
      <c r="H3" s="71">
        <v>13.7</v>
      </c>
      <c r="I3" s="71">
        <v>26</v>
      </c>
      <c r="J3" s="71">
        <v>18.899999999999999</v>
      </c>
      <c r="K3" s="6">
        <f t="shared" ref="K3:K66" si="0">CONVERT(T3,"m/s","km/h")</f>
        <v>4.68</v>
      </c>
      <c r="L3" s="6">
        <f t="shared" ref="L3:L66" si="1">CONVERT(U3,"m/s","km/h")</f>
        <v>4.68</v>
      </c>
      <c r="M3" s="10">
        <v>54</v>
      </c>
      <c r="N3" s="3" t="str">
        <f t="shared" ref="N3:N66" si="2">LOOKUP(M3,$V$4:$V$40,$W$4:$W$40)</f>
        <v>NE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1.3</v>
      </c>
      <c r="U3" s="15">
        <v>1.3</v>
      </c>
    </row>
    <row r="4" spans="1:23" x14ac:dyDescent="0.25">
      <c r="A4" s="1">
        <v>45398</v>
      </c>
      <c r="B4" s="2">
        <v>6.9444444444444441E-3</v>
      </c>
      <c r="C4" s="7">
        <v>1009</v>
      </c>
      <c r="D4" s="7">
        <v>1014</v>
      </c>
      <c r="E4" s="71">
        <v>18.899999999999999</v>
      </c>
      <c r="F4" s="9">
        <v>72</v>
      </c>
      <c r="G4" s="71">
        <v>18.899999999999999</v>
      </c>
      <c r="H4" s="71">
        <v>13.7</v>
      </c>
      <c r="I4" s="71">
        <v>26</v>
      </c>
      <c r="J4" s="71">
        <v>18.899999999999999</v>
      </c>
      <c r="K4" s="6">
        <f t="shared" si="0"/>
        <v>3.24</v>
      </c>
      <c r="L4" s="6">
        <f t="shared" si="1"/>
        <v>3.24</v>
      </c>
      <c r="M4" s="10">
        <v>239</v>
      </c>
      <c r="N4" s="3" t="str">
        <f t="shared" si="2"/>
        <v>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0.9</v>
      </c>
      <c r="U4" s="15">
        <v>0.9</v>
      </c>
      <c r="V4" s="43">
        <v>0</v>
      </c>
      <c r="W4" s="5" t="s">
        <v>0</v>
      </c>
    </row>
    <row r="5" spans="1:23" x14ac:dyDescent="0.25">
      <c r="A5" s="1">
        <v>45398</v>
      </c>
      <c r="B5" s="2">
        <v>1.0416666666666666E-2</v>
      </c>
      <c r="C5" s="7">
        <v>1009</v>
      </c>
      <c r="D5" s="7">
        <v>1014</v>
      </c>
      <c r="E5" s="71">
        <v>18.899999999999999</v>
      </c>
      <c r="F5" s="9">
        <v>72</v>
      </c>
      <c r="G5" s="71">
        <v>18.899999999999999</v>
      </c>
      <c r="H5" s="71">
        <v>13.7</v>
      </c>
      <c r="I5" s="71">
        <v>26</v>
      </c>
      <c r="J5" s="71">
        <v>18.899999999999999</v>
      </c>
      <c r="K5" s="6">
        <f t="shared" si="0"/>
        <v>5.04</v>
      </c>
      <c r="L5" s="6">
        <f t="shared" si="1"/>
        <v>5.04</v>
      </c>
      <c r="M5" s="10">
        <v>192</v>
      </c>
      <c r="N5" s="3" t="str">
        <f t="shared" si="2"/>
        <v>S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1.4</v>
      </c>
      <c r="U5" s="15">
        <v>1.4</v>
      </c>
      <c r="V5" s="43">
        <v>10</v>
      </c>
      <c r="W5" s="5" t="s">
        <v>0</v>
      </c>
    </row>
    <row r="6" spans="1:23" x14ac:dyDescent="0.25">
      <c r="A6" s="1">
        <v>45398</v>
      </c>
      <c r="B6" s="2">
        <v>1.3888888888888888E-2</v>
      </c>
      <c r="C6" s="7">
        <v>1009</v>
      </c>
      <c r="D6" s="7">
        <v>1014</v>
      </c>
      <c r="E6" s="71">
        <v>18.899999999999999</v>
      </c>
      <c r="F6" s="9">
        <v>73</v>
      </c>
      <c r="G6" s="71">
        <v>18.899999999999999</v>
      </c>
      <c r="H6" s="71">
        <v>13.9</v>
      </c>
      <c r="I6" s="71">
        <v>26</v>
      </c>
      <c r="J6" s="71">
        <v>18.899999999999999</v>
      </c>
      <c r="K6" s="6">
        <f t="shared" si="0"/>
        <v>7.2</v>
      </c>
      <c r="L6" s="6">
        <f t="shared" si="1"/>
        <v>8.2799999999999994</v>
      </c>
      <c r="M6" s="10">
        <v>144</v>
      </c>
      <c r="N6" s="3" t="str">
        <f t="shared" si="2"/>
        <v>SE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2</v>
      </c>
      <c r="U6" s="15">
        <v>2.2999999999999998</v>
      </c>
      <c r="V6" s="43">
        <v>20</v>
      </c>
      <c r="W6" s="5" t="s">
        <v>1</v>
      </c>
    </row>
    <row r="7" spans="1:23" x14ac:dyDescent="0.25">
      <c r="A7" s="1">
        <v>45398</v>
      </c>
      <c r="B7" s="2">
        <v>1.7361111111111112E-2</v>
      </c>
      <c r="C7" s="7">
        <v>1009</v>
      </c>
      <c r="D7" s="7">
        <v>1014</v>
      </c>
      <c r="E7" s="71">
        <v>18.7</v>
      </c>
      <c r="F7" s="9">
        <v>73</v>
      </c>
      <c r="G7" s="71">
        <v>18.7</v>
      </c>
      <c r="H7" s="71">
        <v>13.7</v>
      </c>
      <c r="I7" s="71">
        <v>26</v>
      </c>
      <c r="J7" s="71">
        <v>18.7</v>
      </c>
      <c r="K7" s="6">
        <f t="shared" si="0"/>
        <v>7.2</v>
      </c>
      <c r="L7" s="6">
        <f t="shared" si="1"/>
        <v>8.2799999999999994</v>
      </c>
      <c r="M7" s="10">
        <v>159</v>
      </c>
      <c r="N7" s="3" t="str">
        <f t="shared" si="2"/>
        <v>SSE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2</v>
      </c>
      <c r="U7" s="15">
        <v>2.2999999999999998</v>
      </c>
      <c r="V7" s="43">
        <v>30</v>
      </c>
      <c r="W7" s="5" t="s">
        <v>1</v>
      </c>
    </row>
    <row r="8" spans="1:23" x14ac:dyDescent="0.25">
      <c r="A8" s="1">
        <v>45398</v>
      </c>
      <c r="B8" s="2">
        <v>2.0833333333333332E-2</v>
      </c>
      <c r="C8" s="7">
        <v>1009</v>
      </c>
      <c r="D8" s="7">
        <v>1014</v>
      </c>
      <c r="E8" s="71">
        <v>18.7</v>
      </c>
      <c r="F8" s="9">
        <v>74</v>
      </c>
      <c r="G8" s="71">
        <v>18.7</v>
      </c>
      <c r="H8" s="71">
        <v>13.9</v>
      </c>
      <c r="I8" s="71">
        <v>26</v>
      </c>
      <c r="J8" s="71">
        <v>18.7</v>
      </c>
      <c r="K8" s="6">
        <f t="shared" si="0"/>
        <v>3.6</v>
      </c>
      <c r="L8" s="6">
        <f t="shared" si="1"/>
        <v>3.6</v>
      </c>
      <c r="M8" s="10">
        <v>156</v>
      </c>
      <c r="N8" s="3" t="str">
        <f t="shared" si="2"/>
        <v>SSE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</v>
      </c>
      <c r="U8" s="15">
        <v>1</v>
      </c>
      <c r="V8" s="43">
        <v>40</v>
      </c>
      <c r="W8" s="5" t="s">
        <v>2</v>
      </c>
    </row>
    <row r="9" spans="1:23" x14ac:dyDescent="0.25">
      <c r="A9" s="1">
        <v>45398</v>
      </c>
      <c r="B9" s="2">
        <v>2.4305555555555556E-2</v>
      </c>
      <c r="C9" s="7">
        <v>1009</v>
      </c>
      <c r="D9" s="7">
        <v>1014</v>
      </c>
      <c r="E9" s="71">
        <v>18.600000000000001</v>
      </c>
      <c r="F9" s="9">
        <v>74</v>
      </c>
      <c r="G9" s="71">
        <v>18.600000000000001</v>
      </c>
      <c r="H9" s="71">
        <v>13.8</v>
      </c>
      <c r="I9" s="71">
        <v>26</v>
      </c>
      <c r="J9" s="71">
        <v>18.600000000000001</v>
      </c>
      <c r="K9" s="6">
        <f t="shared" si="0"/>
        <v>2.52</v>
      </c>
      <c r="L9" s="6">
        <f t="shared" si="1"/>
        <v>2.52</v>
      </c>
      <c r="M9" s="10">
        <v>126</v>
      </c>
      <c r="N9" s="3" t="str">
        <f t="shared" si="2"/>
        <v>ESE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0.7</v>
      </c>
      <c r="U9" s="15">
        <v>0.7</v>
      </c>
      <c r="V9" s="43">
        <v>50</v>
      </c>
      <c r="W9" s="5" t="s">
        <v>2</v>
      </c>
    </row>
    <row r="10" spans="1:23" x14ac:dyDescent="0.25">
      <c r="A10" s="1">
        <v>45398</v>
      </c>
      <c r="B10" s="2">
        <v>2.7777777777777776E-2</v>
      </c>
      <c r="C10" s="7">
        <v>1009</v>
      </c>
      <c r="D10" s="7">
        <v>1014</v>
      </c>
      <c r="E10" s="71">
        <v>18.600000000000001</v>
      </c>
      <c r="F10" s="9">
        <v>75</v>
      </c>
      <c r="G10" s="71">
        <v>18.600000000000001</v>
      </c>
      <c r="H10" s="71">
        <v>14.1</v>
      </c>
      <c r="I10" s="71">
        <v>26</v>
      </c>
      <c r="J10" s="71">
        <v>18.600000000000001</v>
      </c>
      <c r="K10" s="6">
        <f t="shared" si="0"/>
        <v>0</v>
      </c>
      <c r="L10" s="6">
        <f t="shared" si="1"/>
        <v>0</v>
      </c>
      <c r="M10" s="10">
        <v>84</v>
      </c>
      <c r="N10" s="3" t="str">
        <f t="shared" si="2"/>
        <v>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</v>
      </c>
      <c r="U10" s="15">
        <v>0</v>
      </c>
      <c r="V10" s="43">
        <v>60</v>
      </c>
      <c r="W10" s="5" t="s">
        <v>3</v>
      </c>
    </row>
    <row r="11" spans="1:23" x14ac:dyDescent="0.25">
      <c r="A11" s="1">
        <v>45398</v>
      </c>
      <c r="B11" s="2">
        <v>3.125E-2</v>
      </c>
      <c r="C11" s="7">
        <v>1009</v>
      </c>
      <c r="D11" s="7">
        <v>1014</v>
      </c>
      <c r="E11" s="71">
        <v>18.7</v>
      </c>
      <c r="F11" s="9">
        <v>75</v>
      </c>
      <c r="G11" s="71">
        <v>18.7</v>
      </c>
      <c r="H11" s="71">
        <v>14.1</v>
      </c>
      <c r="I11" s="71">
        <v>26</v>
      </c>
      <c r="J11" s="71">
        <v>18.7</v>
      </c>
      <c r="K11" s="6">
        <f t="shared" si="0"/>
        <v>6.48</v>
      </c>
      <c r="L11" s="6">
        <f t="shared" si="1"/>
        <v>7.2</v>
      </c>
      <c r="M11" s="10">
        <v>189</v>
      </c>
      <c r="N11" s="3" t="str">
        <f t="shared" si="2"/>
        <v>S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1.8</v>
      </c>
      <c r="U11" s="15">
        <v>2</v>
      </c>
      <c r="V11" s="43">
        <v>70</v>
      </c>
      <c r="W11" s="5" t="s">
        <v>3</v>
      </c>
    </row>
    <row r="12" spans="1:23" x14ac:dyDescent="0.25">
      <c r="A12" s="1">
        <v>45398</v>
      </c>
      <c r="B12" s="2">
        <v>3.4722222222222224E-2</v>
      </c>
      <c r="C12" s="7">
        <v>1009</v>
      </c>
      <c r="D12" s="7">
        <v>1014</v>
      </c>
      <c r="E12" s="71">
        <v>18.7</v>
      </c>
      <c r="F12" s="9">
        <v>75</v>
      </c>
      <c r="G12" s="71">
        <v>18.7</v>
      </c>
      <c r="H12" s="71">
        <v>14.1</v>
      </c>
      <c r="I12" s="71">
        <v>26</v>
      </c>
      <c r="J12" s="71">
        <v>18.7</v>
      </c>
      <c r="K12" s="6">
        <f t="shared" si="0"/>
        <v>3.6</v>
      </c>
      <c r="L12" s="6">
        <f t="shared" si="1"/>
        <v>3.6</v>
      </c>
      <c r="M12" s="10">
        <v>155</v>
      </c>
      <c r="N12" s="3" t="str">
        <f t="shared" si="2"/>
        <v>SSE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</v>
      </c>
      <c r="U12" s="15">
        <v>1</v>
      </c>
      <c r="V12" s="43">
        <v>80</v>
      </c>
      <c r="W12" s="5" t="s">
        <v>4</v>
      </c>
    </row>
    <row r="13" spans="1:23" x14ac:dyDescent="0.25">
      <c r="A13" s="1">
        <v>45398</v>
      </c>
      <c r="B13" s="2">
        <v>3.8194444444444448E-2</v>
      </c>
      <c r="C13" s="7">
        <v>1009</v>
      </c>
      <c r="D13" s="7">
        <v>1014</v>
      </c>
      <c r="E13" s="71">
        <v>18.600000000000001</v>
      </c>
      <c r="F13" s="9">
        <v>75</v>
      </c>
      <c r="G13" s="71">
        <v>18.600000000000001</v>
      </c>
      <c r="H13" s="71">
        <v>14.1</v>
      </c>
      <c r="I13" s="71">
        <v>26</v>
      </c>
      <c r="J13" s="71">
        <v>18.600000000000001</v>
      </c>
      <c r="K13" s="6">
        <f t="shared" si="0"/>
        <v>0</v>
      </c>
      <c r="L13" s="6">
        <f t="shared" si="1"/>
        <v>0</v>
      </c>
      <c r="M13" s="10">
        <v>142</v>
      </c>
      <c r="N13" s="3" t="str">
        <f t="shared" si="2"/>
        <v>SE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43">
        <v>90</v>
      </c>
      <c r="W13" s="5" t="s">
        <v>4</v>
      </c>
    </row>
    <row r="14" spans="1:23" x14ac:dyDescent="0.25">
      <c r="A14" s="1">
        <v>45398</v>
      </c>
      <c r="B14" s="2">
        <v>4.1666666666666664E-2</v>
      </c>
      <c r="C14" s="7">
        <v>1009</v>
      </c>
      <c r="D14" s="7">
        <v>1014</v>
      </c>
      <c r="E14" s="71">
        <v>18.5</v>
      </c>
      <c r="F14" s="9">
        <v>76</v>
      </c>
      <c r="G14" s="71">
        <v>18.5</v>
      </c>
      <c r="H14" s="71">
        <v>14.2</v>
      </c>
      <c r="I14" s="71">
        <v>26</v>
      </c>
      <c r="J14" s="71">
        <v>18.5</v>
      </c>
      <c r="K14" s="6">
        <f t="shared" si="0"/>
        <v>0</v>
      </c>
      <c r="L14" s="6">
        <f t="shared" si="1"/>
        <v>0</v>
      </c>
      <c r="M14" s="10">
        <v>90</v>
      </c>
      <c r="N14" s="3" t="str">
        <f t="shared" si="2"/>
        <v>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</v>
      </c>
      <c r="U14" s="15">
        <v>0</v>
      </c>
      <c r="V14" s="43">
        <v>100</v>
      </c>
      <c r="W14" s="5" t="s">
        <v>4</v>
      </c>
    </row>
    <row r="15" spans="1:23" x14ac:dyDescent="0.25">
      <c r="A15" s="1">
        <v>45398</v>
      </c>
      <c r="B15" s="2">
        <v>4.5138888888888888E-2</v>
      </c>
      <c r="C15" s="7">
        <v>1009</v>
      </c>
      <c r="D15" s="7">
        <v>1014</v>
      </c>
      <c r="E15" s="71">
        <v>18.5</v>
      </c>
      <c r="F15" s="9">
        <v>76</v>
      </c>
      <c r="G15" s="71">
        <v>18.5</v>
      </c>
      <c r="H15" s="71">
        <v>14.2</v>
      </c>
      <c r="I15" s="71">
        <v>26</v>
      </c>
      <c r="J15" s="71">
        <v>18.5</v>
      </c>
      <c r="K15" s="6">
        <f t="shared" si="0"/>
        <v>0</v>
      </c>
      <c r="L15" s="6">
        <f t="shared" si="1"/>
        <v>0</v>
      </c>
      <c r="M15" s="10">
        <v>102</v>
      </c>
      <c r="N15" s="3" t="str">
        <f t="shared" si="2"/>
        <v>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</v>
      </c>
      <c r="U15" s="15">
        <v>0</v>
      </c>
      <c r="V15" s="43">
        <v>110</v>
      </c>
      <c r="W15" s="5" t="s">
        <v>5</v>
      </c>
    </row>
    <row r="16" spans="1:23" x14ac:dyDescent="0.25">
      <c r="A16" s="1">
        <v>45398</v>
      </c>
      <c r="B16" s="2">
        <v>4.8611111111111112E-2</v>
      </c>
      <c r="C16" s="7">
        <v>1009</v>
      </c>
      <c r="D16" s="7">
        <v>1014</v>
      </c>
      <c r="E16" s="71">
        <v>18.5</v>
      </c>
      <c r="F16" s="9">
        <v>76</v>
      </c>
      <c r="G16" s="71">
        <v>18.5</v>
      </c>
      <c r="H16" s="71">
        <v>14.2</v>
      </c>
      <c r="I16" s="71">
        <v>26</v>
      </c>
      <c r="J16" s="71">
        <v>18.5</v>
      </c>
      <c r="K16" s="6">
        <f t="shared" si="0"/>
        <v>0</v>
      </c>
      <c r="L16" s="6">
        <f t="shared" si="1"/>
        <v>0</v>
      </c>
      <c r="M16" s="10">
        <v>98</v>
      </c>
      <c r="N16" s="3" t="str">
        <f t="shared" si="2"/>
        <v>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43">
        <v>120</v>
      </c>
      <c r="W16" s="5" t="s">
        <v>5</v>
      </c>
    </row>
    <row r="17" spans="1:23" x14ac:dyDescent="0.25">
      <c r="A17" s="1">
        <v>45398</v>
      </c>
      <c r="B17" s="2">
        <v>5.2083333333333336E-2</v>
      </c>
      <c r="C17" s="7">
        <v>1009</v>
      </c>
      <c r="D17" s="7">
        <v>1014</v>
      </c>
      <c r="E17" s="71">
        <v>18.399999999999999</v>
      </c>
      <c r="F17" s="9">
        <v>77</v>
      </c>
      <c r="G17" s="71">
        <v>18.399999999999999</v>
      </c>
      <c r="H17" s="71">
        <v>14.3</v>
      </c>
      <c r="I17" s="71">
        <v>26</v>
      </c>
      <c r="J17" s="71">
        <v>18.399999999999999</v>
      </c>
      <c r="K17" s="6">
        <f t="shared" si="0"/>
        <v>4.68</v>
      </c>
      <c r="L17" s="6">
        <f t="shared" si="1"/>
        <v>4.68</v>
      </c>
      <c r="M17" s="10">
        <v>148</v>
      </c>
      <c r="N17" s="3" t="str">
        <f t="shared" si="2"/>
        <v>SE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1.3</v>
      </c>
      <c r="U17" s="15">
        <v>1.3</v>
      </c>
      <c r="V17" s="43">
        <v>130</v>
      </c>
      <c r="W17" s="5" t="s">
        <v>6</v>
      </c>
    </row>
    <row r="18" spans="1:23" x14ac:dyDescent="0.25">
      <c r="A18" s="1">
        <v>45398</v>
      </c>
      <c r="B18" s="2">
        <v>5.5555555555555552E-2</v>
      </c>
      <c r="C18" s="7">
        <v>1008</v>
      </c>
      <c r="D18" s="7">
        <v>1013</v>
      </c>
      <c r="E18" s="71">
        <v>18.5</v>
      </c>
      <c r="F18" s="9">
        <v>77</v>
      </c>
      <c r="G18" s="71">
        <v>18.5</v>
      </c>
      <c r="H18" s="71">
        <v>14.4</v>
      </c>
      <c r="I18" s="71">
        <v>26</v>
      </c>
      <c r="J18" s="71">
        <v>18.5</v>
      </c>
      <c r="K18" s="6">
        <f t="shared" si="0"/>
        <v>6.84</v>
      </c>
      <c r="L18" s="6">
        <f t="shared" si="1"/>
        <v>7.2</v>
      </c>
      <c r="M18" s="10">
        <v>161</v>
      </c>
      <c r="N18" s="3" t="str">
        <f t="shared" si="2"/>
        <v>SSE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1.9</v>
      </c>
      <c r="U18" s="15">
        <v>2</v>
      </c>
      <c r="V18" s="43">
        <v>140</v>
      </c>
      <c r="W18" s="5" t="s">
        <v>6</v>
      </c>
    </row>
    <row r="19" spans="1:23" x14ac:dyDescent="0.25">
      <c r="A19" s="1">
        <v>45398</v>
      </c>
      <c r="B19" s="2">
        <v>5.9027777777777776E-2</v>
      </c>
      <c r="C19" s="7">
        <v>1008</v>
      </c>
      <c r="D19" s="7">
        <v>1013</v>
      </c>
      <c r="E19" s="71">
        <v>18.3</v>
      </c>
      <c r="F19" s="9">
        <v>78</v>
      </c>
      <c r="G19" s="71">
        <v>18.3</v>
      </c>
      <c r="H19" s="71">
        <v>14.4</v>
      </c>
      <c r="I19" s="71">
        <v>26</v>
      </c>
      <c r="J19" s="71">
        <v>18.3</v>
      </c>
      <c r="K19" s="6">
        <f t="shared" si="0"/>
        <v>12.6</v>
      </c>
      <c r="L19" s="6">
        <f t="shared" si="1"/>
        <v>12.96</v>
      </c>
      <c r="M19" s="10">
        <v>126</v>
      </c>
      <c r="N19" s="3" t="str">
        <f t="shared" si="2"/>
        <v>ESE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3.5</v>
      </c>
      <c r="U19" s="15">
        <v>3.6</v>
      </c>
      <c r="V19" s="43">
        <v>150</v>
      </c>
      <c r="W19" s="5" t="s">
        <v>7</v>
      </c>
    </row>
    <row r="20" spans="1:23" x14ac:dyDescent="0.25">
      <c r="A20" s="1">
        <v>45398</v>
      </c>
      <c r="B20" s="2">
        <v>6.25E-2</v>
      </c>
      <c r="C20" s="7">
        <v>1008</v>
      </c>
      <c r="D20" s="7">
        <v>1013</v>
      </c>
      <c r="E20" s="71">
        <v>18.3</v>
      </c>
      <c r="F20" s="9">
        <v>78</v>
      </c>
      <c r="G20" s="71">
        <v>18.3</v>
      </c>
      <c r="H20" s="71">
        <v>14.4</v>
      </c>
      <c r="I20" s="71">
        <v>26</v>
      </c>
      <c r="J20" s="71">
        <v>18.3</v>
      </c>
      <c r="K20" s="6">
        <f t="shared" si="0"/>
        <v>11.88</v>
      </c>
      <c r="L20" s="6">
        <f t="shared" si="1"/>
        <v>11.88</v>
      </c>
      <c r="M20" s="10">
        <v>131</v>
      </c>
      <c r="N20" s="3" t="str">
        <f t="shared" si="2"/>
        <v>SE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3.3</v>
      </c>
      <c r="U20" s="15">
        <v>3.3</v>
      </c>
      <c r="V20" s="43">
        <v>160</v>
      </c>
      <c r="W20" s="5" t="s">
        <v>7</v>
      </c>
    </row>
    <row r="21" spans="1:23" x14ac:dyDescent="0.25">
      <c r="A21" s="1">
        <v>45398</v>
      </c>
      <c r="B21" s="2">
        <v>6.5972222222222224E-2</v>
      </c>
      <c r="C21" s="7">
        <v>1008</v>
      </c>
      <c r="D21" s="7">
        <v>1013</v>
      </c>
      <c r="E21" s="71">
        <v>18.2</v>
      </c>
      <c r="F21" s="9">
        <v>79</v>
      </c>
      <c r="G21" s="71">
        <v>18.2</v>
      </c>
      <c r="H21" s="71">
        <v>14.5</v>
      </c>
      <c r="I21" s="71">
        <v>26</v>
      </c>
      <c r="J21" s="71">
        <v>18.2</v>
      </c>
      <c r="K21" s="6">
        <f t="shared" si="0"/>
        <v>6.48</v>
      </c>
      <c r="L21" s="6">
        <f t="shared" si="1"/>
        <v>7.2</v>
      </c>
      <c r="M21" s="10">
        <v>174</v>
      </c>
      <c r="N21" s="3" t="str">
        <f t="shared" si="2"/>
        <v>S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1.8</v>
      </c>
      <c r="U21" s="15">
        <v>2</v>
      </c>
      <c r="V21" s="43">
        <v>170</v>
      </c>
      <c r="W21" s="5" t="s">
        <v>8</v>
      </c>
    </row>
    <row r="22" spans="1:23" x14ac:dyDescent="0.25">
      <c r="A22" s="1">
        <v>45398</v>
      </c>
      <c r="B22" s="2">
        <v>6.9444444444444448E-2</v>
      </c>
      <c r="C22" s="7">
        <v>1008</v>
      </c>
      <c r="D22" s="7">
        <v>1013</v>
      </c>
      <c r="E22" s="71">
        <v>18.2</v>
      </c>
      <c r="F22" s="9">
        <v>79</v>
      </c>
      <c r="G22" s="71">
        <v>18.2</v>
      </c>
      <c r="H22" s="71">
        <v>14.5</v>
      </c>
      <c r="I22" s="71">
        <v>26</v>
      </c>
      <c r="J22" s="71">
        <v>18.2</v>
      </c>
      <c r="K22" s="6">
        <f t="shared" si="0"/>
        <v>8.2799999999999994</v>
      </c>
      <c r="L22" s="6">
        <f t="shared" si="1"/>
        <v>8.64</v>
      </c>
      <c r="M22" s="10">
        <v>144</v>
      </c>
      <c r="N22" s="3" t="str">
        <f t="shared" si="2"/>
        <v>SE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2.2999999999999998</v>
      </c>
      <c r="U22" s="15">
        <v>2.4</v>
      </c>
      <c r="V22" s="43">
        <v>180</v>
      </c>
      <c r="W22" s="5" t="s">
        <v>8</v>
      </c>
    </row>
    <row r="23" spans="1:23" x14ac:dyDescent="0.25">
      <c r="A23" s="1">
        <v>45398</v>
      </c>
      <c r="B23" s="2">
        <v>7.2916666666666671E-2</v>
      </c>
      <c r="C23" s="7">
        <v>1008</v>
      </c>
      <c r="D23" s="7">
        <v>1013</v>
      </c>
      <c r="E23" s="71">
        <v>18.100000000000001</v>
      </c>
      <c r="F23" s="9">
        <v>79</v>
      </c>
      <c r="G23" s="71">
        <v>18.100000000000001</v>
      </c>
      <c r="H23" s="71">
        <v>14.4</v>
      </c>
      <c r="I23" s="71">
        <v>26</v>
      </c>
      <c r="J23" s="71">
        <v>18.100000000000001</v>
      </c>
      <c r="K23" s="6">
        <f t="shared" si="0"/>
        <v>7.2</v>
      </c>
      <c r="L23" s="6">
        <f t="shared" si="1"/>
        <v>8.2799999999999994</v>
      </c>
      <c r="M23" s="10">
        <v>151</v>
      </c>
      <c r="N23" s="3" t="str">
        <f t="shared" si="2"/>
        <v>SSE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2</v>
      </c>
      <c r="U23" s="15">
        <v>2.2999999999999998</v>
      </c>
      <c r="V23" s="43">
        <v>190</v>
      </c>
      <c r="W23" s="5" t="s">
        <v>8</v>
      </c>
    </row>
    <row r="24" spans="1:23" x14ac:dyDescent="0.25">
      <c r="A24" s="1">
        <v>45398</v>
      </c>
      <c r="B24" s="2">
        <v>7.6388888888888895E-2</v>
      </c>
      <c r="C24" s="7">
        <v>1008</v>
      </c>
      <c r="D24" s="7">
        <v>1013</v>
      </c>
      <c r="E24" s="71">
        <v>18.100000000000001</v>
      </c>
      <c r="F24" s="9">
        <v>80</v>
      </c>
      <c r="G24" s="71">
        <v>18.100000000000001</v>
      </c>
      <c r="H24" s="71">
        <v>14.6</v>
      </c>
      <c r="I24" s="71">
        <v>26</v>
      </c>
      <c r="J24" s="71">
        <v>18.100000000000001</v>
      </c>
      <c r="K24" s="6">
        <f t="shared" si="0"/>
        <v>7.9200000000000008</v>
      </c>
      <c r="L24" s="6">
        <f t="shared" si="1"/>
        <v>9.36</v>
      </c>
      <c r="M24" s="10">
        <v>197</v>
      </c>
      <c r="N24" s="3" t="str">
        <f t="shared" si="2"/>
        <v>S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2.2000000000000002</v>
      </c>
      <c r="U24" s="15">
        <v>2.6</v>
      </c>
      <c r="V24" s="43">
        <v>200</v>
      </c>
      <c r="W24" s="5" t="s">
        <v>9</v>
      </c>
    </row>
    <row r="25" spans="1:23" x14ac:dyDescent="0.25">
      <c r="A25" s="1">
        <v>45398</v>
      </c>
      <c r="B25" s="2">
        <v>7.9861111111111105E-2</v>
      </c>
      <c r="C25" s="7">
        <v>1008</v>
      </c>
      <c r="D25" s="7">
        <v>1013</v>
      </c>
      <c r="E25" s="71">
        <v>18.100000000000001</v>
      </c>
      <c r="F25" s="9">
        <v>81</v>
      </c>
      <c r="G25" s="71">
        <v>18.100000000000001</v>
      </c>
      <c r="H25" s="71">
        <v>14.8</v>
      </c>
      <c r="I25" s="71">
        <v>26</v>
      </c>
      <c r="J25" s="71">
        <v>18.100000000000001</v>
      </c>
      <c r="K25" s="6">
        <f t="shared" si="0"/>
        <v>3.24</v>
      </c>
      <c r="L25" s="6">
        <f t="shared" si="1"/>
        <v>3.24</v>
      </c>
      <c r="M25" s="10">
        <v>102</v>
      </c>
      <c r="N25" s="3" t="str">
        <f t="shared" si="2"/>
        <v>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0.9</v>
      </c>
      <c r="U25" s="15">
        <v>0.9</v>
      </c>
      <c r="V25" s="43">
        <v>210</v>
      </c>
      <c r="W25" s="5" t="s">
        <v>9</v>
      </c>
    </row>
    <row r="26" spans="1:23" x14ac:dyDescent="0.25">
      <c r="A26" s="1">
        <v>45398</v>
      </c>
      <c r="B26" s="2">
        <v>8.3333333333333329E-2</v>
      </c>
      <c r="C26" s="7">
        <v>1008</v>
      </c>
      <c r="D26" s="7">
        <v>1013</v>
      </c>
      <c r="E26" s="71">
        <v>18.100000000000001</v>
      </c>
      <c r="F26" s="9">
        <v>81</v>
      </c>
      <c r="G26" s="71">
        <v>18.100000000000001</v>
      </c>
      <c r="H26" s="71">
        <v>14.8</v>
      </c>
      <c r="I26" s="71">
        <v>26</v>
      </c>
      <c r="J26" s="71">
        <v>18.100000000000001</v>
      </c>
      <c r="K26" s="6">
        <f t="shared" si="0"/>
        <v>7.9200000000000008</v>
      </c>
      <c r="L26" s="6">
        <f t="shared" si="1"/>
        <v>7.9200000000000008</v>
      </c>
      <c r="M26" s="10">
        <v>168</v>
      </c>
      <c r="N26" s="3" t="str">
        <f t="shared" si="2"/>
        <v>SSE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2.2000000000000002</v>
      </c>
      <c r="U26" s="15">
        <v>2.2000000000000002</v>
      </c>
      <c r="V26" s="43">
        <v>220</v>
      </c>
      <c r="W26" s="5" t="s">
        <v>10</v>
      </c>
    </row>
    <row r="27" spans="1:23" x14ac:dyDescent="0.25">
      <c r="A27" s="1">
        <v>45398</v>
      </c>
      <c r="B27" s="2">
        <v>8.6805555555555552E-2</v>
      </c>
      <c r="C27" s="7">
        <v>1008</v>
      </c>
      <c r="D27" s="7">
        <v>1013</v>
      </c>
      <c r="E27" s="71">
        <v>18.2</v>
      </c>
      <c r="F27" s="9">
        <v>81</v>
      </c>
      <c r="G27" s="71">
        <v>18.2</v>
      </c>
      <c r="H27" s="71">
        <v>14.9</v>
      </c>
      <c r="I27" s="71">
        <v>26</v>
      </c>
      <c r="J27" s="71">
        <v>18.2</v>
      </c>
      <c r="K27" s="6">
        <f t="shared" si="0"/>
        <v>5.4</v>
      </c>
      <c r="L27" s="6">
        <f t="shared" si="1"/>
        <v>5.4</v>
      </c>
      <c r="M27" s="10">
        <v>234</v>
      </c>
      <c r="N27" s="3" t="str">
        <f t="shared" si="2"/>
        <v>SW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1.5</v>
      </c>
      <c r="U27" s="15">
        <v>1.5</v>
      </c>
      <c r="V27" s="43">
        <v>230</v>
      </c>
      <c r="W27" s="5" t="s">
        <v>10</v>
      </c>
    </row>
    <row r="28" spans="1:23" x14ac:dyDescent="0.25">
      <c r="A28" s="1">
        <v>45398</v>
      </c>
      <c r="B28" s="2">
        <v>9.0277777777777776E-2</v>
      </c>
      <c r="C28" s="7">
        <v>1008</v>
      </c>
      <c r="D28" s="7">
        <v>1013</v>
      </c>
      <c r="E28" s="71">
        <v>18.2</v>
      </c>
      <c r="F28" s="9">
        <v>81</v>
      </c>
      <c r="G28" s="71">
        <v>18.2</v>
      </c>
      <c r="H28" s="71">
        <v>14.9</v>
      </c>
      <c r="I28" s="71">
        <v>26</v>
      </c>
      <c r="J28" s="71">
        <v>18.2</v>
      </c>
      <c r="K28" s="6">
        <f t="shared" si="0"/>
        <v>10.08</v>
      </c>
      <c r="L28" s="6">
        <f t="shared" si="1"/>
        <v>11.52</v>
      </c>
      <c r="M28" s="10">
        <v>146</v>
      </c>
      <c r="N28" s="3" t="str">
        <f t="shared" si="2"/>
        <v>SE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2.8</v>
      </c>
      <c r="U28" s="15">
        <v>3.2</v>
      </c>
      <c r="V28" s="43">
        <v>240</v>
      </c>
      <c r="W28" s="5" t="s">
        <v>11</v>
      </c>
    </row>
    <row r="29" spans="1:23" x14ac:dyDescent="0.25">
      <c r="A29" s="1">
        <v>45398</v>
      </c>
      <c r="B29" s="2">
        <v>9.375E-2</v>
      </c>
      <c r="C29" s="7">
        <v>1008</v>
      </c>
      <c r="D29" s="7">
        <v>1013</v>
      </c>
      <c r="E29" s="71">
        <v>18</v>
      </c>
      <c r="F29" s="9">
        <v>81</v>
      </c>
      <c r="G29" s="71">
        <v>18.2</v>
      </c>
      <c r="H29" s="71">
        <v>14.7</v>
      </c>
      <c r="I29" s="71">
        <v>26</v>
      </c>
      <c r="J29" s="71">
        <v>18.2</v>
      </c>
      <c r="K29" s="6">
        <f t="shared" si="0"/>
        <v>8.64</v>
      </c>
      <c r="L29" s="6">
        <f t="shared" si="1"/>
        <v>10.08</v>
      </c>
      <c r="M29" s="10">
        <v>124</v>
      </c>
      <c r="N29" s="3" t="str">
        <f t="shared" si="2"/>
        <v>ESE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2.4</v>
      </c>
      <c r="U29" s="15">
        <v>2.8</v>
      </c>
      <c r="V29" s="43">
        <v>250</v>
      </c>
      <c r="W29" s="5" t="s">
        <v>11</v>
      </c>
    </row>
    <row r="30" spans="1:23" x14ac:dyDescent="0.25">
      <c r="A30" s="1">
        <v>45398</v>
      </c>
      <c r="B30" s="2">
        <v>9.7222222222222224E-2</v>
      </c>
      <c r="C30" s="7">
        <v>1008</v>
      </c>
      <c r="D30" s="7">
        <v>1013</v>
      </c>
      <c r="E30" s="71">
        <v>18.100000000000001</v>
      </c>
      <c r="F30" s="9">
        <v>81</v>
      </c>
      <c r="G30" s="71">
        <v>18.100000000000001</v>
      </c>
      <c r="H30" s="71">
        <v>14.8</v>
      </c>
      <c r="I30" s="71">
        <v>26</v>
      </c>
      <c r="J30" s="71">
        <v>18.100000000000001</v>
      </c>
      <c r="K30" s="6">
        <f t="shared" si="0"/>
        <v>7.2</v>
      </c>
      <c r="L30" s="6">
        <f t="shared" si="1"/>
        <v>8.2799999999999994</v>
      </c>
      <c r="M30" s="10">
        <v>111</v>
      </c>
      <c r="N30" s="3" t="str">
        <f t="shared" si="2"/>
        <v>ESE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2</v>
      </c>
      <c r="U30" s="15">
        <v>2.2999999999999998</v>
      </c>
      <c r="V30" s="43">
        <v>260</v>
      </c>
      <c r="W30" s="5" t="s">
        <v>12</v>
      </c>
    </row>
    <row r="31" spans="1:23" x14ac:dyDescent="0.25">
      <c r="A31" s="1">
        <v>45398</v>
      </c>
      <c r="B31" s="2">
        <v>0.10069444444444445</v>
      </c>
      <c r="C31" s="7">
        <v>1008</v>
      </c>
      <c r="D31" s="7">
        <v>1013</v>
      </c>
      <c r="E31" s="71">
        <v>18</v>
      </c>
      <c r="F31" s="9">
        <v>81</v>
      </c>
      <c r="G31" s="71">
        <v>17.7</v>
      </c>
      <c r="H31" s="71">
        <v>14.7</v>
      </c>
      <c r="I31" s="71">
        <v>26</v>
      </c>
      <c r="J31" s="71">
        <v>17.7</v>
      </c>
      <c r="K31" s="6">
        <f t="shared" si="0"/>
        <v>13.32</v>
      </c>
      <c r="L31" s="6">
        <f t="shared" si="1"/>
        <v>14.759999999999998</v>
      </c>
      <c r="M31" s="10">
        <v>232</v>
      </c>
      <c r="N31" s="3" t="str">
        <f t="shared" si="2"/>
        <v>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3.7</v>
      </c>
      <c r="U31" s="15">
        <v>4.0999999999999996</v>
      </c>
      <c r="V31" s="43">
        <v>270</v>
      </c>
      <c r="W31" s="5" t="s">
        <v>12</v>
      </c>
    </row>
    <row r="32" spans="1:23" x14ac:dyDescent="0.25">
      <c r="A32" s="1">
        <v>45398</v>
      </c>
      <c r="B32" s="2">
        <v>0.10416666666666667</v>
      </c>
      <c r="C32" s="7">
        <v>1008</v>
      </c>
      <c r="D32" s="7">
        <v>1013</v>
      </c>
      <c r="E32" s="71">
        <v>18</v>
      </c>
      <c r="F32" s="9">
        <v>81</v>
      </c>
      <c r="G32" s="71">
        <v>18.3</v>
      </c>
      <c r="H32" s="71">
        <v>14.7</v>
      </c>
      <c r="I32" s="71">
        <v>26</v>
      </c>
      <c r="J32" s="71">
        <v>18.3</v>
      </c>
      <c r="K32" s="6">
        <f t="shared" si="0"/>
        <v>7.9200000000000008</v>
      </c>
      <c r="L32" s="6">
        <f t="shared" si="1"/>
        <v>8.2799999999999994</v>
      </c>
      <c r="M32" s="10">
        <v>131</v>
      </c>
      <c r="N32" s="3" t="str">
        <f t="shared" si="2"/>
        <v>SE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2.2000000000000002</v>
      </c>
      <c r="U32" s="15">
        <v>2.2999999999999998</v>
      </c>
      <c r="V32" s="43">
        <v>280</v>
      </c>
      <c r="W32" s="5" t="s">
        <v>12</v>
      </c>
    </row>
    <row r="33" spans="1:23" x14ac:dyDescent="0.25">
      <c r="A33" s="1">
        <v>45398</v>
      </c>
      <c r="B33" s="2">
        <v>0.1076388888888889</v>
      </c>
      <c r="C33" s="7">
        <v>1008</v>
      </c>
      <c r="D33" s="7">
        <v>1013</v>
      </c>
      <c r="E33" s="71">
        <v>18.100000000000001</v>
      </c>
      <c r="F33" s="9">
        <v>81</v>
      </c>
      <c r="G33" s="71">
        <v>18.100000000000001</v>
      </c>
      <c r="H33" s="71">
        <v>14.8</v>
      </c>
      <c r="I33" s="71">
        <v>26</v>
      </c>
      <c r="J33" s="71">
        <v>18.100000000000001</v>
      </c>
      <c r="K33" s="6">
        <f t="shared" si="0"/>
        <v>0</v>
      </c>
      <c r="L33" s="6">
        <f t="shared" si="1"/>
        <v>0</v>
      </c>
      <c r="M33" s="10">
        <v>78</v>
      </c>
      <c r="N33" s="3" t="str">
        <f t="shared" si="2"/>
        <v>ENE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</v>
      </c>
      <c r="U33" s="15">
        <v>0</v>
      </c>
      <c r="V33" s="43">
        <v>290</v>
      </c>
      <c r="W33" s="5" t="s">
        <v>13</v>
      </c>
    </row>
    <row r="34" spans="1:23" x14ac:dyDescent="0.25">
      <c r="A34" s="1">
        <v>45398</v>
      </c>
      <c r="B34" s="2">
        <v>0.1111111111111111</v>
      </c>
      <c r="C34" s="7">
        <v>1008</v>
      </c>
      <c r="D34" s="7">
        <v>1013</v>
      </c>
      <c r="E34" s="71">
        <v>18.2</v>
      </c>
      <c r="F34" s="9">
        <v>80</v>
      </c>
      <c r="G34" s="71">
        <v>18.2</v>
      </c>
      <c r="H34" s="71">
        <v>14.7</v>
      </c>
      <c r="I34" s="71">
        <v>26</v>
      </c>
      <c r="J34" s="71">
        <v>18.2</v>
      </c>
      <c r="K34" s="6">
        <f t="shared" si="0"/>
        <v>8.2799999999999994</v>
      </c>
      <c r="L34" s="6">
        <f t="shared" si="1"/>
        <v>9.7200000000000006</v>
      </c>
      <c r="M34" s="10">
        <v>102</v>
      </c>
      <c r="N34" s="3" t="str">
        <f t="shared" si="2"/>
        <v>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2.2999999999999998</v>
      </c>
      <c r="U34" s="15">
        <v>2.7</v>
      </c>
      <c r="V34" s="43">
        <v>300</v>
      </c>
      <c r="W34" s="5" t="s">
        <v>13</v>
      </c>
    </row>
    <row r="35" spans="1:23" x14ac:dyDescent="0.25">
      <c r="A35" s="1">
        <v>45398</v>
      </c>
      <c r="B35" s="2">
        <v>0.11458333333333333</v>
      </c>
      <c r="C35" s="7">
        <v>1008</v>
      </c>
      <c r="D35" s="7">
        <v>1013</v>
      </c>
      <c r="E35" s="71">
        <v>18.3</v>
      </c>
      <c r="F35" s="9">
        <v>79</v>
      </c>
      <c r="G35" s="71">
        <v>18.3</v>
      </c>
      <c r="H35" s="71">
        <v>14.6</v>
      </c>
      <c r="I35" s="71">
        <v>26</v>
      </c>
      <c r="J35" s="71">
        <v>18.3</v>
      </c>
      <c r="K35" s="6">
        <f t="shared" si="0"/>
        <v>9.36</v>
      </c>
      <c r="L35" s="6">
        <f t="shared" si="1"/>
        <v>9.7200000000000006</v>
      </c>
      <c r="M35" s="10">
        <v>218</v>
      </c>
      <c r="N35" s="3" t="str">
        <f t="shared" si="2"/>
        <v>SSW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2.6</v>
      </c>
      <c r="U35" s="15">
        <v>2.7</v>
      </c>
      <c r="V35" s="43">
        <v>310</v>
      </c>
      <c r="W35" s="5" t="s">
        <v>14</v>
      </c>
    </row>
    <row r="36" spans="1:23" x14ac:dyDescent="0.25">
      <c r="A36" s="1">
        <v>45398</v>
      </c>
      <c r="B36" s="2">
        <v>0.11805555555555555</v>
      </c>
      <c r="C36" s="7">
        <v>1008</v>
      </c>
      <c r="D36" s="7">
        <v>1013</v>
      </c>
      <c r="E36" s="71">
        <v>18.399999999999999</v>
      </c>
      <c r="F36" s="9">
        <v>77</v>
      </c>
      <c r="G36" s="71">
        <v>18.399999999999999</v>
      </c>
      <c r="H36" s="71">
        <v>14.3</v>
      </c>
      <c r="I36" s="71">
        <v>26</v>
      </c>
      <c r="J36" s="71">
        <v>18.399999999999999</v>
      </c>
      <c r="K36" s="6">
        <f t="shared" si="0"/>
        <v>7.9200000000000008</v>
      </c>
      <c r="L36" s="6">
        <f t="shared" si="1"/>
        <v>8.2799999999999994</v>
      </c>
      <c r="M36" s="10">
        <v>165</v>
      </c>
      <c r="N36" s="3" t="str">
        <f t="shared" si="2"/>
        <v>SSE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2.2000000000000002</v>
      </c>
      <c r="U36" s="15">
        <v>2.2999999999999998</v>
      </c>
      <c r="V36" s="43">
        <v>320</v>
      </c>
      <c r="W36" s="5" t="s">
        <v>14</v>
      </c>
    </row>
    <row r="37" spans="1:23" x14ac:dyDescent="0.25">
      <c r="A37" s="1">
        <v>45398</v>
      </c>
      <c r="B37" s="2">
        <v>0.12152777777777778</v>
      </c>
      <c r="C37" s="7">
        <v>1007</v>
      </c>
      <c r="D37" s="7">
        <v>1012</v>
      </c>
      <c r="E37" s="71">
        <v>18.7</v>
      </c>
      <c r="F37" s="9">
        <v>74</v>
      </c>
      <c r="G37" s="71">
        <v>18.7</v>
      </c>
      <c r="H37" s="71">
        <v>13.9</v>
      </c>
      <c r="I37" s="71">
        <v>26</v>
      </c>
      <c r="J37" s="71">
        <v>18.7</v>
      </c>
      <c r="K37" s="6">
        <f t="shared" si="0"/>
        <v>5.04</v>
      </c>
      <c r="L37" s="6">
        <f t="shared" si="1"/>
        <v>5.04</v>
      </c>
      <c r="M37" s="10">
        <v>324</v>
      </c>
      <c r="N37" s="3" t="str">
        <f t="shared" si="2"/>
        <v>NW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1.4</v>
      </c>
      <c r="U37" s="15">
        <v>1.4</v>
      </c>
      <c r="V37" s="43">
        <v>330</v>
      </c>
      <c r="W37" s="5" t="s">
        <v>15</v>
      </c>
    </row>
    <row r="38" spans="1:23" x14ac:dyDescent="0.25">
      <c r="A38" s="1">
        <v>45398</v>
      </c>
      <c r="B38" s="2">
        <v>0.125</v>
      </c>
      <c r="C38" s="7">
        <v>1007</v>
      </c>
      <c r="D38" s="7">
        <v>1012</v>
      </c>
      <c r="E38" s="71">
        <v>19</v>
      </c>
      <c r="F38" s="9">
        <v>73</v>
      </c>
      <c r="G38" s="71">
        <v>19</v>
      </c>
      <c r="H38" s="71">
        <v>14</v>
      </c>
      <c r="I38" s="71">
        <v>26</v>
      </c>
      <c r="J38" s="71">
        <v>19</v>
      </c>
      <c r="K38" s="6">
        <f t="shared" si="0"/>
        <v>11.88</v>
      </c>
      <c r="L38" s="6">
        <f t="shared" si="1"/>
        <v>12.6</v>
      </c>
      <c r="M38" s="10">
        <v>276</v>
      </c>
      <c r="N38" s="3" t="str">
        <f t="shared" si="2"/>
        <v>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3.3</v>
      </c>
      <c r="U38" s="15">
        <v>3.5</v>
      </c>
      <c r="V38" s="43">
        <v>340</v>
      </c>
      <c r="W38" s="5" t="s">
        <v>15</v>
      </c>
    </row>
    <row r="39" spans="1:23" x14ac:dyDescent="0.25">
      <c r="A39" s="1">
        <v>45398</v>
      </c>
      <c r="B39" s="2">
        <v>0.12847222222222221</v>
      </c>
      <c r="C39" s="7">
        <v>1007</v>
      </c>
      <c r="D39" s="7">
        <v>1012</v>
      </c>
      <c r="E39" s="71">
        <v>19.100000000000001</v>
      </c>
      <c r="F39" s="9">
        <v>74</v>
      </c>
      <c r="G39" s="71">
        <v>19.100000000000001</v>
      </c>
      <c r="H39" s="71">
        <v>14.3</v>
      </c>
      <c r="I39" s="71">
        <v>26</v>
      </c>
      <c r="J39" s="71">
        <v>19.100000000000001</v>
      </c>
      <c r="K39" s="6">
        <f t="shared" si="0"/>
        <v>7.2</v>
      </c>
      <c r="L39" s="6">
        <f t="shared" si="1"/>
        <v>8.2799999999999994</v>
      </c>
      <c r="M39" s="10">
        <v>203</v>
      </c>
      <c r="N39" s="3" t="str">
        <f t="shared" si="2"/>
        <v>SSW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2</v>
      </c>
      <c r="U39" s="15">
        <v>2.2999999999999998</v>
      </c>
      <c r="V39" s="43">
        <v>350</v>
      </c>
      <c r="W39" s="5" t="s">
        <v>0</v>
      </c>
    </row>
    <row r="40" spans="1:23" x14ac:dyDescent="0.25">
      <c r="A40" s="1">
        <v>45398</v>
      </c>
      <c r="B40" s="2">
        <v>0.13194444444444445</v>
      </c>
      <c r="C40" s="7">
        <v>1007</v>
      </c>
      <c r="D40" s="7">
        <v>1012</v>
      </c>
      <c r="E40" s="71">
        <v>19.100000000000001</v>
      </c>
      <c r="F40" s="9">
        <v>74</v>
      </c>
      <c r="G40" s="71">
        <v>19.100000000000001</v>
      </c>
      <c r="H40" s="71">
        <v>14.3</v>
      </c>
      <c r="I40" s="71">
        <v>26</v>
      </c>
      <c r="J40" s="71">
        <v>19.100000000000001</v>
      </c>
      <c r="K40" s="6">
        <f t="shared" si="0"/>
        <v>5.4</v>
      </c>
      <c r="L40" s="6">
        <f t="shared" si="1"/>
        <v>5.4</v>
      </c>
      <c r="M40" s="10">
        <v>251</v>
      </c>
      <c r="N40" s="3" t="str">
        <f t="shared" si="2"/>
        <v>WSW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1.5</v>
      </c>
      <c r="U40" s="15">
        <v>1.5</v>
      </c>
      <c r="V40" s="43">
        <v>360</v>
      </c>
      <c r="W40" s="5" t="s">
        <v>0</v>
      </c>
    </row>
    <row r="41" spans="1:23" x14ac:dyDescent="0.25">
      <c r="A41" s="1">
        <v>45398</v>
      </c>
      <c r="B41" s="2">
        <v>0.13541666666666666</v>
      </c>
      <c r="C41" s="7">
        <v>1007</v>
      </c>
      <c r="D41" s="7">
        <v>1012</v>
      </c>
      <c r="E41" s="71">
        <v>19</v>
      </c>
      <c r="F41" s="9">
        <v>76</v>
      </c>
      <c r="G41" s="71">
        <v>19</v>
      </c>
      <c r="H41" s="71">
        <v>14.6</v>
      </c>
      <c r="I41" s="71">
        <v>26</v>
      </c>
      <c r="J41" s="71">
        <v>19</v>
      </c>
      <c r="K41" s="6">
        <f t="shared" si="0"/>
        <v>9.36</v>
      </c>
      <c r="L41" s="6">
        <f t="shared" si="1"/>
        <v>9.7200000000000006</v>
      </c>
      <c r="M41" s="10">
        <v>192</v>
      </c>
      <c r="N41" s="3" t="str">
        <f t="shared" si="2"/>
        <v>S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2.6</v>
      </c>
      <c r="U41" s="15">
        <v>2.7</v>
      </c>
    </row>
    <row r="42" spans="1:23" x14ac:dyDescent="0.25">
      <c r="A42" s="1">
        <v>45398</v>
      </c>
      <c r="B42" s="2">
        <v>0.1388888888888889</v>
      </c>
      <c r="C42" s="7">
        <v>1007</v>
      </c>
      <c r="D42" s="7">
        <v>1012</v>
      </c>
      <c r="E42" s="71">
        <v>18.8</v>
      </c>
      <c r="F42" s="9">
        <v>77</v>
      </c>
      <c r="G42" s="71">
        <v>18.8</v>
      </c>
      <c r="H42" s="71">
        <v>14.7</v>
      </c>
      <c r="I42" s="71">
        <v>26</v>
      </c>
      <c r="J42" s="71">
        <v>18.8</v>
      </c>
      <c r="K42" s="6">
        <f t="shared" si="0"/>
        <v>2.52</v>
      </c>
      <c r="L42" s="6">
        <f t="shared" si="1"/>
        <v>2.52</v>
      </c>
      <c r="M42" s="10">
        <v>155</v>
      </c>
      <c r="N42" s="3" t="str">
        <f t="shared" si="2"/>
        <v>SSE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0.7</v>
      </c>
      <c r="U42" s="15">
        <v>0.7</v>
      </c>
    </row>
    <row r="43" spans="1:23" x14ac:dyDescent="0.25">
      <c r="A43" s="1">
        <v>45398</v>
      </c>
      <c r="B43" s="2">
        <v>0.1423611111111111</v>
      </c>
      <c r="C43" s="7">
        <v>1007</v>
      </c>
      <c r="D43" s="7">
        <v>1012</v>
      </c>
      <c r="E43" s="71">
        <v>18.7</v>
      </c>
      <c r="F43" s="9">
        <v>78</v>
      </c>
      <c r="G43" s="71">
        <v>18.7</v>
      </c>
      <c r="H43" s="71">
        <v>14.8</v>
      </c>
      <c r="I43" s="71">
        <v>26</v>
      </c>
      <c r="J43" s="71">
        <v>18.7</v>
      </c>
      <c r="K43" s="6">
        <f t="shared" si="0"/>
        <v>7.9200000000000008</v>
      </c>
      <c r="L43" s="6">
        <f t="shared" si="1"/>
        <v>8.64</v>
      </c>
      <c r="M43" s="10">
        <v>174</v>
      </c>
      <c r="N43" s="3" t="str">
        <f t="shared" si="2"/>
        <v>S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2.2000000000000002</v>
      </c>
      <c r="U43" s="15">
        <v>2.4</v>
      </c>
    </row>
    <row r="44" spans="1:23" x14ac:dyDescent="0.25">
      <c r="A44" s="1">
        <v>45398</v>
      </c>
      <c r="B44" s="2">
        <v>0.14583333333333334</v>
      </c>
      <c r="C44" s="7">
        <v>1007</v>
      </c>
      <c r="D44" s="7">
        <v>1012</v>
      </c>
      <c r="E44" s="71">
        <v>18.600000000000001</v>
      </c>
      <c r="F44" s="9">
        <v>78</v>
      </c>
      <c r="G44" s="71">
        <v>18.600000000000001</v>
      </c>
      <c r="H44" s="71">
        <v>14.7</v>
      </c>
      <c r="I44" s="71">
        <v>26</v>
      </c>
      <c r="J44" s="71">
        <v>18.600000000000001</v>
      </c>
      <c r="K44" s="6">
        <f t="shared" si="0"/>
        <v>7.9200000000000008</v>
      </c>
      <c r="L44" s="6">
        <f t="shared" si="1"/>
        <v>8.64</v>
      </c>
      <c r="M44" s="10">
        <v>188</v>
      </c>
      <c r="N44" s="3" t="str">
        <f t="shared" si="2"/>
        <v>S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2.2000000000000002</v>
      </c>
      <c r="U44" s="15">
        <v>2.4</v>
      </c>
    </row>
    <row r="45" spans="1:23" x14ac:dyDescent="0.25">
      <c r="A45" s="1">
        <v>45398</v>
      </c>
      <c r="B45" s="2">
        <v>0.14930555555555555</v>
      </c>
      <c r="C45" s="7">
        <v>1007</v>
      </c>
      <c r="D45" s="7">
        <v>1012</v>
      </c>
      <c r="E45" s="71">
        <v>18.600000000000001</v>
      </c>
      <c r="F45" s="9">
        <v>79</v>
      </c>
      <c r="G45" s="71">
        <v>18.600000000000001</v>
      </c>
      <c r="H45" s="71">
        <v>14.9</v>
      </c>
      <c r="I45" s="71">
        <v>26</v>
      </c>
      <c r="J45" s="71">
        <v>18.600000000000001</v>
      </c>
      <c r="K45" s="6">
        <f t="shared" si="0"/>
        <v>11.52</v>
      </c>
      <c r="L45" s="6">
        <f t="shared" si="1"/>
        <v>11.88</v>
      </c>
      <c r="M45" s="10">
        <v>222</v>
      </c>
      <c r="N45" s="3" t="str">
        <f t="shared" si="2"/>
        <v>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3.2</v>
      </c>
      <c r="U45" s="15">
        <v>3.3</v>
      </c>
    </row>
    <row r="46" spans="1:23" x14ac:dyDescent="0.25">
      <c r="A46" s="1">
        <v>45398</v>
      </c>
      <c r="B46" s="2">
        <v>0.15277777777777779</v>
      </c>
      <c r="C46" s="7">
        <v>1007</v>
      </c>
      <c r="D46" s="7">
        <v>1012</v>
      </c>
      <c r="E46" s="71">
        <v>18.5</v>
      </c>
      <c r="F46" s="9">
        <v>79</v>
      </c>
      <c r="G46" s="71">
        <v>18.5</v>
      </c>
      <c r="H46" s="71">
        <v>14.8</v>
      </c>
      <c r="I46" s="71">
        <v>26</v>
      </c>
      <c r="J46" s="71">
        <v>18.5</v>
      </c>
      <c r="K46" s="6">
        <f t="shared" si="0"/>
        <v>9.36</v>
      </c>
      <c r="L46" s="6">
        <f t="shared" si="1"/>
        <v>9.7200000000000006</v>
      </c>
      <c r="M46" s="10">
        <v>210</v>
      </c>
      <c r="N46" s="3" t="str">
        <f t="shared" si="2"/>
        <v>SSW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2.6</v>
      </c>
      <c r="U46" s="15">
        <v>2.7</v>
      </c>
    </row>
    <row r="47" spans="1:23" x14ac:dyDescent="0.25">
      <c r="A47" s="1">
        <v>45398</v>
      </c>
      <c r="B47" s="2">
        <v>0.15625</v>
      </c>
      <c r="C47" s="7">
        <v>1007</v>
      </c>
      <c r="D47" s="7">
        <v>1012</v>
      </c>
      <c r="E47" s="71">
        <v>18.5</v>
      </c>
      <c r="F47" s="9">
        <v>79</v>
      </c>
      <c r="G47" s="71">
        <v>18.5</v>
      </c>
      <c r="H47" s="71">
        <v>14.8</v>
      </c>
      <c r="I47" s="71">
        <v>26</v>
      </c>
      <c r="J47" s="71">
        <v>18.5</v>
      </c>
      <c r="K47" s="6">
        <f t="shared" si="0"/>
        <v>0</v>
      </c>
      <c r="L47" s="6">
        <f t="shared" si="1"/>
        <v>0</v>
      </c>
      <c r="M47" s="10">
        <v>155</v>
      </c>
      <c r="N47" s="3" t="str">
        <f t="shared" si="2"/>
        <v>SSE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</v>
      </c>
      <c r="U47" s="15">
        <v>0</v>
      </c>
    </row>
    <row r="48" spans="1:23" x14ac:dyDescent="0.25">
      <c r="A48" s="1">
        <v>45398</v>
      </c>
      <c r="B48" s="2">
        <v>0.15972222222222221</v>
      </c>
      <c r="C48" s="7">
        <v>1006</v>
      </c>
      <c r="D48" s="7">
        <v>1011</v>
      </c>
      <c r="E48" s="71">
        <v>18.5</v>
      </c>
      <c r="F48" s="9">
        <v>80</v>
      </c>
      <c r="G48" s="71">
        <v>18.5</v>
      </c>
      <c r="H48" s="71">
        <v>15</v>
      </c>
      <c r="I48" s="71">
        <v>26</v>
      </c>
      <c r="J48" s="71">
        <v>18.5</v>
      </c>
      <c r="K48" s="6">
        <f t="shared" si="0"/>
        <v>2.52</v>
      </c>
      <c r="L48" s="6">
        <f t="shared" si="1"/>
        <v>2.52</v>
      </c>
      <c r="M48" s="10">
        <v>171</v>
      </c>
      <c r="N48" s="3" t="str">
        <f t="shared" si="2"/>
        <v>S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0.7</v>
      </c>
      <c r="U48" s="15">
        <v>0.7</v>
      </c>
    </row>
    <row r="49" spans="1:21" x14ac:dyDescent="0.25">
      <c r="A49" s="1">
        <v>45398</v>
      </c>
      <c r="B49" s="2">
        <v>0.16319444444444445</v>
      </c>
      <c r="C49" s="7">
        <v>1006</v>
      </c>
      <c r="D49" s="7">
        <v>1011</v>
      </c>
      <c r="E49" s="71">
        <v>18.399999999999999</v>
      </c>
      <c r="F49" s="9">
        <v>80</v>
      </c>
      <c r="G49" s="71">
        <v>18.399999999999999</v>
      </c>
      <c r="H49" s="71">
        <v>14.9</v>
      </c>
      <c r="I49" s="71">
        <v>26</v>
      </c>
      <c r="J49" s="71">
        <v>18.399999999999999</v>
      </c>
      <c r="K49" s="6">
        <f t="shared" si="0"/>
        <v>2.52</v>
      </c>
      <c r="L49" s="6">
        <f t="shared" si="1"/>
        <v>2.52</v>
      </c>
      <c r="M49" s="10">
        <v>165</v>
      </c>
      <c r="N49" s="3" t="str">
        <f t="shared" si="2"/>
        <v>SSE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0.7</v>
      </c>
      <c r="U49" s="15">
        <v>0.7</v>
      </c>
    </row>
    <row r="50" spans="1:21" x14ac:dyDescent="0.25">
      <c r="A50" s="1">
        <v>45398</v>
      </c>
      <c r="B50" s="2">
        <v>0.16666666666666666</v>
      </c>
      <c r="C50" s="7">
        <v>1006</v>
      </c>
      <c r="D50" s="7">
        <v>1011</v>
      </c>
      <c r="E50" s="71">
        <v>18.399999999999999</v>
      </c>
      <c r="F50" s="9">
        <v>80</v>
      </c>
      <c r="G50" s="71">
        <v>18.399999999999999</v>
      </c>
      <c r="H50" s="71">
        <v>14.9</v>
      </c>
      <c r="I50" s="71">
        <v>26</v>
      </c>
      <c r="J50" s="71">
        <v>18.399999999999999</v>
      </c>
      <c r="K50" s="6">
        <f t="shared" si="0"/>
        <v>3.6</v>
      </c>
      <c r="L50" s="6">
        <f t="shared" si="1"/>
        <v>3.6</v>
      </c>
      <c r="M50" s="10">
        <v>192</v>
      </c>
      <c r="N50" s="3" t="str">
        <f t="shared" si="2"/>
        <v>S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</v>
      </c>
      <c r="U50" s="15">
        <v>1</v>
      </c>
    </row>
    <row r="51" spans="1:21" x14ac:dyDescent="0.25">
      <c r="A51" s="1">
        <v>45398</v>
      </c>
      <c r="B51" s="2">
        <v>0.1701388888888889</v>
      </c>
      <c r="C51" s="7">
        <v>1006</v>
      </c>
      <c r="D51" s="7">
        <v>1011</v>
      </c>
      <c r="E51" s="71">
        <v>18.399999999999999</v>
      </c>
      <c r="F51" s="9">
        <v>80</v>
      </c>
      <c r="G51" s="71">
        <v>18.399999999999999</v>
      </c>
      <c r="H51" s="71">
        <v>14.9</v>
      </c>
      <c r="I51" s="71">
        <v>26</v>
      </c>
      <c r="J51" s="71">
        <v>18.399999999999999</v>
      </c>
      <c r="K51" s="6">
        <f t="shared" si="0"/>
        <v>3.24</v>
      </c>
      <c r="L51" s="6">
        <f t="shared" si="1"/>
        <v>3.24</v>
      </c>
      <c r="M51" s="10">
        <v>174</v>
      </c>
      <c r="N51" s="3" t="str">
        <f t="shared" si="2"/>
        <v>S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0.9</v>
      </c>
      <c r="U51" s="15">
        <v>0.9</v>
      </c>
    </row>
    <row r="52" spans="1:21" x14ac:dyDescent="0.25">
      <c r="A52" s="1">
        <v>45398</v>
      </c>
      <c r="B52" s="2">
        <v>0.1736111111111111</v>
      </c>
      <c r="C52" s="7">
        <v>1006</v>
      </c>
      <c r="D52" s="7">
        <v>1011</v>
      </c>
      <c r="E52" s="71">
        <v>18.3</v>
      </c>
      <c r="F52" s="9">
        <v>80</v>
      </c>
      <c r="G52" s="71">
        <v>18.3</v>
      </c>
      <c r="H52" s="71">
        <v>14.8</v>
      </c>
      <c r="I52" s="71">
        <v>26</v>
      </c>
      <c r="J52" s="71">
        <v>18.3</v>
      </c>
      <c r="K52" s="6">
        <f t="shared" si="0"/>
        <v>2.52</v>
      </c>
      <c r="L52" s="6">
        <f t="shared" si="1"/>
        <v>2.52</v>
      </c>
      <c r="M52" s="10">
        <v>162</v>
      </c>
      <c r="N52" s="3" t="str">
        <f t="shared" si="2"/>
        <v>SSE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0.7</v>
      </c>
      <c r="U52" s="15">
        <v>0.7</v>
      </c>
    </row>
    <row r="53" spans="1:21" x14ac:dyDescent="0.25">
      <c r="A53" s="1">
        <v>45398</v>
      </c>
      <c r="B53" s="2">
        <v>0.17708333333333334</v>
      </c>
      <c r="C53" s="7">
        <v>1006</v>
      </c>
      <c r="D53" s="7">
        <v>1011</v>
      </c>
      <c r="E53" s="71">
        <v>18.3</v>
      </c>
      <c r="F53" s="9">
        <v>80</v>
      </c>
      <c r="G53" s="71">
        <v>18.3</v>
      </c>
      <c r="H53" s="71">
        <v>14.8</v>
      </c>
      <c r="I53" s="71">
        <v>26</v>
      </c>
      <c r="J53" s="71">
        <v>18.3</v>
      </c>
      <c r="K53" s="6">
        <f t="shared" si="0"/>
        <v>5.04</v>
      </c>
      <c r="L53" s="6">
        <f t="shared" si="1"/>
        <v>5.04</v>
      </c>
      <c r="M53" s="10">
        <v>171</v>
      </c>
      <c r="N53" s="3" t="str">
        <f t="shared" si="2"/>
        <v>S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1.4</v>
      </c>
      <c r="U53" s="15">
        <v>1.4</v>
      </c>
    </row>
    <row r="54" spans="1:21" x14ac:dyDescent="0.25">
      <c r="A54" s="1">
        <v>45398</v>
      </c>
      <c r="B54" s="2">
        <v>0.18055555555555555</v>
      </c>
      <c r="C54" s="7">
        <v>1006</v>
      </c>
      <c r="D54" s="7">
        <v>1011</v>
      </c>
      <c r="E54" s="71">
        <v>18.2</v>
      </c>
      <c r="F54" s="9">
        <v>81</v>
      </c>
      <c r="G54" s="71">
        <v>18.2</v>
      </c>
      <c r="H54" s="71">
        <v>14.9</v>
      </c>
      <c r="I54" s="71">
        <v>26</v>
      </c>
      <c r="J54" s="71">
        <v>18.2</v>
      </c>
      <c r="K54" s="6">
        <f t="shared" si="0"/>
        <v>6.48</v>
      </c>
      <c r="L54" s="6">
        <f t="shared" si="1"/>
        <v>7.2</v>
      </c>
      <c r="M54" s="10">
        <v>136</v>
      </c>
      <c r="N54" s="3" t="str">
        <f t="shared" si="2"/>
        <v>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1.8</v>
      </c>
      <c r="U54" s="15">
        <v>2</v>
      </c>
    </row>
    <row r="55" spans="1:21" x14ac:dyDescent="0.25">
      <c r="A55" s="1">
        <v>45398</v>
      </c>
      <c r="B55" s="2">
        <v>0.18402777777777779</v>
      </c>
      <c r="C55" s="7">
        <v>1006</v>
      </c>
      <c r="D55" s="7">
        <v>1011</v>
      </c>
      <c r="E55" s="71">
        <v>18.100000000000001</v>
      </c>
      <c r="F55" s="9">
        <v>81</v>
      </c>
      <c r="G55" s="71">
        <v>18.100000000000001</v>
      </c>
      <c r="H55" s="71">
        <v>14.8</v>
      </c>
      <c r="I55" s="71">
        <v>26</v>
      </c>
      <c r="J55" s="71">
        <v>18.100000000000001</v>
      </c>
      <c r="K55" s="6">
        <f t="shared" si="0"/>
        <v>10.44</v>
      </c>
      <c r="L55" s="6">
        <f t="shared" si="1"/>
        <v>11.16</v>
      </c>
      <c r="M55" s="10">
        <v>138</v>
      </c>
      <c r="N55" s="3" t="str">
        <f t="shared" si="2"/>
        <v>SE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2.9</v>
      </c>
      <c r="U55" s="15">
        <v>3.1</v>
      </c>
    </row>
    <row r="56" spans="1:21" x14ac:dyDescent="0.25">
      <c r="A56" s="1">
        <v>45398</v>
      </c>
      <c r="B56" s="2">
        <v>0.1875</v>
      </c>
      <c r="C56" s="7">
        <v>1006</v>
      </c>
      <c r="D56" s="7">
        <v>1011</v>
      </c>
      <c r="E56" s="71">
        <v>18.2</v>
      </c>
      <c r="F56" s="9">
        <v>80</v>
      </c>
      <c r="G56" s="71">
        <v>18.2</v>
      </c>
      <c r="H56" s="71">
        <v>14.7</v>
      </c>
      <c r="I56" s="71">
        <v>26</v>
      </c>
      <c r="J56" s="71">
        <v>18.2</v>
      </c>
      <c r="K56" s="6">
        <f t="shared" si="0"/>
        <v>3.9600000000000004</v>
      </c>
      <c r="L56" s="6">
        <f t="shared" si="1"/>
        <v>3.9600000000000004</v>
      </c>
      <c r="M56" s="10">
        <v>113</v>
      </c>
      <c r="N56" s="3" t="str">
        <f t="shared" si="2"/>
        <v>ESE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1.1000000000000001</v>
      </c>
      <c r="U56" s="15">
        <v>1.1000000000000001</v>
      </c>
    </row>
    <row r="57" spans="1:21" x14ac:dyDescent="0.25">
      <c r="A57" s="1">
        <v>45398</v>
      </c>
      <c r="B57" s="2">
        <v>0.19097222222222221</v>
      </c>
      <c r="C57" s="7">
        <v>1006</v>
      </c>
      <c r="D57" s="7">
        <v>1011</v>
      </c>
      <c r="E57" s="71">
        <v>18.3</v>
      </c>
      <c r="F57" s="9">
        <v>78</v>
      </c>
      <c r="G57" s="71">
        <v>18.3</v>
      </c>
      <c r="H57" s="71">
        <v>14.4</v>
      </c>
      <c r="I57" s="71">
        <v>26</v>
      </c>
      <c r="J57" s="71">
        <v>18.3</v>
      </c>
      <c r="K57" s="6">
        <f t="shared" si="0"/>
        <v>8.2799999999999994</v>
      </c>
      <c r="L57" s="6">
        <f t="shared" si="1"/>
        <v>8.64</v>
      </c>
      <c r="M57" s="10">
        <v>132</v>
      </c>
      <c r="N57" s="3" t="str">
        <f t="shared" si="2"/>
        <v>SE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2.2999999999999998</v>
      </c>
      <c r="U57" s="15">
        <v>2.4</v>
      </c>
    </row>
    <row r="58" spans="1:21" x14ac:dyDescent="0.25">
      <c r="A58" s="1">
        <v>45398</v>
      </c>
      <c r="B58" s="2">
        <v>0.19444444444444445</v>
      </c>
      <c r="C58" s="7">
        <v>1006</v>
      </c>
      <c r="D58" s="7">
        <v>1011</v>
      </c>
      <c r="E58" s="71">
        <v>18.5</v>
      </c>
      <c r="F58" s="9">
        <v>77</v>
      </c>
      <c r="G58" s="71">
        <v>18.5</v>
      </c>
      <c r="H58" s="71">
        <v>14.4</v>
      </c>
      <c r="I58" s="71">
        <v>26</v>
      </c>
      <c r="J58" s="71">
        <v>18.5</v>
      </c>
      <c r="K58" s="6">
        <f t="shared" si="0"/>
        <v>4.68</v>
      </c>
      <c r="L58" s="6">
        <f t="shared" si="1"/>
        <v>4.68</v>
      </c>
      <c r="M58" s="10">
        <v>144</v>
      </c>
      <c r="N58" s="3" t="str">
        <f t="shared" si="2"/>
        <v>SE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1.3</v>
      </c>
      <c r="U58" s="15">
        <v>1.3</v>
      </c>
    </row>
    <row r="59" spans="1:21" x14ac:dyDescent="0.25">
      <c r="A59" s="1">
        <v>45398</v>
      </c>
      <c r="B59" s="2">
        <v>0.19791666666666666</v>
      </c>
      <c r="C59" s="7">
        <v>1006</v>
      </c>
      <c r="D59" s="7">
        <v>1011</v>
      </c>
      <c r="E59" s="71">
        <v>18.600000000000001</v>
      </c>
      <c r="F59" s="9">
        <v>77</v>
      </c>
      <c r="G59" s="71">
        <v>18.600000000000001</v>
      </c>
      <c r="H59" s="71">
        <v>14.5</v>
      </c>
      <c r="I59" s="71">
        <v>26</v>
      </c>
      <c r="J59" s="71">
        <v>18.600000000000001</v>
      </c>
      <c r="K59" s="6">
        <f t="shared" si="0"/>
        <v>8.64</v>
      </c>
      <c r="L59" s="6">
        <f t="shared" si="1"/>
        <v>9.7200000000000006</v>
      </c>
      <c r="M59" s="10">
        <v>164</v>
      </c>
      <c r="N59" s="3" t="str">
        <f t="shared" si="2"/>
        <v>SSE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2.4</v>
      </c>
      <c r="U59" s="15">
        <v>2.7</v>
      </c>
    </row>
    <row r="60" spans="1:21" x14ac:dyDescent="0.25">
      <c r="A60" s="1">
        <v>45398</v>
      </c>
      <c r="B60" s="2">
        <v>0.2013888888888889</v>
      </c>
      <c r="C60" s="7">
        <v>1006</v>
      </c>
      <c r="D60" s="7">
        <v>1011</v>
      </c>
      <c r="E60" s="71">
        <v>18.600000000000001</v>
      </c>
      <c r="F60" s="9">
        <v>76</v>
      </c>
      <c r="G60" s="71">
        <v>18.600000000000001</v>
      </c>
      <c r="H60" s="71">
        <v>14.3</v>
      </c>
      <c r="I60" s="71">
        <v>26</v>
      </c>
      <c r="J60" s="71">
        <v>18.600000000000001</v>
      </c>
      <c r="K60" s="6">
        <f t="shared" si="0"/>
        <v>3.9600000000000004</v>
      </c>
      <c r="L60" s="6">
        <f t="shared" si="1"/>
        <v>3.9600000000000004</v>
      </c>
      <c r="M60" s="10">
        <v>151</v>
      </c>
      <c r="N60" s="3" t="str">
        <f t="shared" si="2"/>
        <v>SSE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1.1000000000000001</v>
      </c>
      <c r="U60" s="15">
        <v>1.1000000000000001</v>
      </c>
    </row>
    <row r="61" spans="1:21" x14ac:dyDescent="0.25">
      <c r="A61" s="1">
        <v>45398</v>
      </c>
      <c r="B61" s="2">
        <v>0.2048611111111111</v>
      </c>
      <c r="C61" s="7">
        <v>1006</v>
      </c>
      <c r="D61" s="7">
        <v>1011</v>
      </c>
      <c r="E61" s="71">
        <v>18.7</v>
      </c>
      <c r="F61" s="9">
        <v>76</v>
      </c>
      <c r="G61" s="71">
        <v>18.7</v>
      </c>
      <c r="H61" s="71">
        <v>14.4</v>
      </c>
      <c r="I61" s="71">
        <v>26</v>
      </c>
      <c r="J61" s="71">
        <v>18.7</v>
      </c>
      <c r="K61" s="6">
        <f t="shared" si="0"/>
        <v>0</v>
      </c>
      <c r="L61" s="6">
        <f t="shared" si="1"/>
        <v>0</v>
      </c>
      <c r="M61" s="10">
        <v>108</v>
      </c>
      <c r="N61" s="3" t="str">
        <f t="shared" si="2"/>
        <v>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</row>
    <row r="62" spans="1:21" x14ac:dyDescent="0.25">
      <c r="A62" s="1">
        <v>45398</v>
      </c>
      <c r="B62" s="2">
        <v>0.20833333333333334</v>
      </c>
      <c r="C62" s="7">
        <v>1006</v>
      </c>
      <c r="D62" s="7">
        <v>1011</v>
      </c>
      <c r="E62" s="71">
        <v>18.7</v>
      </c>
      <c r="F62" s="9">
        <v>76</v>
      </c>
      <c r="G62" s="71">
        <v>18.7</v>
      </c>
      <c r="H62" s="71">
        <v>14.4</v>
      </c>
      <c r="I62" s="71">
        <v>26</v>
      </c>
      <c r="J62" s="71">
        <v>18.7</v>
      </c>
      <c r="K62" s="6">
        <f t="shared" si="0"/>
        <v>2.52</v>
      </c>
      <c r="L62" s="6">
        <f t="shared" si="1"/>
        <v>2.52</v>
      </c>
      <c r="M62" s="10">
        <v>214</v>
      </c>
      <c r="N62" s="3" t="str">
        <f t="shared" si="2"/>
        <v>SSW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0.7</v>
      </c>
      <c r="U62" s="15">
        <v>0.7</v>
      </c>
    </row>
    <row r="63" spans="1:21" x14ac:dyDescent="0.25">
      <c r="A63" s="1">
        <v>45398</v>
      </c>
      <c r="B63" s="2">
        <v>0.21180555555555555</v>
      </c>
      <c r="C63" s="7">
        <v>1006</v>
      </c>
      <c r="D63" s="7">
        <v>1011</v>
      </c>
      <c r="E63" s="71">
        <v>18.7</v>
      </c>
      <c r="F63" s="9">
        <v>75</v>
      </c>
      <c r="G63" s="71">
        <v>18.7</v>
      </c>
      <c r="H63" s="71">
        <v>14.1</v>
      </c>
      <c r="I63" s="71">
        <v>26</v>
      </c>
      <c r="J63" s="71">
        <v>18.7</v>
      </c>
      <c r="K63" s="6">
        <f t="shared" si="0"/>
        <v>3.9600000000000004</v>
      </c>
      <c r="L63" s="6">
        <f t="shared" si="1"/>
        <v>3.9600000000000004</v>
      </c>
      <c r="M63" s="10">
        <v>226</v>
      </c>
      <c r="N63" s="3" t="str">
        <f t="shared" si="2"/>
        <v>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1.1000000000000001</v>
      </c>
      <c r="U63" s="15">
        <v>1.1000000000000001</v>
      </c>
    </row>
    <row r="64" spans="1:21" x14ac:dyDescent="0.25">
      <c r="A64" s="1">
        <v>45398</v>
      </c>
      <c r="B64" s="2">
        <v>0.21527777777777779</v>
      </c>
      <c r="C64" s="7">
        <v>1006</v>
      </c>
      <c r="D64" s="7">
        <v>1011</v>
      </c>
      <c r="E64" s="71">
        <v>18.8</v>
      </c>
      <c r="F64" s="9">
        <v>75</v>
      </c>
      <c r="G64" s="71">
        <v>18.8</v>
      </c>
      <c r="H64" s="71">
        <v>14.2</v>
      </c>
      <c r="I64" s="71">
        <v>26</v>
      </c>
      <c r="J64" s="71">
        <v>18.8</v>
      </c>
      <c r="K64" s="6">
        <f t="shared" si="0"/>
        <v>9.7200000000000006</v>
      </c>
      <c r="L64" s="6">
        <f t="shared" si="1"/>
        <v>10.44</v>
      </c>
      <c r="M64" s="10">
        <v>142</v>
      </c>
      <c r="N64" s="3" t="str">
        <f t="shared" si="2"/>
        <v>SE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2.7</v>
      </c>
      <c r="U64" s="15">
        <v>2.9</v>
      </c>
    </row>
    <row r="65" spans="1:21" x14ac:dyDescent="0.25">
      <c r="A65" s="1">
        <v>45398</v>
      </c>
      <c r="B65" s="2">
        <v>0.21875</v>
      </c>
      <c r="C65" s="7">
        <v>1006</v>
      </c>
      <c r="D65" s="7">
        <v>1011</v>
      </c>
      <c r="E65" s="71">
        <v>18.899999999999999</v>
      </c>
      <c r="F65" s="9">
        <v>72</v>
      </c>
      <c r="G65" s="71">
        <v>18.899999999999999</v>
      </c>
      <c r="H65" s="71">
        <v>13.7</v>
      </c>
      <c r="I65" s="71">
        <v>26</v>
      </c>
      <c r="J65" s="71">
        <v>18.899999999999999</v>
      </c>
      <c r="K65" s="6">
        <f t="shared" si="0"/>
        <v>6.84</v>
      </c>
      <c r="L65" s="6">
        <f t="shared" si="1"/>
        <v>7.9200000000000008</v>
      </c>
      <c r="M65" s="10">
        <v>129</v>
      </c>
      <c r="N65" s="3" t="str">
        <f t="shared" si="2"/>
        <v>ESE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1.9</v>
      </c>
      <c r="U65" s="15">
        <v>2.2000000000000002</v>
      </c>
    </row>
    <row r="66" spans="1:21" x14ac:dyDescent="0.25">
      <c r="A66" s="1">
        <v>45398</v>
      </c>
      <c r="B66" s="2">
        <v>0.22222222222222221</v>
      </c>
      <c r="C66" s="7">
        <v>1006</v>
      </c>
      <c r="D66" s="7">
        <v>1011</v>
      </c>
      <c r="E66" s="71">
        <v>19</v>
      </c>
      <c r="F66" s="9">
        <v>71</v>
      </c>
      <c r="G66" s="71">
        <v>19</v>
      </c>
      <c r="H66" s="71">
        <v>13.6</v>
      </c>
      <c r="I66" s="71">
        <v>26</v>
      </c>
      <c r="J66" s="71">
        <v>19</v>
      </c>
      <c r="K66" s="6">
        <f t="shared" si="0"/>
        <v>3.9600000000000004</v>
      </c>
      <c r="L66" s="6">
        <f t="shared" si="1"/>
        <v>3.9600000000000004</v>
      </c>
      <c r="M66" s="10">
        <v>69</v>
      </c>
      <c r="N66" s="3" t="str">
        <f t="shared" si="2"/>
        <v>ENE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1.1000000000000001</v>
      </c>
      <c r="U66" s="15">
        <v>1.1000000000000001</v>
      </c>
    </row>
    <row r="67" spans="1:21" x14ac:dyDescent="0.25">
      <c r="A67" s="1">
        <v>45398</v>
      </c>
      <c r="B67" s="2">
        <v>0.22569444444444445</v>
      </c>
      <c r="C67" s="7">
        <v>1006</v>
      </c>
      <c r="D67" s="7">
        <v>1011</v>
      </c>
      <c r="E67" s="71">
        <v>19.100000000000001</v>
      </c>
      <c r="F67" s="9">
        <v>70</v>
      </c>
      <c r="G67" s="71">
        <v>19.100000000000001</v>
      </c>
      <c r="H67" s="71">
        <v>13.5</v>
      </c>
      <c r="I67" s="71">
        <v>26</v>
      </c>
      <c r="J67" s="71">
        <v>19.100000000000001</v>
      </c>
      <c r="K67" s="6">
        <f t="shared" ref="K67:K130" si="3">CONVERT(T67,"m/s","km/h")</f>
        <v>6.84</v>
      </c>
      <c r="L67" s="6">
        <f t="shared" ref="L67:L130" si="4">CONVERT(U67,"m/s","km/h")</f>
        <v>7.2</v>
      </c>
      <c r="M67" s="10">
        <v>137</v>
      </c>
      <c r="N67" s="3" t="str">
        <f t="shared" ref="N67:N130" si="5">LOOKUP(M67,$V$4:$V$40,$W$4:$W$40)</f>
        <v>SE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1.9</v>
      </c>
      <c r="U67" s="15">
        <v>2</v>
      </c>
    </row>
    <row r="68" spans="1:21" x14ac:dyDescent="0.25">
      <c r="A68" s="1">
        <v>45398</v>
      </c>
      <c r="B68" s="2">
        <v>0.22916666666666666</v>
      </c>
      <c r="C68" s="7">
        <v>1006</v>
      </c>
      <c r="D68" s="7">
        <v>1011</v>
      </c>
      <c r="E68" s="71">
        <v>19.100000000000001</v>
      </c>
      <c r="F68" s="9">
        <v>70</v>
      </c>
      <c r="G68" s="71">
        <v>19.100000000000001</v>
      </c>
      <c r="H68" s="71">
        <v>13.5</v>
      </c>
      <c r="I68" s="71">
        <v>26</v>
      </c>
      <c r="J68" s="71">
        <v>19.100000000000001</v>
      </c>
      <c r="K68" s="6">
        <f t="shared" si="3"/>
        <v>7.9200000000000008</v>
      </c>
      <c r="L68" s="6">
        <f t="shared" si="4"/>
        <v>8.2799999999999994</v>
      </c>
      <c r="M68" s="10">
        <v>130</v>
      </c>
      <c r="N68" s="3" t="str">
        <f t="shared" si="5"/>
        <v>SE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2.2000000000000002</v>
      </c>
      <c r="U68" s="15">
        <v>2.2999999999999998</v>
      </c>
    </row>
    <row r="69" spans="1:21" x14ac:dyDescent="0.25">
      <c r="A69" s="1">
        <v>45398</v>
      </c>
      <c r="B69" s="2">
        <v>0.2326388888888889</v>
      </c>
      <c r="C69" s="7">
        <v>1006</v>
      </c>
      <c r="D69" s="7">
        <v>1011</v>
      </c>
      <c r="E69" s="71">
        <v>19.100000000000001</v>
      </c>
      <c r="F69" s="9">
        <v>69</v>
      </c>
      <c r="G69" s="71">
        <v>19.100000000000001</v>
      </c>
      <c r="H69" s="71">
        <v>13.2</v>
      </c>
      <c r="I69" s="71">
        <v>26</v>
      </c>
      <c r="J69" s="71">
        <v>19.100000000000001</v>
      </c>
      <c r="K69" s="6">
        <f t="shared" si="3"/>
        <v>6.48</v>
      </c>
      <c r="L69" s="6">
        <f t="shared" si="4"/>
        <v>6.84</v>
      </c>
      <c r="M69" s="10">
        <v>92</v>
      </c>
      <c r="N69" s="3" t="str">
        <f t="shared" si="5"/>
        <v>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1.8</v>
      </c>
      <c r="U69" s="15">
        <v>1.9</v>
      </c>
    </row>
    <row r="70" spans="1:21" x14ac:dyDescent="0.25">
      <c r="A70" s="1">
        <v>45398</v>
      </c>
      <c r="B70" s="2">
        <v>0.2361111111111111</v>
      </c>
      <c r="C70" s="7">
        <v>1006</v>
      </c>
      <c r="D70" s="7">
        <v>1011</v>
      </c>
      <c r="E70" s="71">
        <v>19.100000000000001</v>
      </c>
      <c r="F70" s="9">
        <v>69</v>
      </c>
      <c r="G70" s="71">
        <v>19.100000000000001</v>
      </c>
      <c r="H70" s="71">
        <v>13.2</v>
      </c>
      <c r="I70" s="71">
        <v>26</v>
      </c>
      <c r="J70" s="71">
        <v>19.100000000000001</v>
      </c>
      <c r="K70" s="6">
        <f t="shared" si="3"/>
        <v>7.2</v>
      </c>
      <c r="L70" s="6">
        <f t="shared" si="4"/>
        <v>8.2799999999999994</v>
      </c>
      <c r="M70" s="10">
        <v>156</v>
      </c>
      <c r="N70" s="3" t="str">
        <f t="shared" si="5"/>
        <v>SSE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2</v>
      </c>
      <c r="U70" s="15">
        <v>2.2999999999999998</v>
      </c>
    </row>
    <row r="71" spans="1:21" x14ac:dyDescent="0.25">
      <c r="A71" s="1">
        <v>45398</v>
      </c>
      <c r="B71" s="2">
        <v>0.23958333333333334</v>
      </c>
      <c r="C71" s="7">
        <v>1006</v>
      </c>
      <c r="D71" s="7">
        <v>1011</v>
      </c>
      <c r="E71" s="71">
        <v>19.100000000000001</v>
      </c>
      <c r="F71" s="9">
        <v>69</v>
      </c>
      <c r="G71" s="71">
        <v>19.100000000000001</v>
      </c>
      <c r="H71" s="71">
        <v>13.2</v>
      </c>
      <c r="I71" s="71">
        <v>26</v>
      </c>
      <c r="J71" s="71">
        <v>19.100000000000001</v>
      </c>
      <c r="K71" s="6">
        <f t="shared" si="3"/>
        <v>5.04</v>
      </c>
      <c r="L71" s="6">
        <f t="shared" si="4"/>
        <v>5.04</v>
      </c>
      <c r="M71" s="10">
        <v>46</v>
      </c>
      <c r="N71" s="3" t="str">
        <f t="shared" si="5"/>
        <v>NE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1.4</v>
      </c>
      <c r="U71" s="15">
        <v>1.4</v>
      </c>
    </row>
    <row r="72" spans="1:21" x14ac:dyDescent="0.25">
      <c r="A72" s="1">
        <v>45398</v>
      </c>
      <c r="B72" s="2">
        <v>0.24305555555555555</v>
      </c>
      <c r="C72" s="7">
        <v>1006</v>
      </c>
      <c r="D72" s="7">
        <v>1011</v>
      </c>
      <c r="E72" s="71">
        <v>19.100000000000001</v>
      </c>
      <c r="F72" s="9">
        <v>69</v>
      </c>
      <c r="G72" s="71">
        <v>19.100000000000001</v>
      </c>
      <c r="H72" s="71">
        <v>13.2</v>
      </c>
      <c r="I72" s="71">
        <v>26</v>
      </c>
      <c r="J72" s="71">
        <v>19.100000000000001</v>
      </c>
      <c r="K72" s="6">
        <f t="shared" si="3"/>
        <v>5.76</v>
      </c>
      <c r="L72" s="6">
        <f t="shared" si="4"/>
        <v>5.76</v>
      </c>
      <c r="M72" s="10">
        <v>102</v>
      </c>
      <c r="N72" s="3" t="str">
        <f t="shared" si="5"/>
        <v>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1.6</v>
      </c>
      <c r="U72" s="15">
        <v>1.6</v>
      </c>
    </row>
    <row r="73" spans="1:21" x14ac:dyDescent="0.25">
      <c r="A73" s="1">
        <v>45398</v>
      </c>
      <c r="B73" s="2">
        <v>0.24652777777777779</v>
      </c>
      <c r="C73" s="7">
        <v>1005</v>
      </c>
      <c r="D73" s="7">
        <v>1010</v>
      </c>
      <c r="E73" s="71">
        <v>19.100000000000001</v>
      </c>
      <c r="F73" s="9">
        <v>70</v>
      </c>
      <c r="G73" s="71">
        <v>19.100000000000001</v>
      </c>
      <c r="H73" s="71">
        <v>13.5</v>
      </c>
      <c r="I73" s="71">
        <v>26</v>
      </c>
      <c r="J73" s="71">
        <v>19.100000000000001</v>
      </c>
      <c r="K73" s="6">
        <f t="shared" si="3"/>
        <v>5.4</v>
      </c>
      <c r="L73" s="6">
        <f t="shared" si="4"/>
        <v>5.4</v>
      </c>
      <c r="M73" s="10">
        <v>136</v>
      </c>
      <c r="N73" s="3" t="str">
        <f t="shared" si="5"/>
        <v>SE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1.5</v>
      </c>
      <c r="U73" s="15">
        <v>1.5</v>
      </c>
    </row>
    <row r="74" spans="1:21" x14ac:dyDescent="0.25">
      <c r="A74" s="1">
        <v>45398</v>
      </c>
      <c r="B74" s="2">
        <v>0.25</v>
      </c>
      <c r="C74" s="7">
        <v>1005</v>
      </c>
      <c r="D74" s="7">
        <v>1010</v>
      </c>
      <c r="E74" s="71">
        <v>19</v>
      </c>
      <c r="F74" s="9">
        <v>70</v>
      </c>
      <c r="G74" s="71">
        <v>19</v>
      </c>
      <c r="H74" s="71">
        <v>13.4</v>
      </c>
      <c r="I74" s="71">
        <v>26</v>
      </c>
      <c r="J74" s="71">
        <v>19</v>
      </c>
      <c r="K74" s="6">
        <f t="shared" si="3"/>
        <v>6.84</v>
      </c>
      <c r="L74" s="6">
        <f t="shared" si="4"/>
        <v>7.2</v>
      </c>
      <c r="M74" s="10">
        <v>91</v>
      </c>
      <c r="N74" s="3" t="str">
        <f t="shared" si="5"/>
        <v>E</v>
      </c>
      <c r="O74" s="11">
        <v>0</v>
      </c>
      <c r="P74" s="12">
        <v>0</v>
      </c>
      <c r="Q74" s="3">
        <v>0</v>
      </c>
      <c r="R74" s="13">
        <v>6.0999999999999999E-2</v>
      </c>
      <c r="S74" s="14">
        <v>4.8190000000000006E-4</v>
      </c>
      <c r="T74" s="15">
        <v>1.9</v>
      </c>
      <c r="U74" s="15">
        <v>2</v>
      </c>
    </row>
    <row r="75" spans="1:21" x14ac:dyDescent="0.25">
      <c r="A75" s="1">
        <v>45398</v>
      </c>
      <c r="B75" s="2">
        <v>0.25347222222222221</v>
      </c>
      <c r="C75" s="7">
        <v>1005</v>
      </c>
      <c r="D75" s="7">
        <v>1010</v>
      </c>
      <c r="E75" s="71">
        <v>18.899999999999999</v>
      </c>
      <c r="F75" s="9">
        <v>71</v>
      </c>
      <c r="G75" s="71">
        <v>18.899999999999999</v>
      </c>
      <c r="H75" s="71">
        <v>13.5</v>
      </c>
      <c r="I75" s="71">
        <v>26</v>
      </c>
      <c r="J75" s="71">
        <v>18.899999999999999</v>
      </c>
      <c r="K75" s="6">
        <f t="shared" si="3"/>
        <v>4.68</v>
      </c>
      <c r="L75" s="6">
        <f t="shared" si="4"/>
        <v>4.68</v>
      </c>
      <c r="M75" s="10">
        <v>136</v>
      </c>
      <c r="N75" s="3" t="str">
        <f t="shared" si="5"/>
        <v>SE</v>
      </c>
      <c r="O75" s="11">
        <v>0</v>
      </c>
      <c r="P75" s="12">
        <v>0</v>
      </c>
      <c r="Q75" s="3">
        <v>0</v>
      </c>
      <c r="R75" s="13">
        <v>0.11899999999999999</v>
      </c>
      <c r="S75" s="14">
        <v>9.4010000000000003E-4</v>
      </c>
      <c r="T75" s="15">
        <v>1.3</v>
      </c>
      <c r="U75" s="15">
        <v>1.3</v>
      </c>
    </row>
    <row r="76" spans="1:21" x14ac:dyDescent="0.25">
      <c r="A76" s="1">
        <v>45398</v>
      </c>
      <c r="B76" s="2">
        <v>0.25694444444444442</v>
      </c>
      <c r="C76" s="7">
        <v>1005</v>
      </c>
      <c r="D76" s="7">
        <v>1010</v>
      </c>
      <c r="E76" s="71">
        <v>18.8</v>
      </c>
      <c r="F76" s="9">
        <v>71</v>
      </c>
      <c r="G76" s="71">
        <v>18.8</v>
      </c>
      <c r="H76" s="71">
        <v>13.4</v>
      </c>
      <c r="I76" s="71">
        <v>26</v>
      </c>
      <c r="J76" s="71">
        <v>18.8</v>
      </c>
      <c r="K76" s="6">
        <f t="shared" si="3"/>
        <v>10.44</v>
      </c>
      <c r="L76" s="6">
        <f t="shared" si="4"/>
        <v>11.52</v>
      </c>
      <c r="M76" s="10">
        <v>108</v>
      </c>
      <c r="N76" s="3" t="str">
        <f t="shared" si="5"/>
        <v>E</v>
      </c>
      <c r="O76" s="11">
        <v>0</v>
      </c>
      <c r="P76" s="12">
        <v>0</v>
      </c>
      <c r="Q76" s="3">
        <v>0</v>
      </c>
      <c r="R76" s="13">
        <v>0.192</v>
      </c>
      <c r="S76" s="14">
        <v>1.5168000000000002E-3</v>
      </c>
      <c r="T76" s="15">
        <v>2.9</v>
      </c>
      <c r="U76" s="15">
        <v>3.2</v>
      </c>
    </row>
    <row r="77" spans="1:21" x14ac:dyDescent="0.25">
      <c r="A77" s="1">
        <v>45398</v>
      </c>
      <c r="B77" s="2">
        <v>0.26041666666666669</v>
      </c>
      <c r="C77" s="7">
        <v>1005</v>
      </c>
      <c r="D77" s="7">
        <v>1010</v>
      </c>
      <c r="E77" s="71">
        <v>18.899999999999999</v>
      </c>
      <c r="F77" s="9">
        <v>72</v>
      </c>
      <c r="G77" s="71">
        <v>18.899999999999999</v>
      </c>
      <c r="H77" s="71">
        <v>13.7</v>
      </c>
      <c r="I77" s="71">
        <v>26</v>
      </c>
      <c r="J77" s="71">
        <v>18.899999999999999</v>
      </c>
      <c r="K77" s="6">
        <f t="shared" si="3"/>
        <v>3.24</v>
      </c>
      <c r="L77" s="6">
        <f t="shared" si="4"/>
        <v>3.24</v>
      </c>
      <c r="M77" s="10">
        <v>182</v>
      </c>
      <c r="N77" s="3" t="str">
        <f t="shared" si="5"/>
        <v>S</v>
      </c>
      <c r="O77" s="11">
        <v>0</v>
      </c>
      <c r="P77" s="12">
        <v>0</v>
      </c>
      <c r="Q77" s="3">
        <v>0</v>
      </c>
      <c r="R77" s="13">
        <v>0.28999999999999998</v>
      </c>
      <c r="S77" s="14">
        <v>2.2910000000000001E-3</v>
      </c>
      <c r="T77" s="15">
        <v>0.9</v>
      </c>
      <c r="U77" s="15">
        <v>0.9</v>
      </c>
    </row>
    <row r="78" spans="1:21" x14ac:dyDescent="0.25">
      <c r="A78" s="1">
        <v>45398</v>
      </c>
      <c r="B78" s="2">
        <v>0.2638888888888889</v>
      </c>
      <c r="C78" s="7">
        <v>1005</v>
      </c>
      <c r="D78" s="7">
        <v>1010</v>
      </c>
      <c r="E78" s="71">
        <v>18.8</v>
      </c>
      <c r="F78" s="9">
        <v>73</v>
      </c>
      <c r="G78" s="71">
        <v>18.8</v>
      </c>
      <c r="H78" s="71">
        <v>13.8</v>
      </c>
      <c r="I78" s="71">
        <v>26</v>
      </c>
      <c r="J78" s="71">
        <v>18.8</v>
      </c>
      <c r="K78" s="6">
        <f t="shared" si="3"/>
        <v>7.2</v>
      </c>
      <c r="L78" s="6">
        <f t="shared" si="4"/>
        <v>7.2</v>
      </c>
      <c r="M78" s="10">
        <v>206</v>
      </c>
      <c r="N78" s="3" t="str">
        <f t="shared" si="5"/>
        <v>SSW</v>
      </c>
      <c r="O78" s="11">
        <v>0</v>
      </c>
      <c r="P78" s="12">
        <v>0</v>
      </c>
      <c r="Q78" s="3">
        <v>0</v>
      </c>
      <c r="R78" s="13">
        <v>0.42899999999999999</v>
      </c>
      <c r="S78" s="14">
        <v>3.3891000000000004E-3</v>
      </c>
      <c r="T78" s="15">
        <v>2</v>
      </c>
      <c r="U78" s="15">
        <v>2</v>
      </c>
    </row>
    <row r="79" spans="1:21" x14ac:dyDescent="0.25">
      <c r="A79" s="1">
        <v>45398</v>
      </c>
      <c r="B79" s="2">
        <v>0.2673611111111111</v>
      </c>
      <c r="C79" s="7">
        <v>1005</v>
      </c>
      <c r="D79" s="7">
        <v>1010</v>
      </c>
      <c r="E79" s="71">
        <v>18.600000000000001</v>
      </c>
      <c r="F79" s="9">
        <v>73</v>
      </c>
      <c r="G79" s="71">
        <v>18.600000000000001</v>
      </c>
      <c r="H79" s="71">
        <v>13.6</v>
      </c>
      <c r="I79" s="71">
        <v>26</v>
      </c>
      <c r="J79" s="71">
        <v>18.600000000000001</v>
      </c>
      <c r="K79" s="6">
        <f t="shared" si="3"/>
        <v>8.64</v>
      </c>
      <c r="L79" s="6">
        <f t="shared" si="4"/>
        <v>9.36</v>
      </c>
      <c r="M79" s="10">
        <v>162</v>
      </c>
      <c r="N79" s="3" t="str">
        <f t="shared" si="5"/>
        <v>SSE</v>
      </c>
      <c r="O79" s="11">
        <v>0</v>
      </c>
      <c r="P79" s="12">
        <v>0</v>
      </c>
      <c r="Q79" s="3">
        <v>0</v>
      </c>
      <c r="R79" s="13">
        <v>0.60699999999999998</v>
      </c>
      <c r="S79" s="14">
        <v>4.7953000000000006E-3</v>
      </c>
      <c r="T79" s="15">
        <v>2.4</v>
      </c>
      <c r="U79" s="15">
        <v>2.6</v>
      </c>
    </row>
    <row r="80" spans="1:21" x14ac:dyDescent="0.25">
      <c r="A80" s="1">
        <v>45398</v>
      </c>
      <c r="B80" s="2">
        <v>0.27083333333333331</v>
      </c>
      <c r="C80" s="7">
        <v>1005</v>
      </c>
      <c r="D80" s="7">
        <v>1010</v>
      </c>
      <c r="E80" s="71">
        <v>18.5</v>
      </c>
      <c r="F80" s="9">
        <v>74</v>
      </c>
      <c r="G80" s="71">
        <v>18.5</v>
      </c>
      <c r="H80" s="71">
        <v>13.7</v>
      </c>
      <c r="I80" s="71">
        <v>26</v>
      </c>
      <c r="J80" s="71">
        <v>18.5</v>
      </c>
      <c r="K80" s="6">
        <f t="shared" si="3"/>
        <v>3.24</v>
      </c>
      <c r="L80" s="6">
        <f t="shared" si="4"/>
        <v>3.24</v>
      </c>
      <c r="M80" s="10">
        <v>108</v>
      </c>
      <c r="N80" s="3" t="str">
        <f t="shared" si="5"/>
        <v>E</v>
      </c>
      <c r="O80" s="11">
        <v>0</v>
      </c>
      <c r="P80" s="12">
        <v>0</v>
      </c>
      <c r="Q80" s="3">
        <v>0</v>
      </c>
      <c r="R80" s="13">
        <v>0.78400000000000003</v>
      </c>
      <c r="S80" s="14">
        <v>6.1936000000000005E-3</v>
      </c>
      <c r="T80" s="15">
        <v>0.9</v>
      </c>
      <c r="U80" s="15">
        <v>0.9</v>
      </c>
    </row>
    <row r="81" spans="1:21" x14ac:dyDescent="0.25">
      <c r="A81" s="1">
        <v>45398</v>
      </c>
      <c r="B81" s="2">
        <v>0.27430555555555558</v>
      </c>
      <c r="C81" s="7">
        <v>1005</v>
      </c>
      <c r="D81" s="7">
        <v>1010</v>
      </c>
      <c r="E81" s="71">
        <v>18.399999999999999</v>
      </c>
      <c r="F81" s="9">
        <v>74</v>
      </c>
      <c r="G81" s="71">
        <v>18.399999999999999</v>
      </c>
      <c r="H81" s="71">
        <v>13.7</v>
      </c>
      <c r="I81" s="71">
        <v>26</v>
      </c>
      <c r="J81" s="71">
        <v>18.399999999999999</v>
      </c>
      <c r="K81" s="6">
        <f t="shared" si="3"/>
        <v>5.76</v>
      </c>
      <c r="L81" s="6">
        <f t="shared" si="4"/>
        <v>5.76</v>
      </c>
      <c r="M81" s="10">
        <v>180</v>
      </c>
      <c r="N81" s="3" t="str">
        <f t="shared" si="5"/>
        <v>S</v>
      </c>
      <c r="O81" s="11">
        <v>0</v>
      </c>
      <c r="P81" s="12">
        <v>0</v>
      </c>
      <c r="Q81" s="3">
        <v>0</v>
      </c>
      <c r="R81" s="13">
        <v>1081</v>
      </c>
      <c r="S81" s="14">
        <v>8.5399000000000012</v>
      </c>
      <c r="T81" s="15">
        <v>1.6</v>
      </c>
      <c r="U81" s="15">
        <v>1.6</v>
      </c>
    </row>
    <row r="82" spans="1:21" x14ac:dyDescent="0.25">
      <c r="A82" s="1">
        <v>45398</v>
      </c>
      <c r="B82" s="2">
        <v>0.27777777777777779</v>
      </c>
      <c r="C82" s="7">
        <v>1005</v>
      </c>
      <c r="D82" s="7">
        <v>1010</v>
      </c>
      <c r="E82" s="71">
        <v>18.399999999999999</v>
      </c>
      <c r="F82" s="9">
        <v>75</v>
      </c>
      <c r="G82" s="71">
        <v>18.399999999999999</v>
      </c>
      <c r="H82" s="71">
        <v>13.9</v>
      </c>
      <c r="I82" s="71">
        <v>26</v>
      </c>
      <c r="J82" s="71">
        <v>18.399999999999999</v>
      </c>
      <c r="K82" s="6">
        <f t="shared" si="3"/>
        <v>8.2799999999999994</v>
      </c>
      <c r="L82" s="6">
        <f t="shared" si="4"/>
        <v>8.64</v>
      </c>
      <c r="M82" s="10">
        <v>187</v>
      </c>
      <c r="N82" s="3" t="str">
        <f t="shared" si="5"/>
        <v>S</v>
      </c>
      <c r="O82" s="11">
        <v>0</v>
      </c>
      <c r="P82" s="12">
        <v>0</v>
      </c>
      <c r="Q82" s="3">
        <v>0</v>
      </c>
      <c r="R82" s="13">
        <v>1553</v>
      </c>
      <c r="S82" s="14">
        <v>12.268700000000001</v>
      </c>
      <c r="T82" s="15">
        <v>2.2999999999999998</v>
      </c>
      <c r="U82" s="15">
        <v>2.4</v>
      </c>
    </row>
    <row r="83" spans="1:21" x14ac:dyDescent="0.25">
      <c r="A83" s="1">
        <v>45398</v>
      </c>
      <c r="B83" s="2">
        <v>0.28125</v>
      </c>
      <c r="C83" s="7">
        <v>1005</v>
      </c>
      <c r="D83" s="7">
        <v>1010</v>
      </c>
      <c r="E83" s="71">
        <v>18.3</v>
      </c>
      <c r="F83" s="9">
        <v>76</v>
      </c>
      <c r="G83" s="71">
        <v>18.3</v>
      </c>
      <c r="H83" s="71">
        <v>14</v>
      </c>
      <c r="I83" s="71">
        <v>26</v>
      </c>
      <c r="J83" s="71">
        <v>18.3</v>
      </c>
      <c r="K83" s="6">
        <f t="shared" si="3"/>
        <v>4.68</v>
      </c>
      <c r="L83" s="6">
        <f t="shared" si="4"/>
        <v>4.68</v>
      </c>
      <c r="M83" s="10">
        <v>188</v>
      </c>
      <c r="N83" s="3" t="str">
        <f t="shared" si="5"/>
        <v>S</v>
      </c>
      <c r="O83" s="11">
        <v>0</v>
      </c>
      <c r="P83" s="12">
        <v>0</v>
      </c>
      <c r="Q83" s="3">
        <v>0</v>
      </c>
      <c r="R83" s="13">
        <v>2308</v>
      </c>
      <c r="S83" s="14">
        <v>18.2332</v>
      </c>
      <c r="T83" s="15">
        <v>1.3</v>
      </c>
      <c r="U83" s="15">
        <v>1.3</v>
      </c>
    </row>
    <row r="84" spans="1:21" x14ac:dyDescent="0.25">
      <c r="A84" s="1">
        <v>45398</v>
      </c>
      <c r="B84" s="2">
        <v>0.28472222222222221</v>
      </c>
      <c r="C84" s="7">
        <v>1005</v>
      </c>
      <c r="D84" s="7">
        <v>1010</v>
      </c>
      <c r="E84" s="71">
        <v>18.2</v>
      </c>
      <c r="F84" s="9">
        <v>76</v>
      </c>
      <c r="G84" s="71">
        <v>18.2</v>
      </c>
      <c r="H84" s="71">
        <v>13.9</v>
      </c>
      <c r="I84" s="71">
        <v>26</v>
      </c>
      <c r="J84" s="71">
        <v>18.2</v>
      </c>
      <c r="K84" s="6">
        <f t="shared" si="3"/>
        <v>3.24</v>
      </c>
      <c r="L84" s="6">
        <f t="shared" si="4"/>
        <v>3.24</v>
      </c>
      <c r="M84" s="10">
        <v>234</v>
      </c>
      <c r="N84" s="3" t="str">
        <f t="shared" si="5"/>
        <v>SW</v>
      </c>
      <c r="O84" s="11">
        <v>0</v>
      </c>
      <c r="P84" s="12">
        <v>0</v>
      </c>
      <c r="Q84" s="3">
        <v>0</v>
      </c>
      <c r="R84" s="13">
        <v>3153</v>
      </c>
      <c r="S84" s="14">
        <v>24.908700000000003</v>
      </c>
      <c r="T84" s="15">
        <v>0.9</v>
      </c>
      <c r="U84" s="15">
        <v>0.9</v>
      </c>
    </row>
    <row r="85" spans="1:21" x14ac:dyDescent="0.25">
      <c r="A85" s="1">
        <v>45398</v>
      </c>
      <c r="B85" s="2">
        <v>0.28819444444444442</v>
      </c>
      <c r="C85" s="7">
        <v>1006</v>
      </c>
      <c r="D85" s="7">
        <v>1011</v>
      </c>
      <c r="E85" s="71">
        <v>18.100000000000001</v>
      </c>
      <c r="F85" s="9">
        <v>77</v>
      </c>
      <c r="G85" s="71">
        <v>18.100000000000001</v>
      </c>
      <c r="H85" s="71">
        <v>14</v>
      </c>
      <c r="I85" s="71">
        <v>26</v>
      </c>
      <c r="J85" s="71">
        <v>18.100000000000001</v>
      </c>
      <c r="K85" s="6">
        <f t="shared" si="3"/>
        <v>5.76</v>
      </c>
      <c r="L85" s="6">
        <f t="shared" si="4"/>
        <v>5.76</v>
      </c>
      <c r="M85" s="10">
        <v>180</v>
      </c>
      <c r="N85" s="3" t="str">
        <f t="shared" si="5"/>
        <v>S</v>
      </c>
      <c r="O85" s="11">
        <v>0</v>
      </c>
      <c r="P85" s="12">
        <v>0</v>
      </c>
      <c r="Q85" s="3">
        <v>0</v>
      </c>
      <c r="R85" s="13">
        <v>3676</v>
      </c>
      <c r="S85" s="14">
        <v>29.040400000000002</v>
      </c>
      <c r="T85" s="15">
        <v>1.6</v>
      </c>
      <c r="U85" s="15">
        <v>1.6</v>
      </c>
    </row>
    <row r="86" spans="1:21" x14ac:dyDescent="0.25">
      <c r="A86" s="1">
        <v>45398</v>
      </c>
      <c r="B86" s="2">
        <v>0.29166666666666669</v>
      </c>
      <c r="C86" s="7">
        <v>1005</v>
      </c>
      <c r="D86" s="7">
        <v>1010</v>
      </c>
      <c r="E86" s="71">
        <v>18.2</v>
      </c>
      <c r="F86" s="9">
        <v>76</v>
      </c>
      <c r="G86" s="71">
        <v>18.2</v>
      </c>
      <c r="H86" s="71">
        <v>13.9</v>
      </c>
      <c r="I86" s="71">
        <v>26</v>
      </c>
      <c r="J86" s="71">
        <v>18.2</v>
      </c>
      <c r="K86" s="6">
        <f t="shared" si="3"/>
        <v>3.24</v>
      </c>
      <c r="L86" s="6">
        <f t="shared" si="4"/>
        <v>3.24</v>
      </c>
      <c r="M86" s="10">
        <v>45</v>
      </c>
      <c r="N86" s="3" t="str">
        <f t="shared" si="5"/>
        <v>NE</v>
      </c>
      <c r="O86" s="11">
        <v>0</v>
      </c>
      <c r="P86" s="12">
        <v>0</v>
      </c>
      <c r="Q86" s="3">
        <v>0</v>
      </c>
      <c r="R86" s="13">
        <v>3989</v>
      </c>
      <c r="S86" s="14">
        <v>31.513100000000001</v>
      </c>
      <c r="T86" s="15">
        <v>0.9</v>
      </c>
      <c r="U86" s="15">
        <v>0.9</v>
      </c>
    </row>
    <row r="87" spans="1:21" x14ac:dyDescent="0.25">
      <c r="A87" s="1">
        <v>45398</v>
      </c>
      <c r="B87" s="2">
        <v>0.2951388888888889</v>
      </c>
      <c r="C87" s="7">
        <v>1005</v>
      </c>
      <c r="D87" s="7">
        <v>1010</v>
      </c>
      <c r="E87" s="71">
        <v>18.2</v>
      </c>
      <c r="F87" s="9">
        <v>77</v>
      </c>
      <c r="G87" s="71">
        <v>18.2</v>
      </c>
      <c r="H87" s="71">
        <v>14.1</v>
      </c>
      <c r="I87" s="71">
        <v>26</v>
      </c>
      <c r="J87" s="71">
        <v>18.2</v>
      </c>
      <c r="K87" s="6">
        <f t="shared" si="3"/>
        <v>7.2</v>
      </c>
      <c r="L87" s="6">
        <f t="shared" si="4"/>
        <v>7.2</v>
      </c>
      <c r="M87" s="10">
        <v>163</v>
      </c>
      <c r="N87" s="3" t="str">
        <f t="shared" si="5"/>
        <v>SSE</v>
      </c>
      <c r="O87" s="11">
        <v>0</v>
      </c>
      <c r="P87" s="12">
        <v>0</v>
      </c>
      <c r="Q87" s="3">
        <v>0</v>
      </c>
      <c r="R87" s="13">
        <v>4032</v>
      </c>
      <c r="S87" s="14">
        <v>31.852800000000002</v>
      </c>
      <c r="T87" s="15">
        <v>2</v>
      </c>
      <c r="U87" s="15">
        <v>2</v>
      </c>
    </row>
    <row r="88" spans="1:21" x14ac:dyDescent="0.25">
      <c r="A88" s="1">
        <v>45398</v>
      </c>
      <c r="B88" s="2">
        <v>0.2986111111111111</v>
      </c>
      <c r="C88" s="7">
        <v>1005</v>
      </c>
      <c r="D88" s="7">
        <v>1010</v>
      </c>
      <c r="E88" s="71">
        <v>18.100000000000001</v>
      </c>
      <c r="F88" s="9">
        <v>77</v>
      </c>
      <c r="G88" s="71">
        <v>18.100000000000001</v>
      </c>
      <c r="H88" s="71">
        <v>14</v>
      </c>
      <c r="I88" s="71">
        <v>26</v>
      </c>
      <c r="J88" s="71">
        <v>18.100000000000001</v>
      </c>
      <c r="K88" s="6">
        <f t="shared" si="3"/>
        <v>3.24</v>
      </c>
      <c r="L88" s="6">
        <f t="shared" si="4"/>
        <v>3.24</v>
      </c>
      <c r="M88" s="10">
        <v>149</v>
      </c>
      <c r="N88" s="3" t="str">
        <f t="shared" si="5"/>
        <v>SE</v>
      </c>
      <c r="O88" s="11">
        <v>0</v>
      </c>
      <c r="P88" s="12">
        <v>0</v>
      </c>
      <c r="Q88" s="3">
        <v>0</v>
      </c>
      <c r="R88" s="13">
        <v>3957</v>
      </c>
      <c r="S88" s="14">
        <v>31.260300000000004</v>
      </c>
      <c r="T88" s="15">
        <v>0.9</v>
      </c>
      <c r="U88" s="15">
        <v>0.9</v>
      </c>
    </row>
    <row r="89" spans="1:21" x14ac:dyDescent="0.25">
      <c r="A89" s="1">
        <v>45398</v>
      </c>
      <c r="B89" s="2">
        <v>0.30208333333333331</v>
      </c>
      <c r="C89" s="7">
        <v>1005</v>
      </c>
      <c r="D89" s="7">
        <v>1010</v>
      </c>
      <c r="E89" s="71">
        <v>18.100000000000001</v>
      </c>
      <c r="F89" s="9">
        <v>77</v>
      </c>
      <c r="G89" s="71">
        <v>18.100000000000001</v>
      </c>
      <c r="H89" s="71">
        <v>14</v>
      </c>
      <c r="I89" s="71">
        <v>26</v>
      </c>
      <c r="J89" s="71">
        <v>18.100000000000001</v>
      </c>
      <c r="K89" s="6">
        <f t="shared" si="3"/>
        <v>0</v>
      </c>
      <c r="L89" s="6">
        <f t="shared" si="4"/>
        <v>0</v>
      </c>
      <c r="M89" s="10">
        <v>162</v>
      </c>
      <c r="N89" s="3" t="str">
        <f t="shared" si="5"/>
        <v>SSE</v>
      </c>
      <c r="O89" s="11">
        <v>0</v>
      </c>
      <c r="P89" s="12">
        <v>0</v>
      </c>
      <c r="Q89" s="3">
        <v>0</v>
      </c>
      <c r="R89" s="13">
        <v>4306</v>
      </c>
      <c r="S89" s="14">
        <v>34.017400000000002</v>
      </c>
      <c r="T89" s="15">
        <v>0</v>
      </c>
      <c r="U89" s="15">
        <v>0</v>
      </c>
    </row>
    <row r="90" spans="1:21" x14ac:dyDescent="0.25">
      <c r="A90" s="1">
        <v>45398</v>
      </c>
      <c r="B90" s="2">
        <v>0.30555555555555558</v>
      </c>
      <c r="C90" s="7">
        <v>1005</v>
      </c>
      <c r="D90" s="7">
        <v>1010</v>
      </c>
      <c r="E90" s="71">
        <v>18.100000000000001</v>
      </c>
      <c r="F90" s="9">
        <v>77</v>
      </c>
      <c r="G90" s="71">
        <v>18.100000000000001</v>
      </c>
      <c r="H90" s="71">
        <v>14</v>
      </c>
      <c r="I90" s="71">
        <v>26</v>
      </c>
      <c r="J90" s="71">
        <v>18.100000000000001</v>
      </c>
      <c r="K90" s="6">
        <f t="shared" si="3"/>
        <v>7.2</v>
      </c>
      <c r="L90" s="6">
        <f t="shared" si="4"/>
        <v>7.2</v>
      </c>
      <c r="M90" s="10">
        <v>198</v>
      </c>
      <c r="N90" s="3" t="str">
        <f t="shared" si="5"/>
        <v>S</v>
      </c>
      <c r="O90" s="11">
        <v>0</v>
      </c>
      <c r="P90" s="12">
        <v>0</v>
      </c>
      <c r="Q90" s="3">
        <v>0</v>
      </c>
      <c r="R90" s="13">
        <v>4823</v>
      </c>
      <c r="S90" s="14">
        <v>38.101700000000001</v>
      </c>
      <c r="T90" s="15">
        <v>2</v>
      </c>
      <c r="U90" s="15">
        <v>2</v>
      </c>
    </row>
    <row r="91" spans="1:21" x14ac:dyDescent="0.25">
      <c r="A91" s="1">
        <v>45398</v>
      </c>
      <c r="B91" s="2">
        <v>0.30902777777777779</v>
      </c>
      <c r="C91" s="7">
        <v>1005</v>
      </c>
      <c r="D91" s="7">
        <v>1010</v>
      </c>
      <c r="E91" s="71">
        <v>18.2</v>
      </c>
      <c r="F91" s="9">
        <v>77</v>
      </c>
      <c r="G91" s="71">
        <v>18.2</v>
      </c>
      <c r="H91" s="71">
        <v>14.1</v>
      </c>
      <c r="I91" s="71">
        <v>26</v>
      </c>
      <c r="J91" s="71">
        <v>18.2</v>
      </c>
      <c r="K91" s="6">
        <f t="shared" si="3"/>
        <v>4.68</v>
      </c>
      <c r="L91" s="6">
        <f t="shared" si="4"/>
        <v>4.68</v>
      </c>
      <c r="M91" s="10">
        <v>224</v>
      </c>
      <c r="N91" s="3" t="str">
        <f t="shared" si="5"/>
        <v>SW</v>
      </c>
      <c r="O91" s="11">
        <v>0</v>
      </c>
      <c r="P91" s="12">
        <v>0</v>
      </c>
      <c r="Q91" s="3">
        <v>0</v>
      </c>
      <c r="R91" s="13">
        <v>5342</v>
      </c>
      <c r="S91" s="14">
        <v>42.201800000000006</v>
      </c>
      <c r="T91" s="15">
        <v>1.3</v>
      </c>
      <c r="U91" s="15">
        <v>1.3</v>
      </c>
    </row>
    <row r="92" spans="1:21" x14ac:dyDescent="0.25">
      <c r="A92" s="1">
        <v>45398</v>
      </c>
      <c r="B92" s="2">
        <v>0.3125</v>
      </c>
      <c r="C92" s="7">
        <v>1005</v>
      </c>
      <c r="D92" s="7">
        <v>1010</v>
      </c>
      <c r="E92" s="71">
        <v>18.2</v>
      </c>
      <c r="F92" s="9">
        <v>76</v>
      </c>
      <c r="G92" s="71">
        <v>18.2</v>
      </c>
      <c r="H92" s="71">
        <v>13.9</v>
      </c>
      <c r="I92" s="71">
        <v>26</v>
      </c>
      <c r="J92" s="71">
        <v>18.2</v>
      </c>
      <c r="K92" s="6">
        <f t="shared" si="3"/>
        <v>0</v>
      </c>
      <c r="L92" s="6">
        <f t="shared" si="4"/>
        <v>0</v>
      </c>
      <c r="M92" s="10">
        <v>203</v>
      </c>
      <c r="N92" s="3" t="str">
        <f t="shared" si="5"/>
        <v>SSW</v>
      </c>
      <c r="O92" s="11">
        <v>0</v>
      </c>
      <c r="P92" s="12">
        <v>0</v>
      </c>
      <c r="Q92" s="3">
        <v>0</v>
      </c>
      <c r="R92" s="13">
        <v>5586</v>
      </c>
      <c r="S92" s="14">
        <v>44.129400000000004</v>
      </c>
      <c r="T92" s="15">
        <v>0</v>
      </c>
      <c r="U92" s="15">
        <v>0</v>
      </c>
    </row>
    <row r="93" spans="1:21" x14ac:dyDescent="0.25">
      <c r="A93" s="1">
        <v>45398</v>
      </c>
      <c r="B93" s="2">
        <v>0.31597222222222221</v>
      </c>
      <c r="C93" s="7">
        <v>1005</v>
      </c>
      <c r="D93" s="7">
        <v>1010</v>
      </c>
      <c r="E93" s="71">
        <v>18.3</v>
      </c>
      <c r="F93" s="9">
        <v>76</v>
      </c>
      <c r="G93" s="71">
        <v>18.3</v>
      </c>
      <c r="H93" s="71">
        <v>14</v>
      </c>
      <c r="I93" s="71">
        <v>26</v>
      </c>
      <c r="J93" s="71">
        <v>18.3</v>
      </c>
      <c r="K93" s="6">
        <f t="shared" si="3"/>
        <v>14.040000000000001</v>
      </c>
      <c r="L93" s="6">
        <f t="shared" si="4"/>
        <v>15.840000000000002</v>
      </c>
      <c r="M93" s="10">
        <v>116</v>
      </c>
      <c r="N93" s="3" t="str">
        <f t="shared" si="5"/>
        <v>ESE</v>
      </c>
      <c r="O93" s="11">
        <v>0</v>
      </c>
      <c r="P93" s="12">
        <v>0</v>
      </c>
      <c r="Q93" s="3">
        <v>0</v>
      </c>
      <c r="R93" s="13">
        <v>5904</v>
      </c>
      <c r="S93" s="14">
        <v>46.641600000000004</v>
      </c>
      <c r="T93" s="15">
        <v>3.9</v>
      </c>
      <c r="U93" s="15">
        <v>4.4000000000000004</v>
      </c>
    </row>
    <row r="94" spans="1:21" x14ac:dyDescent="0.25">
      <c r="A94" s="1">
        <v>45398</v>
      </c>
      <c r="B94" s="2">
        <v>0.31944444444444442</v>
      </c>
      <c r="C94" s="7">
        <v>1005</v>
      </c>
      <c r="D94" s="7">
        <v>1010</v>
      </c>
      <c r="E94" s="71">
        <v>18.2</v>
      </c>
      <c r="F94" s="9">
        <v>76</v>
      </c>
      <c r="G94" s="71">
        <v>18.2</v>
      </c>
      <c r="H94" s="71">
        <v>13.9</v>
      </c>
      <c r="I94" s="71">
        <v>26</v>
      </c>
      <c r="J94" s="71">
        <v>18.2</v>
      </c>
      <c r="K94" s="6">
        <f t="shared" si="3"/>
        <v>4.68</v>
      </c>
      <c r="L94" s="6">
        <f t="shared" si="4"/>
        <v>4.68</v>
      </c>
      <c r="M94" s="10">
        <v>102</v>
      </c>
      <c r="N94" s="3" t="str">
        <f t="shared" si="5"/>
        <v>E</v>
      </c>
      <c r="O94" s="11">
        <v>0</v>
      </c>
      <c r="P94" s="12">
        <v>0</v>
      </c>
      <c r="Q94" s="3">
        <v>0</v>
      </c>
      <c r="R94" s="13">
        <v>7566</v>
      </c>
      <c r="S94" s="14">
        <v>59.771400000000007</v>
      </c>
      <c r="T94" s="15">
        <v>1.3</v>
      </c>
      <c r="U94" s="15">
        <v>1.3</v>
      </c>
    </row>
    <row r="95" spans="1:21" x14ac:dyDescent="0.25">
      <c r="A95" s="1">
        <v>45398</v>
      </c>
      <c r="B95" s="2">
        <v>0.32291666666666669</v>
      </c>
      <c r="C95" s="7">
        <v>1005</v>
      </c>
      <c r="D95" s="7">
        <v>1010</v>
      </c>
      <c r="E95" s="71">
        <v>18.3</v>
      </c>
      <c r="F95" s="9">
        <v>76</v>
      </c>
      <c r="G95" s="71">
        <v>18.3</v>
      </c>
      <c r="H95" s="71">
        <v>14</v>
      </c>
      <c r="I95" s="71">
        <v>26</v>
      </c>
      <c r="J95" s="71">
        <v>18.3</v>
      </c>
      <c r="K95" s="6">
        <f t="shared" si="3"/>
        <v>13.32</v>
      </c>
      <c r="L95" s="6">
        <f t="shared" si="4"/>
        <v>14.759999999999998</v>
      </c>
      <c r="M95" s="10">
        <v>141</v>
      </c>
      <c r="N95" s="3" t="str">
        <f t="shared" si="5"/>
        <v>SE</v>
      </c>
      <c r="O95" s="11">
        <v>0</v>
      </c>
      <c r="P95" s="12">
        <v>0</v>
      </c>
      <c r="Q95" s="3">
        <v>0.8</v>
      </c>
      <c r="R95" s="13">
        <v>10795</v>
      </c>
      <c r="S95" s="14">
        <v>85.280500000000004</v>
      </c>
      <c r="T95" s="15">
        <v>3.7</v>
      </c>
      <c r="U95" s="15">
        <v>4.0999999999999996</v>
      </c>
    </row>
    <row r="96" spans="1:21" x14ac:dyDescent="0.25">
      <c r="A96" s="1">
        <v>45398</v>
      </c>
      <c r="B96" s="2">
        <v>0.3263888888888889</v>
      </c>
      <c r="C96" s="7">
        <v>1005</v>
      </c>
      <c r="D96" s="7">
        <v>1010</v>
      </c>
      <c r="E96" s="71">
        <v>18.399999999999999</v>
      </c>
      <c r="F96" s="9">
        <v>75</v>
      </c>
      <c r="G96" s="71">
        <v>18.399999999999999</v>
      </c>
      <c r="H96" s="71">
        <v>13.9</v>
      </c>
      <c r="I96" s="71">
        <v>26</v>
      </c>
      <c r="J96" s="71">
        <v>18.399999999999999</v>
      </c>
      <c r="K96" s="6">
        <f t="shared" si="3"/>
        <v>5.4</v>
      </c>
      <c r="L96" s="6">
        <f t="shared" si="4"/>
        <v>5.4</v>
      </c>
      <c r="M96" s="10">
        <v>265</v>
      </c>
      <c r="N96" s="3" t="str">
        <f t="shared" si="5"/>
        <v>W</v>
      </c>
      <c r="O96" s="11">
        <v>0</v>
      </c>
      <c r="P96" s="12">
        <v>0</v>
      </c>
      <c r="Q96" s="3">
        <v>0.9</v>
      </c>
      <c r="R96" s="13">
        <v>13198</v>
      </c>
      <c r="S96" s="14">
        <v>104.26420000000002</v>
      </c>
      <c r="T96" s="15">
        <v>1.5</v>
      </c>
      <c r="U96" s="15">
        <v>1.5</v>
      </c>
    </row>
    <row r="97" spans="1:21" x14ac:dyDescent="0.25">
      <c r="A97" s="1">
        <v>45398</v>
      </c>
      <c r="B97" s="2">
        <v>0.3298611111111111</v>
      </c>
      <c r="C97" s="7">
        <v>1005</v>
      </c>
      <c r="D97" s="7">
        <v>1010</v>
      </c>
      <c r="E97" s="71">
        <v>18.5</v>
      </c>
      <c r="F97" s="9">
        <v>75</v>
      </c>
      <c r="G97" s="71">
        <v>18.5</v>
      </c>
      <c r="H97" s="71">
        <v>14</v>
      </c>
      <c r="I97" s="71">
        <v>26</v>
      </c>
      <c r="J97" s="71">
        <v>18.5</v>
      </c>
      <c r="K97" s="6">
        <f t="shared" si="3"/>
        <v>3.24</v>
      </c>
      <c r="L97" s="6">
        <f t="shared" si="4"/>
        <v>3.24</v>
      </c>
      <c r="M97" s="10">
        <v>111</v>
      </c>
      <c r="N97" s="3" t="str">
        <f t="shared" si="5"/>
        <v>ESE</v>
      </c>
      <c r="O97" s="11">
        <v>0</v>
      </c>
      <c r="P97" s="12">
        <v>0</v>
      </c>
      <c r="Q97" s="3">
        <v>1</v>
      </c>
      <c r="R97" s="13">
        <v>15100</v>
      </c>
      <c r="S97" s="14">
        <v>119.29</v>
      </c>
      <c r="T97" s="15">
        <v>0.9</v>
      </c>
      <c r="U97" s="15">
        <v>0.9</v>
      </c>
    </row>
    <row r="98" spans="1:21" x14ac:dyDescent="0.25">
      <c r="A98" s="1">
        <v>45398</v>
      </c>
      <c r="B98" s="2">
        <v>0.33333333333333331</v>
      </c>
      <c r="C98" s="7">
        <v>1004</v>
      </c>
      <c r="D98" s="7">
        <v>1009</v>
      </c>
      <c r="E98" s="71">
        <v>18.7</v>
      </c>
      <c r="F98" s="9">
        <v>74</v>
      </c>
      <c r="G98" s="71">
        <v>18.7</v>
      </c>
      <c r="H98" s="71">
        <v>13.9</v>
      </c>
      <c r="I98" s="71">
        <v>26</v>
      </c>
      <c r="J98" s="71">
        <v>18.7</v>
      </c>
      <c r="K98" s="6">
        <f t="shared" si="3"/>
        <v>3.6</v>
      </c>
      <c r="L98" s="6">
        <f t="shared" si="4"/>
        <v>3.6</v>
      </c>
      <c r="M98" s="10">
        <v>208</v>
      </c>
      <c r="N98" s="3" t="str">
        <f t="shared" si="5"/>
        <v>SSW</v>
      </c>
      <c r="O98" s="11">
        <v>0</v>
      </c>
      <c r="P98" s="12">
        <v>0</v>
      </c>
      <c r="Q98" s="3">
        <v>0.9</v>
      </c>
      <c r="R98" s="13">
        <v>15848</v>
      </c>
      <c r="S98" s="14">
        <v>125.19920000000002</v>
      </c>
      <c r="T98" s="15">
        <v>1</v>
      </c>
      <c r="U98" s="15">
        <v>1</v>
      </c>
    </row>
    <row r="99" spans="1:21" x14ac:dyDescent="0.25">
      <c r="A99" s="1">
        <v>45398</v>
      </c>
      <c r="B99" s="2">
        <v>0.33680555555555558</v>
      </c>
      <c r="C99" s="7">
        <v>1004</v>
      </c>
      <c r="D99" s="7">
        <v>1009</v>
      </c>
      <c r="E99" s="71">
        <v>18.899999999999999</v>
      </c>
      <c r="F99" s="9">
        <v>73</v>
      </c>
      <c r="G99" s="71">
        <v>18.899999999999999</v>
      </c>
      <c r="H99" s="71">
        <v>13.9</v>
      </c>
      <c r="I99" s="71">
        <v>26</v>
      </c>
      <c r="J99" s="71">
        <v>18.899999999999999</v>
      </c>
      <c r="K99" s="6">
        <f t="shared" si="3"/>
        <v>6.84</v>
      </c>
      <c r="L99" s="6">
        <f t="shared" si="4"/>
        <v>7.9200000000000008</v>
      </c>
      <c r="M99" s="10">
        <v>142</v>
      </c>
      <c r="N99" s="3" t="str">
        <f t="shared" si="5"/>
        <v>SE</v>
      </c>
      <c r="O99" s="11">
        <v>0</v>
      </c>
      <c r="P99" s="12">
        <v>0</v>
      </c>
      <c r="Q99" s="3">
        <v>0.9</v>
      </c>
      <c r="R99" s="13">
        <v>12396</v>
      </c>
      <c r="S99" s="14">
        <v>97.928400000000011</v>
      </c>
      <c r="T99" s="15">
        <v>1.9</v>
      </c>
      <c r="U99" s="15">
        <v>2.2000000000000002</v>
      </c>
    </row>
    <row r="100" spans="1:21" x14ac:dyDescent="0.25">
      <c r="A100" s="1">
        <v>45398</v>
      </c>
      <c r="B100" s="2">
        <v>0.34027777777777779</v>
      </c>
      <c r="C100" s="7">
        <v>1004</v>
      </c>
      <c r="D100" s="7">
        <v>1009</v>
      </c>
      <c r="E100" s="71">
        <v>19.100000000000001</v>
      </c>
      <c r="F100" s="9">
        <v>73</v>
      </c>
      <c r="G100" s="71">
        <v>19.100000000000001</v>
      </c>
      <c r="H100" s="71">
        <v>14.1</v>
      </c>
      <c r="I100" s="71">
        <v>26</v>
      </c>
      <c r="J100" s="71">
        <v>19.100000000000001</v>
      </c>
      <c r="K100" s="6">
        <f t="shared" si="3"/>
        <v>3.6</v>
      </c>
      <c r="L100" s="6">
        <f t="shared" si="4"/>
        <v>3.6</v>
      </c>
      <c r="M100" s="10">
        <v>96</v>
      </c>
      <c r="N100" s="3" t="str">
        <f t="shared" si="5"/>
        <v>E</v>
      </c>
      <c r="O100" s="11">
        <v>0</v>
      </c>
      <c r="P100" s="12">
        <v>0</v>
      </c>
      <c r="Q100" s="3">
        <v>1</v>
      </c>
      <c r="R100" s="13">
        <v>18408</v>
      </c>
      <c r="S100" s="14">
        <v>145.42320000000001</v>
      </c>
      <c r="T100" s="15">
        <v>1</v>
      </c>
      <c r="U100" s="15">
        <v>1</v>
      </c>
    </row>
    <row r="101" spans="1:21" x14ac:dyDescent="0.25">
      <c r="A101" s="1">
        <v>45398</v>
      </c>
      <c r="B101" s="2">
        <v>0.34375</v>
      </c>
      <c r="C101" s="7">
        <v>1005</v>
      </c>
      <c r="D101" s="7">
        <v>1010</v>
      </c>
      <c r="E101" s="71">
        <v>19.2</v>
      </c>
      <c r="F101" s="9">
        <v>72</v>
      </c>
      <c r="G101" s="71">
        <v>19.2</v>
      </c>
      <c r="H101" s="71">
        <v>14</v>
      </c>
      <c r="I101" s="71">
        <v>26</v>
      </c>
      <c r="J101" s="71">
        <v>19.2</v>
      </c>
      <c r="K101" s="6">
        <f t="shared" si="3"/>
        <v>6.84</v>
      </c>
      <c r="L101" s="6">
        <f t="shared" si="4"/>
        <v>7.9200000000000008</v>
      </c>
      <c r="M101" s="10">
        <v>223</v>
      </c>
      <c r="N101" s="3" t="str">
        <f t="shared" si="5"/>
        <v>SW</v>
      </c>
      <c r="O101" s="11">
        <v>0</v>
      </c>
      <c r="P101" s="12">
        <v>0</v>
      </c>
      <c r="Q101" s="3">
        <v>1</v>
      </c>
      <c r="R101" s="13">
        <v>21588</v>
      </c>
      <c r="S101" s="14">
        <v>170.54520000000002</v>
      </c>
      <c r="T101" s="15">
        <v>1.9</v>
      </c>
      <c r="U101" s="15">
        <v>2.2000000000000002</v>
      </c>
    </row>
    <row r="102" spans="1:21" x14ac:dyDescent="0.25">
      <c r="A102" s="1">
        <v>45398</v>
      </c>
      <c r="B102" s="2">
        <v>0.34722222222222221</v>
      </c>
      <c r="C102" s="7">
        <v>1005</v>
      </c>
      <c r="D102" s="7">
        <v>1010</v>
      </c>
      <c r="E102" s="71">
        <v>19.399999999999999</v>
      </c>
      <c r="F102" s="9">
        <v>71</v>
      </c>
      <c r="G102" s="71">
        <v>19.399999999999999</v>
      </c>
      <c r="H102" s="71">
        <v>14</v>
      </c>
      <c r="I102" s="71">
        <v>26</v>
      </c>
      <c r="J102" s="71">
        <v>19.399999999999999</v>
      </c>
      <c r="K102" s="6">
        <f t="shared" si="3"/>
        <v>5.76</v>
      </c>
      <c r="L102" s="6">
        <f t="shared" si="4"/>
        <v>5.76</v>
      </c>
      <c r="M102" s="10">
        <v>120</v>
      </c>
      <c r="N102" s="3" t="str">
        <f t="shared" si="5"/>
        <v>ESE</v>
      </c>
      <c r="O102" s="11">
        <v>0</v>
      </c>
      <c r="P102" s="12">
        <v>0</v>
      </c>
      <c r="Q102" s="3">
        <v>1</v>
      </c>
      <c r="R102" s="13">
        <v>21976</v>
      </c>
      <c r="S102" s="14">
        <v>173.61040000000003</v>
      </c>
      <c r="T102" s="15">
        <v>1.6</v>
      </c>
      <c r="U102" s="15">
        <v>1.6</v>
      </c>
    </row>
    <row r="103" spans="1:21" x14ac:dyDescent="0.25">
      <c r="A103" s="1">
        <v>45398</v>
      </c>
      <c r="B103" s="2">
        <v>0.35069444444444442</v>
      </c>
      <c r="C103" s="7">
        <v>1005</v>
      </c>
      <c r="D103" s="7">
        <v>1010</v>
      </c>
      <c r="E103" s="71">
        <v>19.600000000000001</v>
      </c>
      <c r="F103" s="9">
        <v>70</v>
      </c>
      <c r="G103" s="71">
        <v>19.600000000000001</v>
      </c>
      <c r="H103" s="71">
        <v>13.9</v>
      </c>
      <c r="I103" s="71">
        <v>26</v>
      </c>
      <c r="J103" s="71">
        <v>19.600000000000001</v>
      </c>
      <c r="K103" s="6">
        <f t="shared" si="3"/>
        <v>6.84</v>
      </c>
      <c r="L103" s="6">
        <f t="shared" si="4"/>
        <v>7.9200000000000008</v>
      </c>
      <c r="M103" s="10">
        <v>192</v>
      </c>
      <c r="N103" s="3" t="str">
        <f t="shared" si="5"/>
        <v>S</v>
      </c>
      <c r="O103" s="11">
        <v>0</v>
      </c>
      <c r="P103" s="12">
        <v>0</v>
      </c>
      <c r="Q103" s="3">
        <v>1</v>
      </c>
      <c r="R103" s="13">
        <v>22869</v>
      </c>
      <c r="S103" s="14">
        <v>180.66510000000002</v>
      </c>
      <c r="T103" s="15">
        <v>1.9</v>
      </c>
      <c r="U103" s="15">
        <v>2.2000000000000002</v>
      </c>
    </row>
    <row r="104" spans="1:21" x14ac:dyDescent="0.25">
      <c r="A104" s="1">
        <v>45398</v>
      </c>
      <c r="B104" s="2">
        <v>0.35416666666666669</v>
      </c>
      <c r="C104" s="7">
        <v>1005</v>
      </c>
      <c r="D104" s="7">
        <v>1010</v>
      </c>
      <c r="E104" s="71">
        <v>19.899999999999999</v>
      </c>
      <c r="F104" s="9">
        <v>69</v>
      </c>
      <c r="G104" s="71">
        <v>19.899999999999999</v>
      </c>
      <c r="H104" s="71">
        <v>14</v>
      </c>
      <c r="I104" s="71">
        <v>26</v>
      </c>
      <c r="J104" s="71">
        <v>19.899999999999999</v>
      </c>
      <c r="K104" s="6">
        <f t="shared" si="3"/>
        <v>5.76</v>
      </c>
      <c r="L104" s="6">
        <f t="shared" si="4"/>
        <v>5.76</v>
      </c>
      <c r="M104" s="10">
        <v>143</v>
      </c>
      <c r="N104" s="3" t="str">
        <f t="shared" si="5"/>
        <v>SE</v>
      </c>
      <c r="O104" s="11">
        <v>0</v>
      </c>
      <c r="P104" s="12">
        <v>0</v>
      </c>
      <c r="Q104" s="3">
        <v>1</v>
      </c>
      <c r="R104" s="13">
        <v>20770</v>
      </c>
      <c r="S104" s="14">
        <v>164.08300000000003</v>
      </c>
      <c r="T104" s="15">
        <v>1.6</v>
      </c>
      <c r="U104" s="15">
        <v>1.6</v>
      </c>
    </row>
    <row r="105" spans="1:21" x14ac:dyDescent="0.25">
      <c r="A105" s="1">
        <v>45398</v>
      </c>
      <c r="B105" s="2">
        <v>0.3576388888888889</v>
      </c>
      <c r="C105" s="7">
        <v>1004</v>
      </c>
      <c r="D105" s="7">
        <v>1009</v>
      </c>
      <c r="E105" s="71">
        <v>20.100000000000001</v>
      </c>
      <c r="F105" s="9">
        <v>68</v>
      </c>
      <c r="G105" s="71">
        <v>20.100000000000001</v>
      </c>
      <c r="H105" s="71">
        <v>14</v>
      </c>
      <c r="I105" s="71">
        <v>26</v>
      </c>
      <c r="J105" s="71">
        <v>20.100000000000001</v>
      </c>
      <c r="K105" s="6">
        <f t="shared" si="3"/>
        <v>12.6</v>
      </c>
      <c r="L105" s="6">
        <f t="shared" si="4"/>
        <v>13.32</v>
      </c>
      <c r="M105" s="10">
        <v>244</v>
      </c>
      <c r="N105" s="3" t="str">
        <f t="shared" si="5"/>
        <v>WSW</v>
      </c>
      <c r="O105" s="11">
        <v>0</v>
      </c>
      <c r="P105" s="12">
        <v>0</v>
      </c>
      <c r="Q105" s="3">
        <v>1</v>
      </c>
      <c r="R105" s="13">
        <v>22323</v>
      </c>
      <c r="S105" s="14">
        <v>176.35170000000002</v>
      </c>
      <c r="T105" s="15">
        <v>3.5</v>
      </c>
      <c r="U105" s="15">
        <v>3.7</v>
      </c>
    </row>
    <row r="106" spans="1:21" x14ac:dyDescent="0.25">
      <c r="A106" s="1">
        <v>45398</v>
      </c>
      <c r="B106" s="2">
        <v>0.3611111111111111</v>
      </c>
      <c r="C106" s="7">
        <v>1004</v>
      </c>
      <c r="D106" s="7">
        <v>1009</v>
      </c>
      <c r="E106" s="71">
        <v>20.3</v>
      </c>
      <c r="F106" s="9">
        <v>67</v>
      </c>
      <c r="G106" s="71">
        <v>20.3</v>
      </c>
      <c r="H106" s="71">
        <v>13.9</v>
      </c>
      <c r="I106" s="71">
        <v>26</v>
      </c>
      <c r="J106" s="71">
        <v>20.3</v>
      </c>
      <c r="K106" s="6">
        <f t="shared" si="3"/>
        <v>20.88</v>
      </c>
      <c r="L106" s="6">
        <f t="shared" si="4"/>
        <v>22.68</v>
      </c>
      <c r="M106" s="10">
        <v>166</v>
      </c>
      <c r="N106" s="3" t="str">
        <f t="shared" si="5"/>
        <v>SSE</v>
      </c>
      <c r="O106" s="11">
        <v>0</v>
      </c>
      <c r="P106" s="12">
        <v>0</v>
      </c>
      <c r="Q106" s="3">
        <v>1</v>
      </c>
      <c r="R106" s="13">
        <v>20037</v>
      </c>
      <c r="S106" s="14">
        <v>158.29230000000001</v>
      </c>
      <c r="T106" s="15">
        <v>5.8</v>
      </c>
      <c r="U106" s="15">
        <v>6.3</v>
      </c>
    </row>
    <row r="107" spans="1:21" x14ac:dyDescent="0.25">
      <c r="A107" s="1">
        <v>45398</v>
      </c>
      <c r="B107" s="2">
        <v>0.36458333333333331</v>
      </c>
      <c r="C107" s="7">
        <v>1004</v>
      </c>
      <c r="D107" s="7">
        <v>1009</v>
      </c>
      <c r="E107" s="71">
        <v>20.399999999999999</v>
      </c>
      <c r="F107" s="9">
        <v>66</v>
      </c>
      <c r="G107" s="71">
        <v>20.399999999999999</v>
      </c>
      <c r="H107" s="71">
        <v>13.8</v>
      </c>
      <c r="I107" s="71">
        <v>26</v>
      </c>
      <c r="J107" s="71">
        <v>20.399999999999999</v>
      </c>
      <c r="K107" s="6">
        <f t="shared" si="3"/>
        <v>10.08</v>
      </c>
      <c r="L107" s="6">
        <f t="shared" si="4"/>
        <v>10.44</v>
      </c>
      <c r="M107" s="10">
        <v>246</v>
      </c>
      <c r="N107" s="3" t="str">
        <f t="shared" si="5"/>
        <v>WSW</v>
      </c>
      <c r="O107" s="11">
        <v>0</v>
      </c>
      <c r="P107" s="12">
        <v>0</v>
      </c>
      <c r="Q107" s="3">
        <v>1</v>
      </c>
      <c r="R107" s="13">
        <v>21539</v>
      </c>
      <c r="S107" s="14">
        <v>170.15810000000002</v>
      </c>
      <c r="T107" s="15">
        <v>2.8</v>
      </c>
      <c r="U107" s="15">
        <v>2.9</v>
      </c>
    </row>
    <row r="108" spans="1:21" x14ac:dyDescent="0.25">
      <c r="A108" s="1">
        <v>45398</v>
      </c>
      <c r="B108" s="2">
        <v>0.36805555555555558</v>
      </c>
      <c r="C108" s="7">
        <v>1004</v>
      </c>
      <c r="D108" s="7">
        <v>1009</v>
      </c>
      <c r="E108" s="71">
        <v>20.5</v>
      </c>
      <c r="F108" s="9">
        <v>65</v>
      </c>
      <c r="G108" s="71">
        <v>20.5</v>
      </c>
      <c r="H108" s="71">
        <v>13.7</v>
      </c>
      <c r="I108" s="71">
        <v>26</v>
      </c>
      <c r="J108" s="71">
        <v>20.5</v>
      </c>
      <c r="K108" s="6">
        <f t="shared" si="3"/>
        <v>3.6</v>
      </c>
      <c r="L108" s="6">
        <f t="shared" si="4"/>
        <v>3.6</v>
      </c>
      <c r="M108" s="10">
        <v>240</v>
      </c>
      <c r="N108" s="3" t="str">
        <f t="shared" si="5"/>
        <v>WSW</v>
      </c>
      <c r="O108" s="11">
        <v>0</v>
      </c>
      <c r="P108" s="12">
        <v>0</v>
      </c>
      <c r="Q108" s="3">
        <v>1</v>
      </c>
      <c r="R108" s="13">
        <v>24462</v>
      </c>
      <c r="S108" s="14">
        <v>193.24980000000002</v>
      </c>
      <c r="T108" s="15">
        <v>1</v>
      </c>
      <c r="U108" s="15">
        <v>1</v>
      </c>
    </row>
    <row r="109" spans="1:21" x14ac:dyDescent="0.25">
      <c r="A109" s="1">
        <v>45398</v>
      </c>
      <c r="B109" s="2">
        <v>0.37152777777777779</v>
      </c>
      <c r="C109" s="7">
        <v>1004</v>
      </c>
      <c r="D109" s="7">
        <v>1009</v>
      </c>
      <c r="E109" s="71">
        <v>20.7</v>
      </c>
      <c r="F109" s="9">
        <v>64</v>
      </c>
      <c r="G109" s="71">
        <v>20.7</v>
      </c>
      <c r="H109" s="71">
        <v>13.6</v>
      </c>
      <c r="I109" s="71">
        <v>26</v>
      </c>
      <c r="J109" s="71">
        <v>20.7</v>
      </c>
      <c r="K109" s="6">
        <f t="shared" si="3"/>
        <v>17.64</v>
      </c>
      <c r="L109" s="6">
        <f t="shared" si="4"/>
        <v>20.52</v>
      </c>
      <c r="M109" s="10">
        <v>150</v>
      </c>
      <c r="N109" s="3" t="str">
        <f t="shared" si="5"/>
        <v>SSE</v>
      </c>
      <c r="O109" s="11">
        <v>0</v>
      </c>
      <c r="P109" s="12">
        <v>0</v>
      </c>
      <c r="Q109" s="3">
        <v>1.1000000000000001</v>
      </c>
      <c r="R109" s="13">
        <v>24014</v>
      </c>
      <c r="S109" s="14">
        <v>189.71060000000003</v>
      </c>
      <c r="T109" s="15">
        <v>4.9000000000000004</v>
      </c>
      <c r="U109" s="15">
        <v>5.7</v>
      </c>
    </row>
    <row r="110" spans="1:21" x14ac:dyDescent="0.25">
      <c r="A110" s="1">
        <v>45398</v>
      </c>
      <c r="B110" s="2">
        <v>0.375</v>
      </c>
      <c r="C110" s="7">
        <v>1004</v>
      </c>
      <c r="D110" s="7">
        <v>1009</v>
      </c>
      <c r="E110" s="71">
        <v>20.9</v>
      </c>
      <c r="F110" s="9">
        <v>63</v>
      </c>
      <c r="G110" s="71">
        <v>20.9</v>
      </c>
      <c r="H110" s="71">
        <v>13.6</v>
      </c>
      <c r="I110" s="71">
        <v>26</v>
      </c>
      <c r="J110" s="71">
        <v>20.9</v>
      </c>
      <c r="K110" s="6">
        <f t="shared" si="3"/>
        <v>12.6</v>
      </c>
      <c r="L110" s="6">
        <f t="shared" si="4"/>
        <v>14.759999999999998</v>
      </c>
      <c r="M110" s="10">
        <v>218</v>
      </c>
      <c r="N110" s="3" t="str">
        <f t="shared" si="5"/>
        <v>SSW</v>
      </c>
      <c r="O110" s="11">
        <v>0</v>
      </c>
      <c r="P110" s="12">
        <v>0</v>
      </c>
      <c r="Q110" s="3">
        <v>1.3</v>
      </c>
      <c r="R110" s="13">
        <v>29703</v>
      </c>
      <c r="S110" s="14">
        <v>234.65370000000001</v>
      </c>
      <c r="T110" s="15">
        <v>3.5</v>
      </c>
      <c r="U110" s="15">
        <v>4.0999999999999996</v>
      </c>
    </row>
    <row r="111" spans="1:21" x14ac:dyDescent="0.25">
      <c r="A111" s="1">
        <v>45398</v>
      </c>
      <c r="B111" s="2">
        <v>0.37847222222222221</v>
      </c>
      <c r="C111" s="7">
        <v>1004</v>
      </c>
      <c r="D111" s="7">
        <v>1009</v>
      </c>
      <c r="E111" s="71">
        <v>21</v>
      </c>
      <c r="F111" s="9">
        <v>62</v>
      </c>
      <c r="G111" s="71">
        <v>21</v>
      </c>
      <c r="H111" s="71">
        <v>13.4</v>
      </c>
      <c r="I111" s="71">
        <v>26</v>
      </c>
      <c r="J111" s="71">
        <v>21</v>
      </c>
      <c r="K111" s="6">
        <f t="shared" si="3"/>
        <v>5.76</v>
      </c>
      <c r="L111" s="6">
        <f t="shared" si="4"/>
        <v>5.76</v>
      </c>
      <c r="M111" s="10">
        <v>118</v>
      </c>
      <c r="N111" s="3" t="str">
        <f t="shared" si="5"/>
        <v>ESE</v>
      </c>
      <c r="O111" s="11">
        <v>0</v>
      </c>
      <c r="P111" s="12">
        <v>0</v>
      </c>
      <c r="Q111" s="3">
        <v>1.3</v>
      </c>
      <c r="R111" s="13">
        <v>26350</v>
      </c>
      <c r="S111" s="14">
        <v>208.16500000000002</v>
      </c>
      <c r="T111" s="15">
        <v>1.6</v>
      </c>
      <c r="U111" s="15">
        <v>1.6</v>
      </c>
    </row>
    <row r="112" spans="1:21" x14ac:dyDescent="0.25">
      <c r="A112" s="1">
        <v>45398</v>
      </c>
      <c r="B112" s="2">
        <v>0.38194444444444442</v>
      </c>
      <c r="C112" s="7">
        <v>1004</v>
      </c>
      <c r="D112" s="7">
        <v>1009</v>
      </c>
      <c r="E112" s="71">
        <v>21.2</v>
      </c>
      <c r="F112" s="9">
        <v>62</v>
      </c>
      <c r="G112" s="71">
        <v>21.2</v>
      </c>
      <c r="H112" s="71">
        <v>13.6</v>
      </c>
      <c r="I112" s="71">
        <v>26</v>
      </c>
      <c r="J112" s="71">
        <v>21.2</v>
      </c>
      <c r="K112" s="6">
        <f t="shared" si="3"/>
        <v>7.9200000000000008</v>
      </c>
      <c r="L112" s="6">
        <f t="shared" si="4"/>
        <v>9.36</v>
      </c>
      <c r="M112" s="10">
        <v>113</v>
      </c>
      <c r="N112" s="3" t="str">
        <f t="shared" si="5"/>
        <v>ESE</v>
      </c>
      <c r="O112" s="11">
        <v>0</v>
      </c>
      <c r="P112" s="12">
        <v>0</v>
      </c>
      <c r="Q112" s="3">
        <v>1.4</v>
      </c>
      <c r="R112" s="13">
        <v>25808</v>
      </c>
      <c r="S112" s="14">
        <v>203.88320000000002</v>
      </c>
      <c r="T112" s="15">
        <v>2.2000000000000002</v>
      </c>
      <c r="U112" s="15">
        <v>2.6</v>
      </c>
    </row>
    <row r="113" spans="1:21" x14ac:dyDescent="0.25">
      <c r="A113" s="1">
        <v>45398</v>
      </c>
      <c r="B113" s="2">
        <v>0.38541666666666669</v>
      </c>
      <c r="C113" s="7">
        <v>1004</v>
      </c>
      <c r="D113" s="7">
        <v>1009</v>
      </c>
      <c r="E113" s="71">
        <v>21.4</v>
      </c>
      <c r="F113" s="9">
        <v>60</v>
      </c>
      <c r="G113" s="71">
        <v>21.4</v>
      </c>
      <c r="H113" s="71">
        <v>13.3</v>
      </c>
      <c r="I113" s="71">
        <v>26</v>
      </c>
      <c r="J113" s="71">
        <v>21.4</v>
      </c>
      <c r="K113" s="6">
        <f t="shared" si="3"/>
        <v>19.440000000000001</v>
      </c>
      <c r="L113" s="6">
        <f t="shared" si="4"/>
        <v>23.400000000000002</v>
      </c>
      <c r="M113" s="10">
        <v>210</v>
      </c>
      <c r="N113" s="3" t="str">
        <f t="shared" si="5"/>
        <v>SSW</v>
      </c>
      <c r="O113" s="11">
        <v>0</v>
      </c>
      <c r="P113" s="12">
        <v>0</v>
      </c>
      <c r="Q113" s="3">
        <v>1.4</v>
      </c>
      <c r="R113" s="13">
        <v>28112</v>
      </c>
      <c r="S113" s="14">
        <v>222.08480000000003</v>
      </c>
      <c r="T113" s="15">
        <v>5.4</v>
      </c>
      <c r="U113" s="15">
        <v>6.5</v>
      </c>
    </row>
    <row r="114" spans="1:21" x14ac:dyDescent="0.25">
      <c r="A114" s="1">
        <v>45398</v>
      </c>
      <c r="B114" s="2">
        <v>0.3888888888888889</v>
      </c>
      <c r="C114" s="7">
        <v>1004</v>
      </c>
      <c r="D114" s="7">
        <v>1009</v>
      </c>
      <c r="E114" s="71">
        <v>21.3</v>
      </c>
      <c r="F114" s="9">
        <v>60</v>
      </c>
      <c r="G114" s="71">
        <v>21.3</v>
      </c>
      <c r="H114" s="71">
        <v>13.2</v>
      </c>
      <c r="I114" s="71">
        <v>26</v>
      </c>
      <c r="J114" s="71">
        <v>21.3</v>
      </c>
      <c r="K114" s="6">
        <f t="shared" si="3"/>
        <v>7.9200000000000008</v>
      </c>
      <c r="L114" s="6">
        <f t="shared" si="4"/>
        <v>8.2799999999999994</v>
      </c>
      <c r="M114" s="10">
        <v>288</v>
      </c>
      <c r="N114" s="3" t="str">
        <f t="shared" si="5"/>
        <v>W</v>
      </c>
      <c r="O114" s="11">
        <v>0</v>
      </c>
      <c r="P114" s="12">
        <v>0</v>
      </c>
      <c r="Q114" s="3">
        <v>1.8</v>
      </c>
      <c r="R114" s="13">
        <v>34574</v>
      </c>
      <c r="S114" s="14">
        <v>273.13460000000003</v>
      </c>
      <c r="T114" s="15">
        <v>2.2000000000000002</v>
      </c>
      <c r="U114" s="15">
        <v>2.2999999999999998</v>
      </c>
    </row>
    <row r="115" spans="1:21" x14ac:dyDescent="0.25">
      <c r="A115" s="1">
        <v>45398</v>
      </c>
      <c r="B115" s="2">
        <v>0.3923611111111111</v>
      </c>
      <c r="C115" s="7">
        <v>1004</v>
      </c>
      <c r="D115" s="7">
        <v>1009</v>
      </c>
      <c r="E115" s="71">
        <v>21.5</v>
      </c>
      <c r="F115" s="9">
        <v>59</v>
      </c>
      <c r="G115" s="71">
        <v>21.5</v>
      </c>
      <c r="H115" s="71">
        <v>13.1</v>
      </c>
      <c r="I115" s="71">
        <v>26</v>
      </c>
      <c r="J115" s="71">
        <v>21.5</v>
      </c>
      <c r="K115" s="6">
        <f t="shared" si="3"/>
        <v>10.08</v>
      </c>
      <c r="L115" s="6">
        <f t="shared" si="4"/>
        <v>11.88</v>
      </c>
      <c r="M115" s="10">
        <v>345</v>
      </c>
      <c r="N115" s="3" t="str">
        <f t="shared" si="5"/>
        <v>NNW</v>
      </c>
      <c r="O115" s="11">
        <v>0</v>
      </c>
      <c r="P115" s="12">
        <v>0</v>
      </c>
      <c r="Q115" s="3">
        <v>1.6</v>
      </c>
      <c r="R115" s="13">
        <v>33299</v>
      </c>
      <c r="S115" s="14">
        <v>263.06210000000004</v>
      </c>
      <c r="T115" s="15">
        <v>2.8</v>
      </c>
      <c r="U115" s="15">
        <v>3.3</v>
      </c>
    </row>
    <row r="116" spans="1:21" x14ac:dyDescent="0.25">
      <c r="A116" s="1">
        <v>45398</v>
      </c>
      <c r="B116" s="2">
        <v>0.39583333333333331</v>
      </c>
      <c r="C116" s="7">
        <v>1004</v>
      </c>
      <c r="D116" s="7">
        <v>1009</v>
      </c>
      <c r="E116" s="71">
        <v>21.6</v>
      </c>
      <c r="F116" s="9">
        <v>59</v>
      </c>
      <c r="G116" s="71">
        <v>21.6</v>
      </c>
      <c r="H116" s="71">
        <v>13.2</v>
      </c>
      <c r="I116" s="71">
        <v>26</v>
      </c>
      <c r="J116" s="71">
        <v>21.6</v>
      </c>
      <c r="K116" s="6">
        <f t="shared" si="3"/>
        <v>10.44</v>
      </c>
      <c r="L116" s="6">
        <f t="shared" si="4"/>
        <v>11.52</v>
      </c>
      <c r="M116" s="10">
        <v>210</v>
      </c>
      <c r="N116" s="3" t="str">
        <f t="shared" si="5"/>
        <v>SSW</v>
      </c>
      <c r="O116" s="11">
        <v>0</v>
      </c>
      <c r="P116" s="12">
        <v>0</v>
      </c>
      <c r="Q116" s="3">
        <v>1.7</v>
      </c>
      <c r="R116" s="13">
        <v>30740</v>
      </c>
      <c r="S116" s="14">
        <v>242.84600000000003</v>
      </c>
      <c r="T116" s="15">
        <v>2.9</v>
      </c>
      <c r="U116" s="15">
        <v>3.2</v>
      </c>
    </row>
    <row r="117" spans="1:21" x14ac:dyDescent="0.25">
      <c r="A117" s="1">
        <v>45398</v>
      </c>
      <c r="B117" s="2">
        <v>0.39930555555555558</v>
      </c>
      <c r="C117" s="7">
        <v>1004</v>
      </c>
      <c r="D117" s="7">
        <v>1009</v>
      </c>
      <c r="E117" s="71">
        <v>21.8</v>
      </c>
      <c r="F117" s="9">
        <v>59</v>
      </c>
      <c r="G117" s="71">
        <v>21.8</v>
      </c>
      <c r="H117" s="71">
        <v>13.4</v>
      </c>
      <c r="I117" s="71">
        <v>26</v>
      </c>
      <c r="J117" s="71">
        <v>21.8</v>
      </c>
      <c r="K117" s="6">
        <f t="shared" si="3"/>
        <v>10.08</v>
      </c>
      <c r="L117" s="6">
        <f t="shared" si="4"/>
        <v>10.44</v>
      </c>
      <c r="M117" s="10">
        <v>173</v>
      </c>
      <c r="N117" s="3" t="str">
        <f t="shared" si="5"/>
        <v>S</v>
      </c>
      <c r="O117" s="11">
        <v>0</v>
      </c>
      <c r="P117" s="12">
        <v>0</v>
      </c>
      <c r="Q117" s="3">
        <v>1.3</v>
      </c>
      <c r="R117" s="13">
        <v>27636</v>
      </c>
      <c r="S117" s="14">
        <v>218.32440000000003</v>
      </c>
      <c r="T117" s="15">
        <v>2.8</v>
      </c>
      <c r="U117" s="15">
        <v>2.9</v>
      </c>
    </row>
    <row r="118" spans="1:21" x14ac:dyDescent="0.25">
      <c r="A118" s="1">
        <v>45398</v>
      </c>
      <c r="B118" s="2">
        <v>0.40277777777777779</v>
      </c>
      <c r="C118" s="7">
        <v>1004</v>
      </c>
      <c r="D118" s="7">
        <v>1009</v>
      </c>
      <c r="E118" s="71">
        <v>21.8</v>
      </c>
      <c r="F118" s="9">
        <v>59</v>
      </c>
      <c r="G118" s="71">
        <v>21.8</v>
      </c>
      <c r="H118" s="71">
        <v>13.4</v>
      </c>
      <c r="I118" s="71">
        <v>26</v>
      </c>
      <c r="J118" s="71">
        <v>21.8</v>
      </c>
      <c r="K118" s="6">
        <f t="shared" si="3"/>
        <v>9.36</v>
      </c>
      <c r="L118" s="6">
        <f t="shared" si="4"/>
        <v>9.7200000000000006</v>
      </c>
      <c r="M118" s="10">
        <v>283</v>
      </c>
      <c r="N118" s="3" t="str">
        <f t="shared" si="5"/>
        <v>W</v>
      </c>
      <c r="O118" s="11">
        <v>0</v>
      </c>
      <c r="P118" s="12">
        <v>0</v>
      </c>
      <c r="Q118" s="3">
        <v>1.4</v>
      </c>
      <c r="R118" s="13">
        <v>27152</v>
      </c>
      <c r="S118" s="14">
        <v>214.50080000000003</v>
      </c>
      <c r="T118" s="15">
        <v>2.6</v>
      </c>
      <c r="U118" s="15">
        <v>2.7</v>
      </c>
    </row>
    <row r="119" spans="1:21" x14ac:dyDescent="0.25">
      <c r="A119" s="1">
        <v>45398</v>
      </c>
      <c r="B119" s="2">
        <v>0.40625</v>
      </c>
      <c r="C119" s="7">
        <v>1004</v>
      </c>
      <c r="D119" s="7">
        <v>1009</v>
      </c>
      <c r="E119" s="71">
        <v>21.5</v>
      </c>
      <c r="F119" s="9">
        <v>59</v>
      </c>
      <c r="G119" s="71">
        <v>21.5</v>
      </c>
      <c r="H119" s="71">
        <v>13.1</v>
      </c>
      <c r="I119" s="71">
        <v>26</v>
      </c>
      <c r="J119" s="71">
        <v>21.5</v>
      </c>
      <c r="K119" s="6">
        <f t="shared" si="3"/>
        <v>18</v>
      </c>
      <c r="L119" s="6">
        <f t="shared" si="4"/>
        <v>22.32</v>
      </c>
      <c r="M119" s="10">
        <v>172</v>
      </c>
      <c r="N119" s="3" t="str">
        <f t="shared" si="5"/>
        <v>S</v>
      </c>
      <c r="O119" s="11">
        <v>0</v>
      </c>
      <c r="P119" s="12">
        <v>0</v>
      </c>
      <c r="Q119" s="3">
        <v>1.3</v>
      </c>
      <c r="R119" s="13">
        <v>27376</v>
      </c>
      <c r="S119" s="14">
        <v>216.27040000000002</v>
      </c>
      <c r="T119" s="15">
        <v>5</v>
      </c>
      <c r="U119" s="15">
        <v>6.2</v>
      </c>
    </row>
    <row r="120" spans="1:21" x14ac:dyDescent="0.25">
      <c r="A120" s="1">
        <v>45398</v>
      </c>
      <c r="B120" s="2">
        <v>0.40972222222222221</v>
      </c>
      <c r="C120" s="7">
        <v>1004</v>
      </c>
      <c r="D120" s="7">
        <v>1009</v>
      </c>
      <c r="E120" s="71">
        <v>21.4</v>
      </c>
      <c r="F120" s="9">
        <v>60</v>
      </c>
      <c r="G120" s="71">
        <v>21.4</v>
      </c>
      <c r="H120" s="71">
        <v>13.3</v>
      </c>
      <c r="I120" s="71">
        <v>26</v>
      </c>
      <c r="J120" s="71">
        <v>21.4</v>
      </c>
      <c r="K120" s="6">
        <f t="shared" si="3"/>
        <v>11.88</v>
      </c>
      <c r="L120" s="6">
        <f t="shared" si="4"/>
        <v>13.32</v>
      </c>
      <c r="M120" s="10">
        <v>53</v>
      </c>
      <c r="N120" s="3" t="str">
        <f t="shared" si="5"/>
        <v>NE</v>
      </c>
      <c r="O120" s="11">
        <v>0</v>
      </c>
      <c r="P120" s="12">
        <v>0</v>
      </c>
      <c r="Q120" s="3">
        <v>1.8</v>
      </c>
      <c r="R120" s="13">
        <v>29047</v>
      </c>
      <c r="S120" s="14">
        <v>229.47130000000001</v>
      </c>
      <c r="T120" s="15">
        <v>3.3</v>
      </c>
      <c r="U120" s="15">
        <v>3.7</v>
      </c>
    </row>
    <row r="121" spans="1:21" x14ac:dyDescent="0.25">
      <c r="A121" s="1">
        <v>45398</v>
      </c>
      <c r="B121" s="2">
        <v>0.41319444444444442</v>
      </c>
      <c r="C121" s="7">
        <v>1004</v>
      </c>
      <c r="D121" s="7">
        <v>1009</v>
      </c>
      <c r="E121" s="71">
        <v>21.4</v>
      </c>
      <c r="F121" s="9">
        <v>60</v>
      </c>
      <c r="G121" s="71">
        <v>21.4</v>
      </c>
      <c r="H121" s="71">
        <v>13.3</v>
      </c>
      <c r="I121" s="71">
        <v>26</v>
      </c>
      <c r="J121" s="71">
        <v>21.4</v>
      </c>
      <c r="K121" s="6">
        <f t="shared" si="3"/>
        <v>11.16</v>
      </c>
      <c r="L121" s="6">
        <f t="shared" si="4"/>
        <v>11.52</v>
      </c>
      <c r="M121" s="10">
        <v>142</v>
      </c>
      <c r="N121" s="3" t="str">
        <f t="shared" si="5"/>
        <v>SE</v>
      </c>
      <c r="O121" s="11">
        <v>0</v>
      </c>
      <c r="P121" s="12">
        <v>0</v>
      </c>
      <c r="Q121" s="3">
        <v>1.9</v>
      </c>
      <c r="R121" s="13">
        <v>34572</v>
      </c>
      <c r="S121" s="14">
        <v>273.11880000000002</v>
      </c>
      <c r="T121" s="15">
        <v>3.1</v>
      </c>
      <c r="U121" s="15">
        <v>3.2</v>
      </c>
    </row>
    <row r="122" spans="1:21" x14ac:dyDescent="0.25">
      <c r="A122" s="1">
        <v>45398</v>
      </c>
      <c r="B122" s="2">
        <v>0.41666666666666669</v>
      </c>
      <c r="C122" s="7">
        <v>1004</v>
      </c>
      <c r="D122" s="7">
        <v>1009</v>
      </c>
      <c r="E122" s="71">
        <v>21.6</v>
      </c>
      <c r="F122" s="9">
        <v>60</v>
      </c>
      <c r="G122" s="71">
        <v>21.6</v>
      </c>
      <c r="H122" s="71">
        <v>13.5</v>
      </c>
      <c r="I122" s="71">
        <v>26</v>
      </c>
      <c r="J122" s="71">
        <v>21.6</v>
      </c>
      <c r="K122" s="6">
        <f t="shared" si="3"/>
        <v>6.84</v>
      </c>
      <c r="L122" s="6">
        <f t="shared" si="4"/>
        <v>7.2</v>
      </c>
      <c r="M122" s="10">
        <v>36</v>
      </c>
      <c r="N122" s="3" t="str">
        <f t="shared" si="5"/>
        <v>NNE</v>
      </c>
      <c r="O122" s="11">
        <v>0</v>
      </c>
      <c r="P122" s="12">
        <v>0</v>
      </c>
      <c r="Q122" s="3">
        <v>2</v>
      </c>
      <c r="R122" s="13">
        <v>37373</v>
      </c>
      <c r="S122" s="14">
        <v>295.24670000000003</v>
      </c>
      <c r="T122" s="15">
        <v>1.9</v>
      </c>
      <c r="U122" s="15">
        <v>2</v>
      </c>
    </row>
    <row r="123" spans="1:21" x14ac:dyDescent="0.25">
      <c r="A123" s="1">
        <v>45398</v>
      </c>
      <c r="B123" s="2">
        <v>0.4201388888888889</v>
      </c>
      <c r="C123" s="7">
        <v>1004</v>
      </c>
      <c r="D123" s="7">
        <v>1009</v>
      </c>
      <c r="E123" s="71">
        <v>21.8</v>
      </c>
      <c r="F123" s="9">
        <v>60</v>
      </c>
      <c r="G123" s="71">
        <v>21.8</v>
      </c>
      <c r="H123" s="71">
        <v>13.7</v>
      </c>
      <c r="I123" s="71">
        <v>26</v>
      </c>
      <c r="J123" s="71">
        <v>21.8</v>
      </c>
      <c r="K123" s="6">
        <f t="shared" si="3"/>
        <v>14.759999999999998</v>
      </c>
      <c r="L123" s="6">
        <f t="shared" si="4"/>
        <v>19.8</v>
      </c>
      <c r="M123" s="10">
        <v>179</v>
      </c>
      <c r="N123" s="3" t="str">
        <f t="shared" si="5"/>
        <v>S</v>
      </c>
      <c r="O123" s="11">
        <v>0</v>
      </c>
      <c r="P123" s="12">
        <v>0</v>
      </c>
      <c r="Q123" s="3">
        <v>1.8</v>
      </c>
      <c r="R123" s="13">
        <v>36211</v>
      </c>
      <c r="S123" s="14">
        <v>286.06690000000003</v>
      </c>
      <c r="T123" s="15">
        <v>4.0999999999999996</v>
      </c>
      <c r="U123" s="15">
        <v>5.5</v>
      </c>
    </row>
    <row r="124" spans="1:21" x14ac:dyDescent="0.25">
      <c r="A124" s="1">
        <v>45398</v>
      </c>
      <c r="B124" s="2">
        <v>0.4236111111111111</v>
      </c>
      <c r="C124" s="7">
        <v>1004</v>
      </c>
      <c r="D124" s="7">
        <v>1009</v>
      </c>
      <c r="E124" s="71">
        <v>21.7</v>
      </c>
      <c r="F124" s="9">
        <v>60</v>
      </c>
      <c r="G124" s="71">
        <v>21.7</v>
      </c>
      <c r="H124" s="71">
        <v>13.6</v>
      </c>
      <c r="I124" s="71">
        <v>26</v>
      </c>
      <c r="J124" s="71">
        <v>21.7</v>
      </c>
      <c r="K124" s="6">
        <f t="shared" si="3"/>
        <v>9.36</v>
      </c>
      <c r="L124" s="6">
        <f t="shared" si="4"/>
        <v>9.7200000000000006</v>
      </c>
      <c r="M124" s="10">
        <v>174</v>
      </c>
      <c r="N124" s="3" t="str">
        <f t="shared" si="5"/>
        <v>S</v>
      </c>
      <c r="O124" s="11">
        <v>0</v>
      </c>
      <c r="P124" s="12">
        <v>0</v>
      </c>
      <c r="Q124" s="3">
        <v>2</v>
      </c>
      <c r="R124" s="13">
        <v>35462</v>
      </c>
      <c r="S124" s="14">
        <v>280.14980000000003</v>
      </c>
      <c r="T124" s="15">
        <v>2.6</v>
      </c>
      <c r="U124" s="15">
        <v>2.7</v>
      </c>
    </row>
    <row r="125" spans="1:21" x14ac:dyDescent="0.25">
      <c r="A125" s="1">
        <v>45398</v>
      </c>
      <c r="B125" s="2">
        <v>0.42708333333333331</v>
      </c>
      <c r="C125" s="7">
        <v>1004</v>
      </c>
      <c r="D125" s="7">
        <v>1009</v>
      </c>
      <c r="E125" s="71">
        <v>21.6</v>
      </c>
      <c r="F125" s="9">
        <v>61</v>
      </c>
      <c r="G125" s="71">
        <v>21.6</v>
      </c>
      <c r="H125" s="71">
        <v>13.7</v>
      </c>
      <c r="I125" s="71">
        <v>26</v>
      </c>
      <c r="J125" s="71">
        <v>21.6</v>
      </c>
      <c r="K125" s="6">
        <f t="shared" si="3"/>
        <v>9.7200000000000006</v>
      </c>
      <c r="L125" s="6">
        <f t="shared" si="4"/>
        <v>10.44</v>
      </c>
      <c r="M125" s="10">
        <v>212</v>
      </c>
      <c r="N125" s="3" t="str">
        <f t="shared" si="5"/>
        <v>SSW</v>
      </c>
      <c r="O125" s="11">
        <v>0</v>
      </c>
      <c r="P125" s="12">
        <v>0</v>
      </c>
      <c r="Q125" s="3">
        <v>1.8</v>
      </c>
      <c r="R125" s="13">
        <v>35585</v>
      </c>
      <c r="S125" s="14">
        <v>281.12150000000003</v>
      </c>
      <c r="T125" s="15">
        <v>2.7</v>
      </c>
      <c r="U125" s="15">
        <v>2.9</v>
      </c>
    </row>
    <row r="126" spans="1:21" x14ac:dyDescent="0.25">
      <c r="A126" s="1">
        <v>45398</v>
      </c>
      <c r="B126" s="2">
        <v>0.43055555555555558</v>
      </c>
      <c r="C126" s="7">
        <v>1004</v>
      </c>
      <c r="D126" s="7">
        <v>1009</v>
      </c>
      <c r="E126" s="71">
        <v>21.7</v>
      </c>
      <c r="F126" s="9">
        <v>61</v>
      </c>
      <c r="G126" s="71">
        <v>21.7</v>
      </c>
      <c r="H126" s="71">
        <v>13.8</v>
      </c>
      <c r="I126" s="71">
        <v>26</v>
      </c>
      <c r="J126" s="71">
        <v>21.7</v>
      </c>
      <c r="K126" s="6">
        <f t="shared" si="3"/>
        <v>6.48</v>
      </c>
      <c r="L126" s="6">
        <f t="shared" si="4"/>
        <v>6.84</v>
      </c>
      <c r="M126" s="10">
        <v>170</v>
      </c>
      <c r="N126" s="3" t="str">
        <f t="shared" si="5"/>
        <v>S</v>
      </c>
      <c r="O126" s="11">
        <v>0</v>
      </c>
      <c r="P126" s="12">
        <v>0</v>
      </c>
      <c r="Q126" s="3">
        <v>1.9</v>
      </c>
      <c r="R126" s="13">
        <v>31857</v>
      </c>
      <c r="S126" s="14">
        <v>251.67030000000003</v>
      </c>
      <c r="T126" s="15">
        <v>1.8</v>
      </c>
      <c r="U126" s="15">
        <v>1.9</v>
      </c>
    </row>
    <row r="127" spans="1:21" x14ac:dyDescent="0.25">
      <c r="A127" s="1">
        <v>45398</v>
      </c>
      <c r="B127" s="2">
        <v>0.43402777777777779</v>
      </c>
      <c r="C127" s="7">
        <v>1004</v>
      </c>
      <c r="D127" s="7">
        <v>1009</v>
      </c>
      <c r="E127" s="71">
        <v>21.7</v>
      </c>
      <c r="F127" s="9">
        <v>61</v>
      </c>
      <c r="G127" s="71">
        <v>21.7</v>
      </c>
      <c r="H127" s="71">
        <v>13.8</v>
      </c>
      <c r="I127" s="71">
        <v>26</v>
      </c>
      <c r="J127" s="71">
        <v>21.7</v>
      </c>
      <c r="K127" s="6">
        <f t="shared" si="3"/>
        <v>19.8</v>
      </c>
      <c r="L127" s="6">
        <f t="shared" si="4"/>
        <v>21.240000000000002</v>
      </c>
      <c r="M127" s="10">
        <v>136</v>
      </c>
      <c r="N127" s="3" t="str">
        <f t="shared" si="5"/>
        <v>SE</v>
      </c>
      <c r="O127" s="11">
        <v>0</v>
      </c>
      <c r="P127" s="12">
        <v>0</v>
      </c>
      <c r="Q127" s="3">
        <v>1.8</v>
      </c>
      <c r="R127" s="13">
        <v>29820</v>
      </c>
      <c r="S127" s="14">
        <v>235.57800000000003</v>
      </c>
      <c r="T127" s="15">
        <v>5.5</v>
      </c>
      <c r="U127" s="15">
        <v>5.9</v>
      </c>
    </row>
    <row r="128" spans="1:21" x14ac:dyDescent="0.25">
      <c r="A128" s="1">
        <v>45398</v>
      </c>
      <c r="B128" s="2">
        <v>0.4375</v>
      </c>
      <c r="C128" s="7">
        <v>1004</v>
      </c>
      <c r="D128" s="7">
        <v>1009</v>
      </c>
      <c r="E128" s="71">
        <v>21.6</v>
      </c>
      <c r="F128" s="9">
        <v>62</v>
      </c>
      <c r="G128" s="71">
        <v>21.6</v>
      </c>
      <c r="H128" s="71">
        <v>14</v>
      </c>
      <c r="I128" s="71">
        <v>26</v>
      </c>
      <c r="J128" s="71">
        <v>21.6</v>
      </c>
      <c r="K128" s="6">
        <f t="shared" si="3"/>
        <v>17.64</v>
      </c>
      <c r="L128" s="6">
        <f t="shared" si="4"/>
        <v>21.240000000000002</v>
      </c>
      <c r="M128" s="10">
        <v>191</v>
      </c>
      <c r="N128" s="3" t="str">
        <f t="shared" si="5"/>
        <v>S</v>
      </c>
      <c r="O128" s="11">
        <v>0</v>
      </c>
      <c r="P128" s="12">
        <v>0</v>
      </c>
      <c r="Q128" s="3">
        <v>1.6</v>
      </c>
      <c r="R128" s="13">
        <v>31504</v>
      </c>
      <c r="S128" s="14">
        <v>248.88160000000002</v>
      </c>
      <c r="T128" s="15">
        <v>4.9000000000000004</v>
      </c>
      <c r="U128" s="15">
        <v>5.9</v>
      </c>
    </row>
    <row r="129" spans="1:21" x14ac:dyDescent="0.25">
      <c r="A129" s="1">
        <v>45398</v>
      </c>
      <c r="B129" s="2">
        <v>0.44097222222222221</v>
      </c>
      <c r="C129" s="7">
        <v>1004</v>
      </c>
      <c r="D129" s="7">
        <v>1009</v>
      </c>
      <c r="E129" s="71">
        <v>21.7</v>
      </c>
      <c r="F129" s="9">
        <v>62</v>
      </c>
      <c r="G129" s="71">
        <v>21.7</v>
      </c>
      <c r="H129" s="71">
        <v>14.1</v>
      </c>
      <c r="I129" s="71">
        <v>26</v>
      </c>
      <c r="J129" s="71">
        <v>21.7</v>
      </c>
      <c r="K129" s="6">
        <f t="shared" si="3"/>
        <v>11.16</v>
      </c>
      <c r="L129" s="6">
        <f t="shared" si="4"/>
        <v>11.52</v>
      </c>
      <c r="M129" s="10">
        <v>160</v>
      </c>
      <c r="N129" s="3" t="str">
        <f t="shared" si="5"/>
        <v>SSE</v>
      </c>
      <c r="O129" s="11">
        <v>0</v>
      </c>
      <c r="P129" s="12">
        <v>0</v>
      </c>
      <c r="Q129" s="3">
        <v>1.7</v>
      </c>
      <c r="R129" s="13">
        <v>31161</v>
      </c>
      <c r="S129" s="14">
        <v>246.17190000000002</v>
      </c>
      <c r="T129" s="15">
        <v>3.1</v>
      </c>
      <c r="U129" s="15">
        <v>3.2</v>
      </c>
    </row>
    <row r="130" spans="1:21" x14ac:dyDescent="0.25">
      <c r="A130" s="1">
        <v>45398</v>
      </c>
      <c r="B130" s="2">
        <v>0.44444444444444442</v>
      </c>
      <c r="C130" s="7">
        <v>1004</v>
      </c>
      <c r="D130" s="7">
        <v>1009</v>
      </c>
      <c r="E130" s="71">
        <v>21.8</v>
      </c>
      <c r="F130" s="9">
        <v>62</v>
      </c>
      <c r="G130" s="71">
        <v>21.8</v>
      </c>
      <c r="H130" s="71">
        <v>14.2</v>
      </c>
      <c r="I130" s="71">
        <v>26</v>
      </c>
      <c r="J130" s="71">
        <v>21.8</v>
      </c>
      <c r="K130" s="6">
        <f t="shared" si="3"/>
        <v>18.72</v>
      </c>
      <c r="L130" s="6">
        <f t="shared" si="4"/>
        <v>19.8</v>
      </c>
      <c r="M130" s="10">
        <v>139</v>
      </c>
      <c r="N130" s="3" t="str">
        <f t="shared" si="5"/>
        <v>SE</v>
      </c>
      <c r="O130" s="11">
        <v>0</v>
      </c>
      <c r="P130" s="12">
        <v>0</v>
      </c>
      <c r="Q130" s="3">
        <v>1.5</v>
      </c>
      <c r="R130" s="13">
        <v>30417</v>
      </c>
      <c r="S130" s="14">
        <v>240.29430000000002</v>
      </c>
      <c r="T130" s="15">
        <v>5.2</v>
      </c>
      <c r="U130" s="15">
        <v>5.5</v>
      </c>
    </row>
    <row r="131" spans="1:21" x14ac:dyDescent="0.25">
      <c r="A131" s="1">
        <v>45398</v>
      </c>
      <c r="B131" s="2">
        <v>0.44791666666666669</v>
      </c>
      <c r="C131" s="7">
        <v>1004</v>
      </c>
      <c r="D131" s="7">
        <v>1009</v>
      </c>
      <c r="E131" s="71">
        <v>21.7</v>
      </c>
      <c r="F131" s="9">
        <v>62</v>
      </c>
      <c r="G131" s="71">
        <v>21.7</v>
      </c>
      <c r="H131" s="71">
        <v>14.1</v>
      </c>
      <c r="I131" s="71">
        <v>26</v>
      </c>
      <c r="J131" s="71">
        <v>21.7</v>
      </c>
      <c r="K131" s="6">
        <f t="shared" ref="K131:K194" si="6">CONVERT(T131,"m/s","km/h")</f>
        <v>14.040000000000001</v>
      </c>
      <c r="L131" s="6">
        <f t="shared" ref="L131:L194" si="7">CONVERT(U131,"m/s","km/h")</f>
        <v>14.759999999999998</v>
      </c>
      <c r="M131" s="10">
        <v>252</v>
      </c>
      <c r="N131" s="3" t="str">
        <f t="shared" ref="N131:N194" si="8">LOOKUP(M131,$V$4:$V$40,$W$4:$W$40)</f>
        <v>WSW</v>
      </c>
      <c r="O131" s="11">
        <v>0</v>
      </c>
      <c r="P131" s="12">
        <v>0</v>
      </c>
      <c r="Q131" s="3">
        <v>1.7</v>
      </c>
      <c r="R131" s="13">
        <v>30826</v>
      </c>
      <c r="S131" s="14">
        <v>243.52540000000002</v>
      </c>
      <c r="T131" s="15">
        <v>3.9</v>
      </c>
      <c r="U131" s="15">
        <v>4.0999999999999996</v>
      </c>
    </row>
    <row r="132" spans="1:21" x14ac:dyDescent="0.25">
      <c r="A132" s="1">
        <v>45398</v>
      </c>
      <c r="B132" s="2">
        <v>0.4513888888888889</v>
      </c>
      <c r="C132" s="7">
        <v>1004</v>
      </c>
      <c r="D132" s="7">
        <v>1009</v>
      </c>
      <c r="E132" s="71">
        <v>21.6</v>
      </c>
      <c r="F132" s="9">
        <v>63</v>
      </c>
      <c r="G132" s="71">
        <v>21.6</v>
      </c>
      <c r="H132" s="71">
        <v>14.2</v>
      </c>
      <c r="I132" s="71">
        <v>26</v>
      </c>
      <c r="J132" s="71">
        <v>21.6</v>
      </c>
      <c r="K132" s="6">
        <f t="shared" si="6"/>
        <v>7.9200000000000008</v>
      </c>
      <c r="L132" s="6">
        <f t="shared" si="7"/>
        <v>8.64</v>
      </c>
      <c r="M132" s="10">
        <v>148</v>
      </c>
      <c r="N132" s="3" t="str">
        <f t="shared" si="8"/>
        <v>SE</v>
      </c>
      <c r="O132" s="11">
        <v>0</v>
      </c>
      <c r="P132" s="12">
        <v>0</v>
      </c>
      <c r="Q132" s="3">
        <v>1.7</v>
      </c>
      <c r="R132" s="13">
        <v>28639</v>
      </c>
      <c r="S132" s="14">
        <v>226.24810000000002</v>
      </c>
      <c r="T132" s="15">
        <v>2.2000000000000002</v>
      </c>
      <c r="U132" s="15">
        <v>2.4</v>
      </c>
    </row>
    <row r="133" spans="1:21" x14ac:dyDescent="0.25">
      <c r="A133" s="1">
        <v>45398</v>
      </c>
      <c r="B133" s="2">
        <v>0.4548611111111111</v>
      </c>
      <c r="C133" s="7">
        <v>1004</v>
      </c>
      <c r="D133" s="7">
        <v>1009</v>
      </c>
      <c r="E133" s="71">
        <v>21.6</v>
      </c>
      <c r="F133" s="9">
        <v>64</v>
      </c>
      <c r="G133" s="71">
        <v>21.6</v>
      </c>
      <c r="H133" s="71">
        <v>14.5</v>
      </c>
      <c r="I133" s="71">
        <v>26</v>
      </c>
      <c r="J133" s="71">
        <v>21.6</v>
      </c>
      <c r="K133" s="6">
        <f t="shared" si="6"/>
        <v>14.040000000000001</v>
      </c>
      <c r="L133" s="6">
        <f t="shared" si="7"/>
        <v>18</v>
      </c>
      <c r="M133" s="10">
        <v>128</v>
      </c>
      <c r="N133" s="3" t="str">
        <f t="shared" si="8"/>
        <v>ESE</v>
      </c>
      <c r="O133" s="11">
        <v>0</v>
      </c>
      <c r="P133" s="12">
        <v>0</v>
      </c>
      <c r="Q133" s="3">
        <v>1.8</v>
      </c>
      <c r="R133" s="13">
        <v>29377</v>
      </c>
      <c r="S133" s="14">
        <v>232.07830000000001</v>
      </c>
      <c r="T133" s="15">
        <v>3.9</v>
      </c>
      <c r="U133" s="15">
        <v>5</v>
      </c>
    </row>
    <row r="134" spans="1:21" x14ac:dyDescent="0.25">
      <c r="A134" s="1">
        <v>45398</v>
      </c>
      <c r="B134" s="2">
        <v>0.45833333333333331</v>
      </c>
      <c r="C134" s="7">
        <v>1004</v>
      </c>
      <c r="D134" s="7">
        <v>1009</v>
      </c>
      <c r="E134" s="71">
        <v>21.5</v>
      </c>
      <c r="F134" s="9">
        <v>63</v>
      </c>
      <c r="G134" s="71">
        <v>21.5</v>
      </c>
      <c r="H134" s="71">
        <v>14.1</v>
      </c>
      <c r="I134" s="71">
        <v>26</v>
      </c>
      <c r="J134" s="71">
        <v>21.5</v>
      </c>
      <c r="K134" s="6">
        <f t="shared" si="6"/>
        <v>9.36</v>
      </c>
      <c r="L134" s="6">
        <f t="shared" si="7"/>
        <v>9.7200000000000006</v>
      </c>
      <c r="M134" s="10">
        <v>94</v>
      </c>
      <c r="N134" s="3" t="str">
        <f t="shared" si="8"/>
        <v>E</v>
      </c>
      <c r="O134" s="11">
        <v>0</v>
      </c>
      <c r="P134" s="12">
        <v>0</v>
      </c>
      <c r="Q134" s="3">
        <v>1.7</v>
      </c>
      <c r="R134" s="13">
        <v>30977</v>
      </c>
      <c r="S134" s="14">
        <v>244.71830000000003</v>
      </c>
      <c r="T134" s="15">
        <v>2.6</v>
      </c>
      <c r="U134" s="15">
        <v>2.7</v>
      </c>
    </row>
    <row r="135" spans="1:21" x14ac:dyDescent="0.25">
      <c r="A135" s="1">
        <v>45398</v>
      </c>
      <c r="B135" s="2">
        <v>0.46180555555555558</v>
      </c>
      <c r="C135" s="7">
        <v>1004</v>
      </c>
      <c r="D135" s="7">
        <v>1009</v>
      </c>
      <c r="E135" s="71">
        <v>21.6</v>
      </c>
      <c r="F135" s="9">
        <v>63</v>
      </c>
      <c r="G135" s="71">
        <v>21.6</v>
      </c>
      <c r="H135" s="71">
        <v>14.2</v>
      </c>
      <c r="I135" s="71">
        <v>26</v>
      </c>
      <c r="J135" s="71">
        <v>21.6</v>
      </c>
      <c r="K135" s="6">
        <f t="shared" si="6"/>
        <v>11.88</v>
      </c>
      <c r="L135" s="6">
        <f t="shared" si="7"/>
        <v>12.6</v>
      </c>
      <c r="M135" s="10">
        <v>144</v>
      </c>
      <c r="N135" s="3" t="str">
        <f t="shared" si="8"/>
        <v>SE</v>
      </c>
      <c r="O135" s="11">
        <v>0</v>
      </c>
      <c r="P135" s="12">
        <v>0</v>
      </c>
      <c r="Q135" s="3">
        <v>1.9</v>
      </c>
      <c r="R135" s="13">
        <v>33038</v>
      </c>
      <c r="S135" s="14">
        <v>261.00020000000001</v>
      </c>
      <c r="T135" s="15">
        <v>3.3</v>
      </c>
      <c r="U135" s="15">
        <v>3.5</v>
      </c>
    </row>
    <row r="136" spans="1:21" x14ac:dyDescent="0.25">
      <c r="A136" s="1">
        <v>45398</v>
      </c>
      <c r="B136" s="2">
        <v>0.46527777777777779</v>
      </c>
      <c r="C136" s="7">
        <v>1004</v>
      </c>
      <c r="D136" s="7">
        <v>1009</v>
      </c>
      <c r="E136" s="71">
        <v>21.7</v>
      </c>
      <c r="F136" s="9">
        <v>62</v>
      </c>
      <c r="G136" s="71">
        <v>21.7</v>
      </c>
      <c r="H136" s="71">
        <v>14.1</v>
      </c>
      <c r="I136" s="71">
        <v>26</v>
      </c>
      <c r="J136" s="71">
        <v>21.7</v>
      </c>
      <c r="K136" s="6">
        <f t="shared" si="6"/>
        <v>11.52</v>
      </c>
      <c r="L136" s="6">
        <f t="shared" si="7"/>
        <v>12.96</v>
      </c>
      <c r="M136" s="10">
        <v>181</v>
      </c>
      <c r="N136" s="3" t="str">
        <f t="shared" si="8"/>
        <v>S</v>
      </c>
      <c r="O136" s="11">
        <v>0</v>
      </c>
      <c r="P136" s="12">
        <v>0</v>
      </c>
      <c r="Q136" s="3">
        <v>1.9</v>
      </c>
      <c r="R136" s="13">
        <v>33748</v>
      </c>
      <c r="S136" s="14">
        <v>266.60920000000004</v>
      </c>
      <c r="T136" s="15">
        <v>3.2</v>
      </c>
      <c r="U136" s="15">
        <v>3.6</v>
      </c>
    </row>
    <row r="137" spans="1:21" x14ac:dyDescent="0.25">
      <c r="A137" s="1">
        <v>45398</v>
      </c>
      <c r="B137" s="2">
        <v>0.46875</v>
      </c>
      <c r="C137" s="7">
        <v>1004</v>
      </c>
      <c r="D137" s="7">
        <v>1009</v>
      </c>
      <c r="E137" s="71">
        <v>21.9</v>
      </c>
      <c r="F137" s="9">
        <v>61</v>
      </c>
      <c r="G137" s="71">
        <v>21.9</v>
      </c>
      <c r="H137" s="71">
        <v>14</v>
      </c>
      <c r="I137" s="71">
        <v>26</v>
      </c>
      <c r="J137" s="71">
        <v>21.9</v>
      </c>
      <c r="K137" s="6">
        <f t="shared" si="6"/>
        <v>17.28</v>
      </c>
      <c r="L137" s="6">
        <f t="shared" si="7"/>
        <v>19.8</v>
      </c>
      <c r="M137" s="10">
        <v>103</v>
      </c>
      <c r="N137" s="3" t="str">
        <f t="shared" si="8"/>
        <v>E</v>
      </c>
      <c r="O137" s="11">
        <v>0</v>
      </c>
      <c r="P137" s="12">
        <v>0</v>
      </c>
      <c r="Q137" s="3">
        <v>1.8</v>
      </c>
      <c r="R137" s="13">
        <v>32686</v>
      </c>
      <c r="S137" s="14">
        <v>258.21940000000001</v>
      </c>
      <c r="T137" s="15">
        <v>4.8</v>
      </c>
      <c r="U137" s="15">
        <v>5.5</v>
      </c>
    </row>
    <row r="138" spans="1:21" x14ac:dyDescent="0.25">
      <c r="A138" s="1">
        <v>45398</v>
      </c>
      <c r="B138" s="2">
        <v>0.47222222222222221</v>
      </c>
      <c r="C138" s="7">
        <v>1004</v>
      </c>
      <c r="D138" s="7">
        <v>1009</v>
      </c>
      <c r="E138" s="71">
        <v>21.9</v>
      </c>
      <c r="F138" s="9">
        <v>62</v>
      </c>
      <c r="G138" s="71">
        <v>21.9</v>
      </c>
      <c r="H138" s="71">
        <v>14.3</v>
      </c>
      <c r="I138" s="71">
        <v>26</v>
      </c>
      <c r="J138" s="71">
        <v>21.9</v>
      </c>
      <c r="K138" s="6">
        <f t="shared" si="6"/>
        <v>15.120000000000001</v>
      </c>
      <c r="L138" s="6">
        <f t="shared" si="7"/>
        <v>17.64</v>
      </c>
      <c r="M138" s="10">
        <v>133</v>
      </c>
      <c r="N138" s="3" t="str">
        <f t="shared" si="8"/>
        <v>SE</v>
      </c>
      <c r="O138" s="11">
        <v>0</v>
      </c>
      <c r="P138" s="12">
        <v>0</v>
      </c>
      <c r="Q138" s="3">
        <v>1.8</v>
      </c>
      <c r="R138" s="13">
        <v>31850</v>
      </c>
      <c r="S138" s="14">
        <v>251.61500000000004</v>
      </c>
      <c r="T138" s="15">
        <v>4.2</v>
      </c>
      <c r="U138" s="15">
        <v>4.9000000000000004</v>
      </c>
    </row>
    <row r="139" spans="1:21" x14ac:dyDescent="0.25">
      <c r="A139" s="1">
        <v>45398</v>
      </c>
      <c r="B139" s="2">
        <v>0.47569444444444442</v>
      </c>
      <c r="C139" s="7">
        <v>1004</v>
      </c>
      <c r="D139" s="7">
        <v>1009</v>
      </c>
      <c r="E139" s="71">
        <v>21.8</v>
      </c>
      <c r="F139" s="9">
        <v>63</v>
      </c>
      <c r="G139" s="71">
        <v>21.8</v>
      </c>
      <c r="H139" s="71">
        <v>14.4</v>
      </c>
      <c r="I139" s="71">
        <v>26</v>
      </c>
      <c r="J139" s="71">
        <v>21.8</v>
      </c>
      <c r="K139" s="6">
        <f t="shared" si="6"/>
        <v>9.36</v>
      </c>
      <c r="L139" s="6">
        <f t="shared" si="7"/>
        <v>9.7200000000000006</v>
      </c>
      <c r="M139" s="10">
        <v>149</v>
      </c>
      <c r="N139" s="3" t="str">
        <f t="shared" si="8"/>
        <v>SE</v>
      </c>
      <c r="O139" s="11">
        <v>0</v>
      </c>
      <c r="P139" s="12">
        <v>0</v>
      </c>
      <c r="Q139" s="3">
        <v>1.8</v>
      </c>
      <c r="R139" s="13">
        <v>32067</v>
      </c>
      <c r="S139" s="14">
        <v>253.32930000000002</v>
      </c>
      <c r="T139" s="15">
        <v>2.6</v>
      </c>
      <c r="U139" s="15">
        <v>2.7</v>
      </c>
    </row>
    <row r="140" spans="1:21" x14ac:dyDescent="0.25">
      <c r="A140" s="1">
        <v>45398</v>
      </c>
      <c r="B140" s="2">
        <v>0.47916666666666669</v>
      </c>
      <c r="C140" s="7">
        <v>1004</v>
      </c>
      <c r="D140" s="7">
        <v>1009</v>
      </c>
      <c r="E140" s="71">
        <v>21.4</v>
      </c>
      <c r="F140" s="9">
        <v>65</v>
      </c>
      <c r="G140" s="71">
        <v>21.4</v>
      </c>
      <c r="H140" s="71">
        <v>14.5</v>
      </c>
      <c r="I140" s="71">
        <v>26</v>
      </c>
      <c r="J140" s="71">
        <v>21.4</v>
      </c>
      <c r="K140" s="6">
        <f t="shared" si="6"/>
        <v>12.96</v>
      </c>
      <c r="L140" s="6">
        <f t="shared" si="7"/>
        <v>14.040000000000001</v>
      </c>
      <c r="M140" s="10">
        <v>143</v>
      </c>
      <c r="N140" s="3" t="str">
        <f t="shared" si="8"/>
        <v>SE</v>
      </c>
      <c r="O140" s="11">
        <v>0</v>
      </c>
      <c r="P140" s="12">
        <v>0</v>
      </c>
      <c r="Q140" s="3">
        <v>1.9</v>
      </c>
      <c r="R140" s="13">
        <v>32557</v>
      </c>
      <c r="S140" s="14">
        <v>257.20030000000003</v>
      </c>
      <c r="T140" s="15">
        <v>3.6</v>
      </c>
      <c r="U140" s="15">
        <v>3.9</v>
      </c>
    </row>
    <row r="141" spans="1:21" x14ac:dyDescent="0.25">
      <c r="A141" s="1">
        <v>45398</v>
      </c>
      <c r="B141" s="2">
        <v>0.4826388888888889</v>
      </c>
      <c r="C141" s="7">
        <v>1004</v>
      </c>
      <c r="D141" s="7">
        <v>1009</v>
      </c>
      <c r="E141" s="71">
        <v>21.5</v>
      </c>
      <c r="F141" s="9">
        <v>65</v>
      </c>
      <c r="G141" s="71">
        <v>21.5</v>
      </c>
      <c r="H141" s="71">
        <v>14.6</v>
      </c>
      <c r="I141" s="71">
        <v>26</v>
      </c>
      <c r="J141" s="71">
        <v>21.5</v>
      </c>
      <c r="K141" s="6">
        <f t="shared" si="6"/>
        <v>23.76</v>
      </c>
      <c r="L141" s="6">
        <f t="shared" si="7"/>
        <v>27.36</v>
      </c>
      <c r="M141" s="10">
        <v>194</v>
      </c>
      <c r="N141" s="3" t="str">
        <f t="shared" si="8"/>
        <v>S</v>
      </c>
      <c r="O141" s="11">
        <v>0</v>
      </c>
      <c r="P141" s="12">
        <v>0</v>
      </c>
      <c r="Q141" s="3">
        <v>1.9</v>
      </c>
      <c r="R141" s="13">
        <v>33074</v>
      </c>
      <c r="S141" s="14">
        <v>261.28460000000001</v>
      </c>
      <c r="T141" s="15">
        <v>6.6</v>
      </c>
      <c r="U141" s="15">
        <v>7.6</v>
      </c>
    </row>
    <row r="142" spans="1:21" x14ac:dyDescent="0.25">
      <c r="A142" s="1">
        <v>45398</v>
      </c>
      <c r="B142" s="2">
        <v>0.4861111111111111</v>
      </c>
      <c r="C142" s="7">
        <v>1004</v>
      </c>
      <c r="D142" s="7">
        <v>1009</v>
      </c>
      <c r="E142" s="71">
        <v>21.6</v>
      </c>
      <c r="F142" s="9">
        <v>64</v>
      </c>
      <c r="G142" s="71">
        <v>21.6</v>
      </c>
      <c r="H142" s="71">
        <v>14.5</v>
      </c>
      <c r="I142" s="71">
        <v>26</v>
      </c>
      <c r="J142" s="71">
        <v>21.6</v>
      </c>
      <c r="K142" s="6">
        <f t="shared" si="6"/>
        <v>15.840000000000002</v>
      </c>
      <c r="L142" s="6">
        <f t="shared" si="7"/>
        <v>20.88</v>
      </c>
      <c r="M142" s="10">
        <v>269</v>
      </c>
      <c r="N142" s="3" t="str">
        <f t="shared" si="8"/>
        <v>W</v>
      </c>
      <c r="O142" s="11">
        <v>0</v>
      </c>
      <c r="P142" s="12">
        <v>0</v>
      </c>
      <c r="Q142" s="3">
        <v>1.9</v>
      </c>
      <c r="R142" s="13">
        <v>33984</v>
      </c>
      <c r="S142" s="14">
        <v>268.47360000000003</v>
      </c>
      <c r="T142" s="15">
        <v>4.4000000000000004</v>
      </c>
      <c r="U142" s="15">
        <v>5.8</v>
      </c>
    </row>
    <row r="143" spans="1:21" x14ac:dyDescent="0.25">
      <c r="A143" s="1">
        <v>45398</v>
      </c>
      <c r="B143" s="2">
        <v>0.48958333333333331</v>
      </c>
      <c r="C143" s="7">
        <v>1004</v>
      </c>
      <c r="D143" s="7">
        <v>1009</v>
      </c>
      <c r="E143" s="71">
        <v>21.7</v>
      </c>
      <c r="F143" s="9">
        <v>64</v>
      </c>
      <c r="G143" s="71">
        <v>21.7</v>
      </c>
      <c r="H143" s="71">
        <v>14.6</v>
      </c>
      <c r="I143" s="71">
        <v>26</v>
      </c>
      <c r="J143" s="71">
        <v>21.7</v>
      </c>
      <c r="K143" s="6">
        <f t="shared" si="6"/>
        <v>10.44</v>
      </c>
      <c r="L143" s="6">
        <f t="shared" si="7"/>
        <v>11.52</v>
      </c>
      <c r="M143" s="10">
        <v>108</v>
      </c>
      <c r="N143" s="3" t="str">
        <f t="shared" si="8"/>
        <v>E</v>
      </c>
      <c r="O143" s="11">
        <v>0</v>
      </c>
      <c r="P143" s="12">
        <v>0</v>
      </c>
      <c r="Q143" s="3">
        <v>2.2000000000000002</v>
      </c>
      <c r="R143" s="13">
        <v>34323</v>
      </c>
      <c r="S143" s="14">
        <v>271.15170000000001</v>
      </c>
      <c r="T143" s="15">
        <v>2.9</v>
      </c>
      <c r="U143" s="15">
        <v>3.2</v>
      </c>
    </row>
    <row r="144" spans="1:21" x14ac:dyDescent="0.25">
      <c r="A144" s="1">
        <v>45398</v>
      </c>
      <c r="B144" s="2">
        <v>0.49305555555555558</v>
      </c>
      <c r="C144" s="7">
        <v>1004</v>
      </c>
      <c r="D144" s="7">
        <v>1009</v>
      </c>
      <c r="E144" s="71">
        <v>21.9</v>
      </c>
      <c r="F144" s="9">
        <v>63</v>
      </c>
      <c r="G144" s="71">
        <v>21.9</v>
      </c>
      <c r="H144" s="71">
        <v>14.5</v>
      </c>
      <c r="I144" s="71">
        <v>26</v>
      </c>
      <c r="J144" s="71">
        <v>21.9</v>
      </c>
      <c r="K144" s="6">
        <f t="shared" si="6"/>
        <v>14.040000000000001</v>
      </c>
      <c r="L144" s="6">
        <f t="shared" si="7"/>
        <v>17.28</v>
      </c>
      <c r="M144" s="10">
        <v>307</v>
      </c>
      <c r="N144" s="3" t="str">
        <f t="shared" si="8"/>
        <v>WNW</v>
      </c>
      <c r="O144" s="11">
        <v>0</v>
      </c>
      <c r="P144" s="12">
        <v>0</v>
      </c>
      <c r="Q144" s="3">
        <v>2.1</v>
      </c>
      <c r="R144" s="13">
        <v>35257</v>
      </c>
      <c r="S144" s="14">
        <v>278.53030000000001</v>
      </c>
      <c r="T144" s="15">
        <v>3.9</v>
      </c>
      <c r="U144" s="15">
        <v>4.8</v>
      </c>
    </row>
    <row r="145" spans="1:21" x14ac:dyDescent="0.25">
      <c r="A145" s="1">
        <v>45398</v>
      </c>
      <c r="B145" s="2">
        <v>0.49652777777777779</v>
      </c>
      <c r="C145" s="7">
        <v>1004</v>
      </c>
      <c r="D145" s="7">
        <v>1009</v>
      </c>
      <c r="E145" s="71">
        <v>22.1</v>
      </c>
      <c r="F145" s="9">
        <v>61</v>
      </c>
      <c r="G145" s="71">
        <v>22.1</v>
      </c>
      <c r="H145" s="71">
        <v>14.2</v>
      </c>
      <c r="I145" s="71">
        <v>26</v>
      </c>
      <c r="J145" s="71">
        <v>22.1</v>
      </c>
      <c r="K145" s="6">
        <f t="shared" si="6"/>
        <v>16.2</v>
      </c>
      <c r="L145" s="6">
        <f t="shared" si="7"/>
        <v>20.52</v>
      </c>
      <c r="M145" s="10">
        <v>23</v>
      </c>
      <c r="N145" s="3" t="str">
        <f t="shared" si="8"/>
        <v>NNE</v>
      </c>
      <c r="O145" s="11">
        <v>0</v>
      </c>
      <c r="P145" s="12">
        <v>0</v>
      </c>
      <c r="Q145" s="3">
        <v>1.8</v>
      </c>
      <c r="R145" s="13">
        <v>32332</v>
      </c>
      <c r="S145" s="14">
        <v>255.42280000000002</v>
      </c>
      <c r="T145" s="15">
        <v>4.5</v>
      </c>
      <c r="U145" s="15">
        <v>5.7</v>
      </c>
    </row>
    <row r="146" spans="1:21" x14ac:dyDescent="0.25">
      <c r="A146" s="1">
        <v>45398</v>
      </c>
      <c r="B146" s="2">
        <v>0.5</v>
      </c>
      <c r="C146" s="7">
        <v>1004</v>
      </c>
      <c r="D146" s="7">
        <v>1009</v>
      </c>
      <c r="E146" s="71">
        <v>22.3</v>
      </c>
      <c r="F146" s="9">
        <v>60</v>
      </c>
      <c r="G146" s="71">
        <v>22.3</v>
      </c>
      <c r="H146" s="71">
        <v>14.1</v>
      </c>
      <c r="I146" s="71">
        <v>26</v>
      </c>
      <c r="J146" s="71">
        <v>22.3</v>
      </c>
      <c r="K146" s="6">
        <f t="shared" si="6"/>
        <v>12.96</v>
      </c>
      <c r="L146" s="6">
        <f t="shared" si="7"/>
        <v>13.32</v>
      </c>
      <c r="M146" s="10">
        <v>215</v>
      </c>
      <c r="N146" s="3" t="str">
        <f t="shared" si="8"/>
        <v>SSW</v>
      </c>
      <c r="O146" s="11">
        <v>0</v>
      </c>
      <c r="P146" s="12">
        <v>0</v>
      </c>
      <c r="Q146" s="3">
        <v>1.7</v>
      </c>
      <c r="R146" s="13">
        <v>27906</v>
      </c>
      <c r="S146" s="14">
        <v>220.45740000000004</v>
      </c>
      <c r="T146" s="15">
        <v>3.6</v>
      </c>
      <c r="U146" s="15">
        <v>3.7</v>
      </c>
    </row>
    <row r="147" spans="1:21" x14ac:dyDescent="0.25">
      <c r="A147" s="1">
        <v>45398</v>
      </c>
      <c r="B147" s="2">
        <v>0.50347222222222221</v>
      </c>
      <c r="C147" s="7">
        <v>1004</v>
      </c>
      <c r="D147" s="7">
        <v>1009</v>
      </c>
      <c r="E147" s="71">
        <v>22.5</v>
      </c>
      <c r="F147" s="9">
        <v>58</v>
      </c>
      <c r="G147" s="71">
        <v>22.5</v>
      </c>
      <c r="H147" s="71">
        <v>13.8</v>
      </c>
      <c r="I147" s="71">
        <v>26</v>
      </c>
      <c r="J147" s="71">
        <v>22.5</v>
      </c>
      <c r="K147" s="6">
        <f t="shared" si="6"/>
        <v>15.120000000000001</v>
      </c>
      <c r="L147" s="6">
        <f t="shared" si="7"/>
        <v>20.52</v>
      </c>
      <c r="M147" s="10">
        <v>41</v>
      </c>
      <c r="N147" s="3" t="str">
        <f t="shared" si="8"/>
        <v>NE</v>
      </c>
      <c r="O147" s="11">
        <v>0</v>
      </c>
      <c r="P147" s="12">
        <v>0</v>
      </c>
      <c r="Q147" s="3">
        <v>1.6</v>
      </c>
      <c r="R147" s="13">
        <v>26687</v>
      </c>
      <c r="S147" s="14">
        <v>210.82730000000001</v>
      </c>
      <c r="T147" s="15">
        <v>4.2</v>
      </c>
      <c r="U147" s="15">
        <v>5.7</v>
      </c>
    </row>
    <row r="148" spans="1:21" x14ac:dyDescent="0.25">
      <c r="A148" s="1">
        <v>45398</v>
      </c>
      <c r="B148" s="2">
        <v>0.50694444444444442</v>
      </c>
      <c r="C148" s="7">
        <v>1004</v>
      </c>
      <c r="D148" s="7">
        <v>1009</v>
      </c>
      <c r="E148" s="71">
        <v>22.7</v>
      </c>
      <c r="F148" s="9">
        <v>57</v>
      </c>
      <c r="G148" s="71">
        <v>22.7</v>
      </c>
      <c r="H148" s="71">
        <v>13.7</v>
      </c>
      <c r="I148" s="71">
        <v>26</v>
      </c>
      <c r="J148" s="71">
        <v>22.7</v>
      </c>
      <c r="K148" s="6">
        <f t="shared" si="6"/>
        <v>23.76</v>
      </c>
      <c r="L148" s="6">
        <f t="shared" si="7"/>
        <v>27</v>
      </c>
      <c r="M148" s="10">
        <v>174</v>
      </c>
      <c r="N148" s="3" t="str">
        <f t="shared" si="8"/>
        <v>S</v>
      </c>
      <c r="O148" s="11">
        <v>0</v>
      </c>
      <c r="P148" s="12">
        <v>0</v>
      </c>
      <c r="Q148" s="3">
        <v>1.3</v>
      </c>
      <c r="R148" s="13">
        <v>26015</v>
      </c>
      <c r="S148" s="14">
        <v>205.51850000000002</v>
      </c>
      <c r="T148" s="15">
        <v>6.6</v>
      </c>
      <c r="U148" s="15">
        <v>7.5</v>
      </c>
    </row>
    <row r="149" spans="1:21" x14ac:dyDescent="0.25">
      <c r="A149" s="1">
        <v>45398</v>
      </c>
      <c r="B149" s="2">
        <v>0.51041666666666663</v>
      </c>
      <c r="C149" s="7">
        <v>1004</v>
      </c>
      <c r="D149" s="7">
        <v>1009</v>
      </c>
      <c r="E149" s="71">
        <v>22.8</v>
      </c>
      <c r="F149" s="9">
        <v>56</v>
      </c>
      <c r="G149" s="71">
        <v>22.8</v>
      </c>
      <c r="H149" s="71">
        <v>13.5</v>
      </c>
      <c r="I149" s="71">
        <v>26</v>
      </c>
      <c r="J149" s="71">
        <v>22.8</v>
      </c>
      <c r="K149" s="6">
        <f t="shared" si="6"/>
        <v>21.240000000000002</v>
      </c>
      <c r="L149" s="6">
        <f t="shared" si="7"/>
        <v>25.2</v>
      </c>
      <c r="M149" s="10">
        <v>170</v>
      </c>
      <c r="N149" s="3" t="str">
        <f t="shared" si="8"/>
        <v>S</v>
      </c>
      <c r="O149" s="11">
        <v>0</v>
      </c>
      <c r="P149" s="12">
        <v>0</v>
      </c>
      <c r="Q149" s="3">
        <v>1.6</v>
      </c>
      <c r="R149" s="13">
        <v>26417</v>
      </c>
      <c r="S149" s="14">
        <v>208.69430000000003</v>
      </c>
      <c r="T149" s="15">
        <v>5.9</v>
      </c>
      <c r="U149" s="15">
        <v>7</v>
      </c>
    </row>
    <row r="150" spans="1:21" x14ac:dyDescent="0.25">
      <c r="A150" s="1">
        <v>45398</v>
      </c>
      <c r="B150" s="2">
        <v>0.51388888888888884</v>
      </c>
      <c r="C150" s="7">
        <v>1004</v>
      </c>
      <c r="D150" s="7">
        <v>1009</v>
      </c>
      <c r="E150" s="71">
        <v>22.9</v>
      </c>
      <c r="F150" s="9">
        <v>56</v>
      </c>
      <c r="G150" s="71">
        <v>22.9</v>
      </c>
      <c r="H150" s="71">
        <v>13.6</v>
      </c>
      <c r="I150" s="71">
        <v>26</v>
      </c>
      <c r="J150" s="71">
        <v>22.9</v>
      </c>
      <c r="K150" s="6">
        <f t="shared" si="6"/>
        <v>19.080000000000002</v>
      </c>
      <c r="L150" s="6">
        <f t="shared" si="7"/>
        <v>23.76</v>
      </c>
      <c r="M150" s="10">
        <v>192</v>
      </c>
      <c r="N150" s="3" t="str">
        <f t="shared" si="8"/>
        <v>S</v>
      </c>
      <c r="O150" s="11">
        <v>0</v>
      </c>
      <c r="P150" s="12">
        <v>0</v>
      </c>
      <c r="Q150" s="3">
        <v>1.2</v>
      </c>
      <c r="R150" s="13">
        <v>25528</v>
      </c>
      <c r="S150" s="14">
        <v>201.67120000000003</v>
      </c>
      <c r="T150" s="15">
        <v>5.3</v>
      </c>
      <c r="U150" s="15">
        <v>6.6</v>
      </c>
    </row>
    <row r="151" spans="1:21" x14ac:dyDescent="0.25">
      <c r="A151" s="1">
        <v>45398</v>
      </c>
      <c r="B151" s="2">
        <v>0.51736111111111116</v>
      </c>
      <c r="C151" s="7">
        <v>1004</v>
      </c>
      <c r="D151" s="7">
        <v>1009</v>
      </c>
      <c r="E151" s="71">
        <v>22.8</v>
      </c>
      <c r="F151" s="9">
        <v>57</v>
      </c>
      <c r="G151" s="71">
        <v>22.8</v>
      </c>
      <c r="H151" s="71">
        <v>13.8</v>
      </c>
      <c r="I151" s="71">
        <v>26</v>
      </c>
      <c r="J151" s="71">
        <v>22.8</v>
      </c>
      <c r="K151" s="6">
        <f t="shared" si="6"/>
        <v>19.440000000000001</v>
      </c>
      <c r="L151" s="6">
        <f t="shared" si="7"/>
        <v>24.12</v>
      </c>
      <c r="M151" s="10">
        <v>286</v>
      </c>
      <c r="N151" s="3" t="str">
        <f t="shared" si="8"/>
        <v>W</v>
      </c>
      <c r="O151" s="11">
        <v>0</v>
      </c>
      <c r="P151" s="12">
        <v>0</v>
      </c>
      <c r="Q151" s="3">
        <v>1.5</v>
      </c>
      <c r="R151" s="13">
        <v>25342</v>
      </c>
      <c r="S151" s="14">
        <v>200.20180000000002</v>
      </c>
      <c r="T151" s="15">
        <v>5.4</v>
      </c>
      <c r="U151" s="15">
        <v>6.7</v>
      </c>
    </row>
    <row r="152" spans="1:21" x14ac:dyDescent="0.25">
      <c r="A152" s="1">
        <v>45398</v>
      </c>
      <c r="B152" s="2">
        <v>0.52083333333333337</v>
      </c>
      <c r="C152" s="7">
        <v>1004</v>
      </c>
      <c r="D152" s="7">
        <v>1009</v>
      </c>
      <c r="E152" s="71">
        <v>22.8</v>
      </c>
      <c r="F152" s="9">
        <v>57</v>
      </c>
      <c r="G152" s="71">
        <v>22.8</v>
      </c>
      <c r="H152" s="71">
        <v>13.8</v>
      </c>
      <c r="I152" s="71">
        <v>26</v>
      </c>
      <c r="J152" s="71">
        <v>22.8</v>
      </c>
      <c r="K152" s="6">
        <f t="shared" si="6"/>
        <v>13.32</v>
      </c>
      <c r="L152" s="6">
        <f t="shared" si="7"/>
        <v>14.040000000000001</v>
      </c>
      <c r="M152" s="10">
        <v>316</v>
      </c>
      <c r="N152" s="3" t="str">
        <f t="shared" si="8"/>
        <v>NW</v>
      </c>
      <c r="O152" s="11">
        <v>0</v>
      </c>
      <c r="P152" s="12">
        <v>0</v>
      </c>
      <c r="Q152" s="3">
        <v>1.7</v>
      </c>
      <c r="R152" s="13">
        <v>26084</v>
      </c>
      <c r="S152" s="14">
        <v>206.06360000000001</v>
      </c>
      <c r="T152" s="15">
        <v>3.7</v>
      </c>
      <c r="U152" s="15">
        <v>3.9</v>
      </c>
    </row>
    <row r="153" spans="1:21" x14ac:dyDescent="0.25">
      <c r="A153" s="1">
        <v>45398</v>
      </c>
      <c r="B153" s="2">
        <v>0.52430555555555558</v>
      </c>
      <c r="C153" s="7">
        <v>1004</v>
      </c>
      <c r="D153" s="7">
        <v>1009</v>
      </c>
      <c r="E153" s="71">
        <v>22.8</v>
      </c>
      <c r="F153" s="9">
        <v>57</v>
      </c>
      <c r="G153" s="71">
        <v>22.8</v>
      </c>
      <c r="H153" s="71">
        <v>13.8</v>
      </c>
      <c r="I153" s="71">
        <v>26</v>
      </c>
      <c r="J153" s="71">
        <v>22.8</v>
      </c>
      <c r="K153" s="6">
        <f t="shared" si="6"/>
        <v>6.84</v>
      </c>
      <c r="L153" s="6">
        <f t="shared" si="7"/>
        <v>7.9200000000000008</v>
      </c>
      <c r="M153" s="10">
        <v>229</v>
      </c>
      <c r="N153" s="3" t="str">
        <f t="shared" si="8"/>
        <v>SW</v>
      </c>
      <c r="O153" s="11">
        <v>0</v>
      </c>
      <c r="P153" s="12">
        <v>0</v>
      </c>
      <c r="Q153" s="3">
        <v>1.6</v>
      </c>
      <c r="R153" s="13">
        <v>25774</v>
      </c>
      <c r="S153" s="14">
        <v>203.61460000000002</v>
      </c>
      <c r="T153" s="15">
        <v>1.9</v>
      </c>
      <c r="U153" s="15">
        <v>2.2000000000000002</v>
      </c>
    </row>
    <row r="154" spans="1:21" x14ac:dyDescent="0.25">
      <c r="A154" s="1">
        <v>45398</v>
      </c>
      <c r="B154" s="2">
        <v>0.52777777777777779</v>
      </c>
      <c r="C154" s="7">
        <v>1003</v>
      </c>
      <c r="D154" s="7">
        <v>1008</v>
      </c>
      <c r="E154" s="71">
        <v>22.8</v>
      </c>
      <c r="F154" s="9">
        <v>57</v>
      </c>
      <c r="G154" s="71">
        <v>22.8</v>
      </c>
      <c r="H154" s="71">
        <v>13.8</v>
      </c>
      <c r="I154" s="71">
        <v>26</v>
      </c>
      <c r="J154" s="71">
        <v>22.8</v>
      </c>
      <c r="K154" s="6">
        <f t="shared" si="6"/>
        <v>11.88</v>
      </c>
      <c r="L154" s="6">
        <f t="shared" si="7"/>
        <v>13.32</v>
      </c>
      <c r="M154" s="10">
        <v>212</v>
      </c>
      <c r="N154" s="3" t="str">
        <f t="shared" si="8"/>
        <v>SSW</v>
      </c>
      <c r="O154" s="11">
        <v>0</v>
      </c>
      <c r="P154" s="12">
        <v>0</v>
      </c>
      <c r="Q154" s="3">
        <v>1.3</v>
      </c>
      <c r="R154" s="13">
        <v>24816</v>
      </c>
      <c r="S154" s="14">
        <v>196.04640000000001</v>
      </c>
      <c r="T154" s="15">
        <v>3.3</v>
      </c>
      <c r="U154" s="15">
        <v>3.7</v>
      </c>
    </row>
    <row r="155" spans="1:21" x14ac:dyDescent="0.25">
      <c r="A155" s="1">
        <v>45398</v>
      </c>
      <c r="B155" s="2">
        <v>0.53125</v>
      </c>
      <c r="C155" s="7">
        <v>1004</v>
      </c>
      <c r="D155" s="7">
        <v>1009</v>
      </c>
      <c r="E155" s="71">
        <v>22.7</v>
      </c>
      <c r="F155" s="9">
        <v>57</v>
      </c>
      <c r="G155" s="71">
        <v>22.7</v>
      </c>
      <c r="H155" s="71">
        <v>13.7</v>
      </c>
      <c r="I155" s="71">
        <v>26</v>
      </c>
      <c r="J155" s="71">
        <v>22.7</v>
      </c>
      <c r="K155" s="6">
        <f t="shared" si="6"/>
        <v>8.64</v>
      </c>
      <c r="L155" s="6">
        <f t="shared" si="7"/>
        <v>9.36</v>
      </c>
      <c r="M155" s="10">
        <v>150</v>
      </c>
      <c r="N155" s="3" t="str">
        <f t="shared" si="8"/>
        <v>SSE</v>
      </c>
      <c r="O155" s="11">
        <v>0</v>
      </c>
      <c r="P155" s="12">
        <v>0</v>
      </c>
      <c r="Q155" s="3">
        <v>1.3</v>
      </c>
      <c r="R155" s="13">
        <v>23516</v>
      </c>
      <c r="S155" s="14">
        <v>185.77640000000002</v>
      </c>
      <c r="T155" s="15">
        <v>2.4</v>
      </c>
      <c r="U155" s="15">
        <v>2.6</v>
      </c>
    </row>
    <row r="156" spans="1:21" x14ac:dyDescent="0.25">
      <c r="A156" s="1">
        <v>45398</v>
      </c>
      <c r="B156" s="2">
        <v>0.53472222222222221</v>
      </c>
      <c r="C156" s="7">
        <v>1004</v>
      </c>
      <c r="D156" s="7">
        <v>1009</v>
      </c>
      <c r="E156" s="71">
        <v>22.7</v>
      </c>
      <c r="F156" s="9">
        <v>57</v>
      </c>
      <c r="G156" s="71">
        <v>22.7</v>
      </c>
      <c r="H156" s="71">
        <v>13.7</v>
      </c>
      <c r="I156" s="71">
        <v>26</v>
      </c>
      <c r="J156" s="71">
        <v>22.7</v>
      </c>
      <c r="K156" s="6">
        <f t="shared" si="6"/>
        <v>14.040000000000001</v>
      </c>
      <c r="L156" s="6">
        <f t="shared" si="7"/>
        <v>15.120000000000001</v>
      </c>
      <c r="M156" s="10">
        <v>229</v>
      </c>
      <c r="N156" s="3" t="str">
        <f t="shared" si="8"/>
        <v>SW</v>
      </c>
      <c r="O156" s="11">
        <v>0</v>
      </c>
      <c r="P156" s="12">
        <v>0</v>
      </c>
      <c r="Q156" s="3">
        <v>1.1000000000000001</v>
      </c>
      <c r="R156" s="13">
        <v>22346</v>
      </c>
      <c r="S156" s="14">
        <v>176.53340000000003</v>
      </c>
      <c r="T156" s="15">
        <v>3.9</v>
      </c>
      <c r="U156" s="15">
        <v>4.2</v>
      </c>
    </row>
    <row r="157" spans="1:21" x14ac:dyDescent="0.25">
      <c r="A157" s="1">
        <v>45398</v>
      </c>
      <c r="B157" s="2">
        <v>0.53819444444444442</v>
      </c>
      <c r="C157" s="7">
        <v>1004</v>
      </c>
      <c r="D157" s="7">
        <v>1009</v>
      </c>
      <c r="E157" s="71">
        <v>22.7</v>
      </c>
      <c r="F157" s="9">
        <v>56</v>
      </c>
      <c r="G157" s="71">
        <v>22.7</v>
      </c>
      <c r="H157" s="71">
        <v>13.4</v>
      </c>
      <c r="I157" s="71">
        <v>26</v>
      </c>
      <c r="J157" s="71">
        <v>22.7</v>
      </c>
      <c r="K157" s="6">
        <f t="shared" si="6"/>
        <v>19.440000000000001</v>
      </c>
      <c r="L157" s="6">
        <f t="shared" si="7"/>
        <v>21.240000000000002</v>
      </c>
      <c r="M157" s="10">
        <v>174</v>
      </c>
      <c r="N157" s="3" t="str">
        <f t="shared" si="8"/>
        <v>S</v>
      </c>
      <c r="O157" s="11">
        <v>0</v>
      </c>
      <c r="P157" s="12">
        <v>0</v>
      </c>
      <c r="Q157" s="3">
        <v>1.2</v>
      </c>
      <c r="R157" s="13">
        <v>20752</v>
      </c>
      <c r="S157" s="14">
        <v>163.94080000000002</v>
      </c>
      <c r="T157" s="15">
        <v>5.4</v>
      </c>
      <c r="U157" s="15">
        <v>5.9</v>
      </c>
    </row>
    <row r="158" spans="1:21" x14ac:dyDescent="0.25">
      <c r="A158" s="1">
        <v>45398</v>
      </c>
      <c r="B158" s="2">
        <v>0.54166666666666663</v>
      </c>
      <c r="C158" s="7">
        <v>1004</v>
      </c>
      <c r="D158" s="7">
        <v>1009</v>
      </c>
      <c r="E158" s="71">
        <v>22.8</v>
      </c>
      <c r="F158" s="9">
        <v>56</v>
      </c>
      <c r="G158" s="71">
        <v>22.8</v>
      </c>
      <c r="H158" s="71">
        <v>13.5</v>
      </c>
      <c r="I158" s="71">
        <v>26</v>
      </c>
      <c r="J158" s="71">
        <v>22.8</v>
      </c>
      <c r="K158" s="6">
        <f t="shared" si="6"/>
        <v>12.6</v>
      </c>
      <c r="L158" s="6">
        <f t="shared" si="7"/>
        <v>13.32</v>
      </c>
      <c r="M158" s="10">
        <v>22</v>
      </c>
      <c r="N158" s="3" t="str">
        <f t="shared" si="8"/>
        <v>NNE</v>
      </c>
      <c r="O158" s="11">
        <v>0</v>
      </c>
      <c r="P158" s="12">
        <v>0</v>
      </c>
      <c r="Q158" s="3">
        <v>1.1000000000000001</v>
      </c>
      <c r="R158" s="13">
        <v>20800</v>
      </c>
      <c r="S158" s="14">
        <v>164.32000000000002</v>
      </c>
      <c r="T158" s="15">
        <v>3.5</v>
      </c>
      <c r="U158" s="15">
        <v>3.7</v>
      </c>
    </row>
    <row r="159" spans="1:21" x14ac:dyDescent="0.25">
      <c r="A159" s="1">
        <v>45398</v>
      </c>
      <c r="B159" s="2">
        <v>0.54513888888888884</v>
      </c>
      <c r="C159" s="7">
        <v>1004</v>
      </c>
      <c r="D159" s="7">
        <v>1009</v>
      </c>
      <c r="E159" s="71">
        <v>22.8</v>
      </c>
      <c r="F159" s="9">
        <v>55</v>
      </c>
      <c r="G159" s="71">
        <v>22.8</v>
      </c>
      <c r="H159" s="71">
        <v>13.3</v>
      </c>
      <c r="I159" s="71">
        <v>26</v>
      </c>
      <c r="J159" s="71">
        <v>22.8</v>
      </c>
      <c r="K159" s="6">
        <f t="shared" si="6"/>
        <v>19.440000000000001</v>
      </c>
      <c r="L159" s="6">
        <f t="shared" si="7"/>
        <v>21.240000000000002</v>
      </c>
      <c r="M159" s="10">
        <v>174</v>
      </c>
      <c r="N159" s="3" t="str">
        <f t="shared" si="8"/>
        <v>S</v>
      </c>
      <c r="O159" s="11">
        <v>0</v>
      </c>
      <c r="P159" s="12">
        <v>0</v>
      </c>
      <c r="Q159" s="3">
        <v>1.4</v>
      </c>
      <c r="R159" s="13">
        <v>21452</v>
      </c>
      <c r="S159" s="14">
        <v>169.47080000000003</v>
      </c>
      <c r="T159" s="15">
        <v>5.4</v>
      </c>
      <c r="U159" s="15">
        <v>5.9</v>
      </c>
    </row>
    <row r="160" spans="1:21" x14ac:dyDescent="0.25">
      <c r="A160" s="1">
        <v>45398</v>
      </c>
      <c r="B160" s="2">
        <v>0.54861111111111116</v>
      </c>
      <c r="C160" s="7">
        <v>1004</v>
      </c>
      <c r="D160" s="7">
        <v>1009</v>
      </c>
      <c r="E160" s="71">
        <v>22.7</v>
      </c>
      <c r="F160" s="9">
        <v>55</v>
      </c>
      <c r="G160" s="71">
        <v>22.7</v>
      </c>
      <c r="H160" s="71">
        <v>13.2</v>
      </c>
      <c r="I160" s="71">
        <v>26</v>
      </c>
      <c r="J160" s="71">
        <v>22.7</v>
      </c>
      <c r="K160" s="6">
        <f t="shared" si="6"/>
        <v>19.8</v>
      </c>
      <c r="L160" s="6">
        <f t="shared" si="7"/>
        <v>25.560000000000002</v>
      </c>
      <c r="M160" s="10">
        <v>223</v>
      </c>
      <c r="N160" s="3" t="str">
        <f t="shared" si="8"/>
        <v>SW</v>
      </c>
      <c r="O160" s="11">
        <v>0</v>
      </c>
      <c r="P160" s="12">
        <v>0</v>
      </c>
      <c r="Q160" s="3">
        <v>1.3</v>
      </c>
      <c r="R160" s="13">
        <v>22665</v>
      </c>
      <c r="S160" s="14">
        <v>179.05350000000001</v>
      </c>
      <c r="T160" s="15">
        <v>5.5</v>
      </c>
      <c r="U160" s="15">
        <v>7.1</v>
      </c>
    </row>
    <row r="161" spans="1:21" x14ac:dyDescent="0.25">
      <c r="A161" s="1">
        <v>45398</v>
      </c>
      <c r="B161" s="2">
        <v>0.55208333333333337</v>
      </c>
      <c r="C161" s="7">
        <v>1003</v>
      </c>
      <c r="D161" s="7">
        <v>1008</v>
      </c>
      <c r="E161" s="71">
        <v>22.8</v>
      </c>
      <c r="F161" s="9">
        <v>55</v>
      </c>
      <c r="G161" s="71">
        <v>22.8</v>
      </c>
      <c r="H161" s="71">
        <v>13.3</v>
      </c>
      <c r="I161" s="71">
        <v>26</v>
      </c>
      <c r="J161" s="71">
        <v>22.8</v>
      </c>
      <c r="K161" s="6">
        <f t="shared" si="6"/>
        <v>24.48</v>
      </c>
      <c r="L161" s="6">
        <f t="shared" si="7"/>
        <v>28.080000000000002</v>
      </c>
      <c r="M161" s="10">
        <v>258</v>
      </c>
      <c r="N161" s="3" t="str">
        <f t="shared" si="8"/>
        <v>WSW</v>
      </c>
      <c r="O161" s="11">
        <v>0</v>
      </c>
      <c r="P161" s="12">
        <v>0</v>
      </c>
      <c r="Q161" s="3">
        <v>1.2</v>
      </c>
      <c r="R161" s="13">
        <v>21503</v>
      </c>
      <c r="S161" s="14">
        <v>169.87370000000001</v>
      </c>
      <c r="T161" s="15">
        <v>6.8</v>
      </c>
      <c r="U161" s="15">
        <v>7.8</v>
      </c>
    </row>
    <row r="162" spans="1:21" x14ac:dyDescent="0.25">
      <c r="A162" s="1">
        <v>45398</v>
      </c>
      <c r="B162" s="2">
        <v>0.55555555555555558</v>
      </c>
      <c r="C162" s="7">
        <v>1004</v>
      </c>
      <c r="D162" s="7">
        <v>1009</v>
      </c>
      <c r="E162" s="71">
        <v>22.8</v>
      </c>
      <c r="F162" s="9">
        <v>54</v>
      </c>
      <c r="G162" s="71">
        <v>22.8</v>
      </c>
      <c r="H162" s="71">
        <v>13</v>
      </c>
      <c r="I162" s="71">
        <v>26</v>
      </c>
      <c r="J162" s="71">
        <v>22.8</v>
      </c>
      <c r="K162" s="6">
        <f t="shared" si="6"/>
        <v>27.36</v>
      </c>
      <c r="L162" s="6">
        <f t="shared" si="7"/>
        <v>28.44</v>
      </c>
      <c r="M162" s="10">
        <v>307</v>
      </c>
      <c r="N162" s="3" t="str">
        <f t="shared" si="8"/>
        <v>WNW</v>
      </c>
      <c r="O162" s="11">
        <v>0</v>
      </c>
      <c r="P162" s="12">
        <v>0</v>
      </c>
      <c r="Q162" s="3">
        <v>1.3</v>
      </c>
      <c r="R162" s="13">
        <v>20635</v>
      </c>
      <c r="S162" s="14">
        <v>163.01650000000001</v>
      </c>
      <c r="T162" s="15">
        <v>7.6</v>
      </c>
      <c r="U162" s="15">
        <v>7.9</v>
      </c>
    </row>
    <row r="163" spans="1:21" x14ac:dyDescent="0.25">
      <c r="A163" s="1">
        <v>45398</v>
      </c>
      <c r="B163" s="2">
        <v>0.55902777777777779</v>
      </c>
      <c r="C163" s="7">
        <v>1004</v>
      </c>
      <c r="D163" s="7">
        <v>1009</v>
      </c>
      <c r="E163" s="71">
        <v>22.8</v>
      </c>
      <c r="F163" s="9">
        <v>55</v>
      </c>
      <c r="G163" s="71">
        <v>22.8</v>
      </c>
      <c r="H163" s="71">
        <v>13.3</v>
      </c>
      <c r="I163" s="71">
        <v>26</v>
      </c>
      <c r="J163" s="71">
        <v>22.8</v>
      </c>
      <c r="K163" s="6">
        <f t="shared" si="6"/>
        <v>11.52</v>
      </c>
      <c r="L163" s="6">
        <f t="shared" si="7"/>
        <v>12.6</v>
      </c>
      <c r="M163" s="10">
        <v>144</v>
      </c>
      <c r="N163" s="3" t="str">
        <f t="shared" si="8"/>
        <v>SE</v>
      </c>
      <c r="O163" s="11">
        <v>0</v>
      </c>
      <c r="P163" s="12">
        <v>0</v>
      </c>
      <c r="Q163" s="3">
        <v>1.1000000000000001</v>
      </c>
      <c r="R163" s="13">
        <v>19296</v>
      </c>
      <c r="S163" s="14">
        <v>152.4384</v>
      </c>
      <c r="T163" s="15">
        <v>3.2</v>
      </c>
      <c r="U163" s="15">
        <v>3.5</v>
      </c>
    </row>
    <row r="164" spans="1:21" x14ac:dyDescent="0.25">
      <c r="A164" s="1">
        <v>45398</v>
      </c>
      <c r="B164" s="2">
        <v>0.5625</v>
      </c>
      <c r="C164" s="7">
        <v>1004</v>
      </c>
      <c r="D164" s="7">
        <v>1009</v>
      </c>
      <c r="E164" s="71">
        <v>22.8</v>
      </c>
      <c r="F164" s="9">
        <v>54</v>
      </c>
      <c r="G164" s="71">
        <v>22.8</v>
      </c>
      <c r="H164" s="71">
        <v>13</v>
      </c>
      <c r="I164" s="71">
        <v>26</v>
      </c>
      <c r="J164" s="71">
        <v>22.8</v>
      </c>
      <c r="K164" s="6">
        <f t="shared" si="6"/>
        <v>42.84</v>
      </c>
      <c r="L164" s="6">
        <f t="shared" si="7"/>
        <v>45.72</v>
      </c>
      <c r="M164" s="10">
        <v>317</v>
      </c>
      <c r="N164" s="3" t="str">
        <f t="shared" si="8"/>
        <v>NW</v>
      </c>
      <c r="O164" s="11">
        <v>0</v>
      </c>
      <c r="P164" s="12">
        <v>0</v>
      </c>
      <c r="Q164" s="3">
        <v>1</v>
      </c>
      <c r="R164" s="13">
        <v>18248</v>
      </c>
      <c r="S164" s="14">
        <v>144.15920000000003</v>
      </c>
      <c r="T164" s="15">
        <v>11.9</v>
      </c>
      <c r="U164" s="15">
        <v>12.7</v>
      </c>
    </row>
    <row r="165" spans="1:21" x14ac:dyDescent="0.25">
      <c r="A165" s="1">
        <v>45398</v>
      </c>
      <c r="B165" s="2">
        <v>0.56597222222222221</v>
      </c>
      <c r="C165" s="7">
        <v>1004</v>
      </c>
      <c r="D165" s="7">
        <v>1009</v>
      </c>
      <c r="E165" s="71">
        <v>22.8</v>
      </c>
      <c r="F165" s="9">
        <v>54</v>
      </c>
      <c r="G165" s="71">
        <v>22.8</v>
      </c>
      <c r="H165" s="71">
        <v>13</v>
      </c>
      <c r="I165" s="71">
        <v>26</v>
      </c>
      <c r="J165" s="71">
        <v>22.8</v>
      </c>
      <c r="K165" s="6">
        <f t="shared" si="6"/>
        <v>12.96</v>
      </c>
      <c r="L165" s="6">
        <f t="shared" si="7"/>
        <v>14.4</v>
      </c>
      <c r="M165" s="10">
        <v>172</v>
      </c>
      <c r="N165" s="3" t="str">
        <f t="shared" si="8"/>
        <v>S</v>
      </c>
      <c r="O165" s="11">
        <v>0</v>
      </c>
      <c r="P165" s="12">
        <v>0</v>
      </c>
      <c r="Q165" s="3">
        <v>1</v>
      </c>
      <c r="R165" s="13">
        <v>18460</v>
      </c>
      <c r="S165" s="14">
        <v>145.834</v>
      </c>
      <c r="T165" s="15">
        <v>3.6</v>
      </c>
      <c r="U165" s="15">
        <v>4</v>
      </c>
    </row>
    <row r="166" spans="1:21" x14ac:dyDescent="0.25">
      <c r="A166" s="1">
        <v>45398</v>
      </c>
      <c r="B166" s="2">
        <v>0.56944444444444442</v>
      </c>
      <c r="C166" s="7">
        <v>1004</v>
      </c>
      <c r="D166" s="7">
        <v>1009</v>
      </c>
      <c r="E166" s="71">
        <v>22.7</v>
      </c>
      <c r="F166" s="9">
        <v>55</v>
      </c>
      <c r="G166" s="71">
        <v>22.7</v>
      </c>
      <c r="H166" s="71">
        <v>13.2</v>
      </c>
      <c r="I166" s="71">
        <v>26</v>
      </c>
      <c r="J166" s="71">
        <v>22.7</v>
      </c>
      <c r="K166" s="6">
        <f t="shared" si="6"/>
        <v>11.16</v>
      </c>
      <c r="L166" s="6">
        <f t="shared" si="7"/>
        <v>12.6</v>
      </c>
      <c r="M166" s="10">
        <v>151</v>
      </c>
      <c r="N166" s="3" t="str">
        <f t="shared" si="8"/>
        <v>SSE</v>
      </c>
      <c r="O166" s="11">
        <v>0</v>
      </c>
      <c r="P166" s="12">
        <v>0</v>
      </c>
      <c r="Q166" s="3">
        <v>1</v>
      </c>
      <c r="R166" s="13">
        <v>18724</v>
      </c>
      <c r="S166" s="14">
        <v>147.9196</v>
      </c>
      <c r="T166" s="15">
        <v>3.1</v>
      </c>
      <c r="U166" s="15">
        <v>3.5</v>
      </c>
    </row>
    <row r="167" spans="1:21" x14ac:dyDescent="0.25">
      <c r="A167" s="1">
        <v>45398</v>
      </c>
      <c r="B167" s="2">
        <v>0.57291666666666663</v>
      </c>
      <c r="C167" s="7">
        <v>1004</v>
      </c>
      <c r="D167" s="7">
        <v>1009</v>
      </c>
      <c r="E167" s="71">
        <v>22.4</v>
      </c>
      <c r="F167" s="9">
        <v>56</v>
      </c>
      <c r="G167" s="71">
        <v>22.4</v>
      </c>
      <c r="H167" s="71">
        <v>13.2</v>
      </c>
      <c r="I167" s="71">
        <v>26</v>
      </c>
      <c r="J167" s="71">
        <v>22.4</v>
      </c>
      <c r="K167" s="6">
        <f t="shared" si="6"/>
        <v>19.440000000000001</v>
      </c>
      <c r="L167" s="6">
        <f t="shared" si="7"/>
        <v>24.48</v>
      </c>
      <c r="M167" s="10">
        <v>178</v>
      </c>
      <c r="N167" s="3" t="str">
        <f t="shared" si="8"/>
        <v>S</v>
      </c>
      <c r="O167" s="11">
        <v>0</v>
      </c>
      <c r="P167" s="12">
        <v>0</v>
      </c>
      <c r="Q167" s="3">
        <v>1</v>
      </c>
      <c r="R167" s="13">
        <v>17160</v>
      </c>
      <c r="S167" s="14">
        <v>135.56400000000002</v>
      </c>
      <c r="T167" s="15">
        <v>5.4</v>
      </c>
      <c r="U167" s="15">
        <v>6.8</v>
      </c>
    </row>
    <row r="168" spans="1:21" x14ac:dyDescent="0.25">
      <c r="A168" s="1">
        <v>45398</v>
      </c>
      <c r="B168" s="2">
        <v>0.57638888888888884</v>
      </c>
      <c r="C168" s="7">
        <v>1004</v>
      </c>
      <c r="D168" s="7">
        <v>1009</v>
      </c>
      <c r="E168" s="71">
        <v>22.3</v>
      </c>
      <c r="F168" s="9">
        <v>57</v>
      </c>
      <c r="G168" s="71">
        <v>22.3</v>
      </c>
      <c r="H168" s="71">
        <v>13.3</v>
      </c>
      <c r="I168" s="71">
        <v>26</v>
      </c>
      <c r="J168" s="71">
        <v>22.3</v>
      </c>
      <c r="K168" s="6">
        <f t="shared" si="6"/>
        <v>17.64</v>
      </c>
      <c r="L168" s="6">
        <f t="shared" si="7"/>
        <v>22.68</v>
      </c>
      <c r="M168" s="10">
        <v>258</v>
      </c>
      <c r="N168" s="3" t="str">
        <f t="shared" si="8"/>
        <v>WSW</v>
      </c>
      <c r="O168" s="11">
        <v>0</v>
      </c>
      <c r="P168" s="12">
        <v>0</v>
      </c>
      <c r="Q168" s="3">
        <v>1</v>
      </c>
      <c r="R168" s="13">
        <v>16888</v>
      </c>
      <c r="S168" s="14">
        <v>133.41520000000003</v>
      </c>
      <c r="T168" s="15">
        <v>4.9000000000000004</v>
      </c>
      <c r="U168" s="15">
        <v>6.3</v>
      </c>
    </row>
    <row r="169" spans="1:21" x14ac:dyDescent="0.25">
      <c r="A169" s="1">
        <v>45398</v>
      </c>
      <c r="B169" s="2">
        <v>0.57986111111111116</v>
      </c>
      <c r="C169" s="7">
        <v>1003</v>
      </c>
      <c r="D169" s="7">
        <v>1008</v>
      </c>
      <c r="E169" s="71">
        <v>22.3</v>
      </c>
      <c r="F169" s="9">
        <v>57</v>
      </c>
      <c r="G169" s="71">
        <v>22.3</v>
      </c>
      <c r="H169" s="71">
        <v>13.3</v>
      </c>
      <c r="I169" s="71">
        <v>26</v>
      </c>
      <c r="J169" s="71">
        <v>22.3</v>
      </c>
      <c r="K169" s="6">
        <f t="shared" si="6"/>
        <v>16.559999999999999</v>
      </c>
      <c r="L169" s="6">
        <f t="shared" si="7"/>
        <v>22.32</v>
      </c>
      <c r="M169" s="10">
        <v>186</v>
      </c>
      <c r="N169" s="3" t="str">
        <f t="shared" si="8"/>
        <v>S</v>
      </c>
      <c r="O169" s="11">
        <v>0</v>
      </c>
      <c r="P169" s="12">
        <v>0</v>
      </c>
      <c r="Q169" s="3">
        <v>1.1000000000000001</v>
      </c>
      <c r="R169" s="13">
        <v>15943</v>
      </c>
      <c r="S169" s="14">
        <v>125.94970000000001</v>
      </c>
      <c r="T169" s="15">
        <v>4.5999999999999996</v>
      </c>
      <c r="U169" s="15">
        <v>6.2</v>
      </c>
    </row>
    <row r="170" spans="1:21" x14ac:dyDescent="0.25">
      <c r="A170" s="1">
        <v>45398</v>
      </c>
      <c r="B170" s="2">
        <v>0.58333333333333337</v>
      </c>
      <c r="C170" s="7">
        <v>1004</v>
      </c>
      <c r="D170" s="7">
        <v>1009</v>
      </c>
      <c r="E170" s="71">
        <v>22.2</v>
      </c>
      <c r="F170" s="9">
        <v>58</v>
      </c>
      <c r="G170" s="71">
        <v>22.2</v>
      </c>
      <c r="H170" s="71">
        <v>13.5</v>
      </c>
      <c r="I170" s="71">
        <v>26</v>
      </c>
      <c r="J170" s="71">
        <v>22.2</v>
      </c>
      <c r="K170" s="6">
        <f t="shared" si="6"/>
        <v>7.2</v>
      </c>
      <c r="L170" s="6">
        <f t="shared" si="7"/>
        <v>7.2</v>
      </c>
      <c r="M170" s="10">
        <v>258</v>
      </c>
      <c r="N170" s="3" t="str">
        <f t="shared" si="8"/>
        <v>WSW</v>
      </c>
      <c r="O170" s="11">
        <v>0</v>
      </c>
      <c r="P170" s="12">
        <v>0</v>
      </c>
      <c r="Q170" s="3">
        <v>1</v>
      </c>
      <c r="R170" s="13">
        <v>15057</v>
      </c>
      <c r="S170" s="14">
        <v>118.95030000000001</v>
      </c>
      <c r="T170" s="15">
        <v>2</v>
      </c>
      <c r="U170" s="15">
        <v>2</v>
      </c>
    </row>
    <row r="171" spans="1:21" x14ac:dyDescent="0.25">
      <c r="A171" s="1">
        <v>45398</v>
      </c>
      <c r="B171" s="2">
        <v>0.58680555555555558</v>
      </c>
      <c r="C171" s="7">
        <v>1004</v>
      </c>
      <c r="D171" s="7">
        <v>1009</v>
      </c>
      <c r="E171" s="71">
        <v>22.1</v>
      </c>
      <c r="F171" s="9">
        <v>58</v>
      </c>
      <c r="G171" s="71">
        <v>22.1</v>
      </c>
      <c r="H171" s="71">
        <v>13.4</v>
      </c>
      <c r="I171" s="71">
        <v>26</v>
      </c>
      <c r="J171" s="71">
        <v>22.1</v>
      </c>
      <c r="K171" s="6">
        <f t="shared" si="6"/>
        <v>19.080000000000002</v>
      </c>
      <c r="L171" s="6">
        <f t="shared" si="7"/>
        <v>22.32</v>
      </c>
      <c r="M171" s="10">
        <v>168</v>
      </c>
      <c r="N171" s="3" t="str">
        <f t="shared" si="8"/>
        <v>SSE</v>
      </c>
      <c r="O171" s="11">
        <v>0</v>
      </c>
      <c r="P171" s="12">
        <v>0</v>
      </c>
      <c r="Q171" s="3">
        <v>1</v>
      </c>
      <c r="R171" s="13">
        <v>14857</v>
      </c>
      <c r="S171" s="14">
        <v>117.37030000000001</v>
      </c>
      <c r="T171" s="15">
        <v>5.3</v>
      </c>
      <c r="U171" s="15">
        <v>6.2</v>
      </c>
    </row>
    <row r="172" spans="1:21" x14ac:dyDescent="0.25">
      <c r="A172" s="1">
        <v>45398</v>
      </c>
      <c r="B172" s="2">
        <v>0.59027777777777779</v>
      </c>
      <c r="C172" s="7">
        <v>1004</v>
      </c>
      <c r="D172" s="7">
        <v>1009</v>
      </c>
      <c r="E172" s="71">
        <v>22</v>
      </c>
      <c r="F172" s="9">
        <v>59</v>
      </c>
      <c r="G172" s="71">
        <v>22</v>
      </c>
      <c r="H172" s="71">
        <v>13.6</v>
      </c>
      <c r="I172" s="71">
        <v>26</v>
      </c>
      <c r="J172" s="71">
        <v>22</v>
      </c>
      <c r="K172" s="6">
        <f t="shared" si="6"/>
        <v>11.88</v>
      </c>
      <c r="L172" s="6">
        <f t="shared" si="7"/>
        <v>14.040000000000001</v>
      </c>
      <c r="M172" s="10">
        <v>210</v>
      </c>
      <c r="N172" s="3" t="str">
        <f t="shared" si="8"/>
        <v>SSW</v>
      </c>
      <c r="O172" s="11">
        <v>0</v>
      </c>
      <c r="P172" s="12">
        <v>0</v>
      </c>
      <c r="Q172" s="3">
        <v>1</v>
      </c>
      <c r="R172" s="13">
        <v>14592</v>
      </c>
      <c r="S172" s="14">
        <v>115.27680000000001</v>
      </c>
      <c r="T172" s="15">
        <v>3.3</v>
      </c>
      <c r="U172" s="15">
        <v>3.9</v>
      </c>
    </row>
    <row r="173" spans="1:21" x14ac:dyDescent="0.25">
      <c r="A173" s="1">
        <v>45398</v>
      </c>
      <c r="B173" s="2">
        <v>0.59375</v>
      </c>
      <c r="C173" s="7">
        <v>1004</v>
      </c>
      <c r="D173" s="7">
        <v>1009</v>
      </c>
      <c r="E173" s="71">
        <v>21.9</v>
      </c>
      <c r="F173" s="9">
        <v>59</v>
      </c>
      <c r="G173" s="71">
        <v>21.9</v>
      </c>
      <c r="H173" s="71">
        <v>13.5</v>
      </c>
      <c r="I173" s="71">
        <v>26</v>
      </c>
      <c r="J173" s="71">
        <v>21.9</v>
      </c>
      <c r="K173" s="6">
        <f t="shared" si="6"/>
        <v>19.8</v>
      </c>
      <c r="L173" s="6">
        <f t="shared" si="7"/>
        <v>22.68</v>
      </c>
      <c r="M173" s="10">
        <v>178</v>
      </c>
      <c r="N173" s="3" t="str">
        <f t="shared" si="8"/>
        <v>S</v>
      </c>
      <c r="O173" s="11">
        <v>0</v>
      </c>
      <c r="P173" s="12">
        <v>0</v>
      </c>
      <c r="Q173" s="3">
        <v>1</v>
      </c>
      <c r="R173" s="13">
        <v>15219</v>
      </c>
      <c r="S173" s="14">
        <v>120.23010000000001</v>
      </c>
      <c r="T173" s="15">
        <v>5.5</v>
      </c>
      <c r="U173" s="15">
        <v>6.3</v>
      </c>
    </row>
    <row r="174" spans="1:21" x14ac:dyDescent="0.25">
      <c r="A174" s="1">
        <v>45398</v>
      </c>
      <c r="B174" s="2">
        <v>0.59722222222222221</v>
      </c>
      <c r="C174" s="7">
        <v>1004</v>
      </c>
      <c r="D174" s="7">
        <v>1009</v>
      </c>
      <c r="E174" s="71">
        <v>21.9</v>
      </c>
      <c r="F174" s="9">
        <v>60</v>
      </c>
      <c r="G174" s="71">
        <v>21.9</v>
      </c>
      <c r="H174" s="71">
        <v>13.8</v>
      </c>
      <c r="I174" s="71">
        <v>26</v>
      </c>
      <c r="J174" s="71">
        <v>21.9</v>
      </c>
      <c r="K174" s="6">
        <f t="shared" si="6"/>
        <v>21.240000000000002</v>
      </c>
      <c r="L174" s="6">
        <f t="shared" si="7"/>
        <v>22.32</v>
      </c>
      <c r="M174" s="10">
        <v>299</v>
      </c>
      <c r="N174" s="3" t="str">
        <f t="shared" si="8"/>
        <v>WNW</v>
      </c>
      <c r="O174" s="11">
        <v>0</v>
      </c>
      <c r="P174" s="12">
        <v>0</v>
      </c>
      <c r="Q174" s="3">
        <v>1</v>
      </c>
      <c r="R174" s="13">
        <v>15144</v>
      </c>
      <c r="S174" s="14">
        <v>119.63760000000001</v>
      </c>
      <c r="T174" s="15">
        <v>5.9</v>
      </c>
      <c r="U174" s="15">
        <v>6.2</v>
      </c>
    </row>
    <row r="175" spans="1:21" x14ac:dyDescent="0.25">
      <c r="A175" s="1">
        <v>45398</v>
      </c>
      <c r="B175" s="2">
        <v>0.60069444444444442</v>
      </c>
      <c r="C175" s="7">
        <v>1004</v>
      </c>
      <c r="D175" s="7">
        <v>1009</v>
      </c>
      <c r="E175" s="71">
        <v>21.9</v>
      </c>
      <c r="F175" s="9">
        <v>60</v>
      </c>
      <c r="G175" s="71">
        <v>21.9</v>
      </c>
      <c r="H175" s="71">
        <v>13.8</v>
      </c>
      <c r="I175" s="71">
        <v>26</v>
      </c>
      <c r="J175" s="71">
        <v>21.9</v>
      </c>
      <c r="K175" s="6">
        <f t="shared" si="6"/>
        <v>20.52</v>
      </c>
      <c r="L175" s="6">
        <f t="shared" si="7"/>
        <v>26.64</v>
      </c>
      <c r="M175" s="10">
        <v>182</v>
      </c>
      <c r="N175" s="3" t="str">
        <f t="shared" si="8"/>
        <v>S</v>
      </c>
      <c r="O175" s="11">
        <v>0</v>
      </c>
      <c r="P175" s="12">
        <v>0</v>
      </c>
      <c r="Q175" s="3">
        <v>0.9</v>
      </c>
      <c r="R175" s="13">
        <v>14236</v>
      </c>
      <c r="S175" s="14">
        <v>112.46440000000001</v>
      </c>
      <c r="T175" s="15">
        <v>5.7</v>
      </c>
      <c r="U175" s="15">
        <v>7.4</v>
      </c>
    </row>
    <row r="176" spans="1:21" x14ac:dyDescent="0.25">
      <c r="A176" s="1">
        <v>45398</v>
      </c>
      <c r="B176" s="2">
        <v>0.60416666666666663</v>
      </c>
      <c r="C176" s="7">
        <v>1004</v>
      </c>
      <c r="D176" s="7">
        <v>1009</v>
      </c>
      <c r="E176" s="71">
        <v>21.9</v>
      </c>
      <c r="F176" s="9">
        <v>59</v>
      </c>
      <c r="G176" s="71">
        <v>21.9</v>
      </c>
      <c r="H176" s="71">
        <v>13.5</v>
      </c>
      <c r="I176" s="71">
        <v>26</v>
      </c>
      <c r="J176" s="71">
        <v>21.9</v>
      </c>
      <c r="K176" s="6">
        <f t="shared" si="6"/>
        <v>14.4</v>
      </c>
      <c r="L176" s="6">
        <f t="shared" si="7"/>
        <v>17.64</v>
      </c>
      <c r="M176" s="10">
        <v>246</v>
      </c>
      <c r="N176" s="3" t="str">
        <f t="shared" si="8"/>
        <v>WSW</v>
      </c>
      <c r="O176" s="11">
        <v>0</v>
      </c>
      <c r="P176" s="12">
        <v>0</v>
      </c>
      <c r="Q176" s="3">
        <v>0.9</v>
      </c>
      <c r="R176" s="13">
        <v>14103</v>
      </c>
      <c r="S176" s="14">
        <v>111.41370000000001</v>
      </c>
      <c r="T176" s="15">
        <v>4</v>
      </c>
      <c r="U176" s="15">
        <v>4.9000000000000004</v>
      </c>
    </row>
    <row r="177" spans="1:21" x14ac:dyDescent="0.25">
      <c r="A177" s="1">
        <v>45398</v>
      </c>
      <c r="B177" s="2">
        <v>0.60763888888888884</v>
      </c>
      <c r="C177" s="7">
        <v>1004</v>
      </c>
      <c r="D177" s="7">
        <v>1009</v>
      </c>
      <c r="E177" s="71">
        <v>21.8</v>
      </c>
      <c r="F177" s="9">
        <v>59</v>
      </c>
      <c r="G177" s="71">
        <v>21.8</v>
      </c>
      <c r="H177" s="71">
        <v>13.4</v>
      </c>
      <c r="I177" s="71">
        <v>26</v>
      </c>
      <c r="J177" s="71">
        <v>21.8</v>
      </c>
      <c r="K177" s="6">
        <f t="shared" si="6"/>
        <v>8.64</v>
      </c>
      <c r="L177" s="6">
        <f t="shared" si="7"/>
        <v>9.36</v>
      </c>
      <c r="M177" s="10">
        <v>103</v>
      </c>
      <c r="N177" s="3" t="str">
        <f t="shared" si="8"/>
        <v>E</v>
      </c>
      <c r="O177" s="11">
        <v>0</v>
      </c>
      <c r="P177" s="12">
        <v>0</v>
      </c>
      <c r="Q177" s="3">
        <v>1</v>
      </c>
      <c r="R177" s="13">
        <v>14280</v>
      </c>
      <c r="S177" s="14">
        <v>112.81200000000001</v>
      </c>
      <c r="T177" s="15">
        <v>2.4</v>
      </c>
      <c r="U177" s="15">
        <v>2.6</v>
      </c>
    </row>
    <row r="178" spans="1:21" x14ac:dyDescent="0.25">
      <c r="A178" s="1">
        <v>45398</v>
      </c>
      <c r="B178" s="2">
        <v>0.61111111111111116</v>
      </c>
      <c r="C178" s="7">
        <v>1003</v>
      </c>
      <c r="D178" s="7">
        <v>1008</v>
      </c>
      <c r="E178" s="71">
        <v>21.7</v>
      </c>
      <c r="F178" s="9">
        <v>59</v>
      </c>
      <c r="G178" s="71">
        <v>21.7</v>
      </c>
      <c r="H178" s="71">
        <v>13.3</v>
      </c>
      <c r="I178" s="71">
        <v>26</v>
      </c>
      <c r="J178" s="71">
        <v>21.7</v>
      </c>
      <c r="K178" s="6">
        <f t="shared" si="6"/>
        <v>8.2799999999999994</v>
      </c>
      <c r="L178" s="6">
        <f t="shared" si="7"/>
        <v>9.36</v>
      </c>
      <c r="M178" s="10">
        <v>258</v>
      </c>
      <c r="N178" s="3" t="str">
        <f t="shared" si="8"/>
        <v>WSW</v>
      </c>
      <c r="O178" s="11">
        <v>0</v>
      </c>
      <c r="P178" s="12">
        <v>0</v>
      </c>
      <c r="Q178" s="3">
        <v>0.9</v>
      </c>
      <c r="R178" s="13">
        <v>13757</v>
      </c>
      <c r="S178" s="14">
        <v>108.68030000000002</v>
      </c>
      <c r="T178" s="15">
        <v>2.2999999999999998</v>
      </c>
      <c r="U178" s="15">
        <v>2.6</v>
      </c>
    </row>
    <row r="179" spans="1:21" x14ac:dyDescent="0.25">
      <c r="A179" s="1">
        <v>45398</v>
      </c>
      <c r="B179" s="2">
        <v>0.61458333333333337</v>
      </c>
      <c r="C179" s="7">
        <v>1004</v>
      </c>
      <c r="D179" s="7">
        <v>1009</v>
      </c>
      <c r="E179" s="71">
        <v>21.5</v>
      </c>
      <c r="F179" s="9">
        <v>60</v>
      </c>
      <c r="G179" s="71">
        <v>21.5</v>
      </c>
      <c r="H179" s="71">
        <v>13.4</v>
      </c>
      <c r="I179" s="71">
        <v>26</v>
      </c>
      <c r="J179" s="71">
        <v>21.5</v>
      </c>
      <c r="K179" s="6">
        <f t="shared" si="6"/>
        <v>21.96</v>
      </c>
      <c r="L179" s="6">
        <f t="shared" si="7"/>
        <v>30.240000000000002</v>
      </c>
      <c r="M179" s="10">
        <v>192</v>
      </c>
      <c r="N179" s="3" t="str">
        <f t="shared" si="8"/>
        <v>S</v>
      </c>
      <c r="O179" s="11">
        <v>0</v>
      </c>
      <c r="P179" s="12">
        <v>0</v>
      </c>
      <c r="Q179" s="3">
        <v>0.9</v>
      </c>
      <c r="R179" s="13">
        <v>13259</v>
      </c>
      <c r="S179" s="14">
        <v>104.74610000000001</v>
      </c>
      <c r="T179" s="15">
        <v>6.1</v>
      </c>
      <c r="U179" s="15">
        <v>8.4</v>
      </c>
    </row>
    <row r="180" spans="1:21" x14ac:dyDescent="0.25">
      <c r="A180" s="1">
        <v>45398</v>
      </c>
      <c r="B180" s="2">
        <v>0.61805555555555558</v>
      </c>
      <c r="C180" s="7">
        <v>1004</v>
      </c>
      <c r="D180" s="7">
        <v>1009</v>
      </c>
      <c r="E180" s="71">
        <v>21.2</v>
      </c>
      <c r="F180" s="9">
        <v>62</v>
      </c>
      <c r="G180" s="71">
        <v>21.2</v>
      </c>
      <c r="H180" s="71">
        <v>13.6</v>
      </c>
      <c r="I180" s="71">
        <v>26</v>
      </c>
      <c r="J180" s="71">
        <v>21.2</v>
      </c>
      <c r="K180" s="6">
        <f t="shared" si="6"/>
        <v>18</v>
      </c>
      <c r="L180" s="6">
        <f t="shared" si="7"/>
        <v>21.240000000000002</v>
      </c>
      <c r="M180" s="10">
        <v>208</v>
      </c>
      <c r="N180" s="3" t="str">
        <f t="shared" si="8"/>
        <v>SSW</v>
      </c>
      <c r="O180" s="11">
        <v>0</v>
      </c>
      <c r="P180" s="12">
        <v>0</v>
      </c>
      <c r="Q180" s="3">
        <v>0.9</v>
      </c>
      <c r="R180" s="13">
        <v>13546</v>
      </c>
      <c r="S180" s="14">
        <v>107.0134</v>
      </c>
      <c r="T180" s="15">
        <v>5</v>
      </c>
      <c r="U180" s="15">
        <v>5.9</v>
      </c>
    </row>
    <row r="181" spans="1:21" x14ac:dyDescent="0.25">
      <c r="A181" s="1">
        <v>45398</v>
      </c>
      <c r="B181" s="2">
        <v>0.62152777777777779</v>
      </c>
      <c r="C181" s="7">
        <v>1004</v>
      </c>
      <c r="D181" s="7">
        <v>1009</v>
      </c>
      <c r="E181" s="71">
        <v>21.1</v>
      </c>
      <c r="F181" s="9">
        <v>63</v>
      </c>
      <c r="G181" s="71">
        <v>21.1</v>
      </c>
      <c r="H181" s="71">
        <v>13.7</v>
      </c>
      <c r="I181" s="71">
        <v>26</v>
      </c>
      <c r="J181" s="71">
        <v>21.1</v>
      </c>
      <c r="K181" s="6">
        <f t="shared" si="6"/>
        <v>22.68</v>
      </c>
      <c r="L181" s="6">
        <f t="shared" si="7"/>
        <v>24.12</v>
      </c>
      <c r="M181" s="10">
        <v>192</v>
      </c>
      <c r="N181" s="3" t="str">
        <f t="shared" si="8"/>
        <v>S</v>
      </c>
      <c r="O181" s="11">
        <v>0</v>
      </c>
      <c r="P181" s="12">
        <v>0</v>
      </c>
      <c r="Q181" s="3">
        <v>0.9</v>
      </c>
      <c r="R181" s="13">
        <v>13227</v>
      </c>
      <c r="S181" s="14">
        <v>104.4933</v>
      </c>
      <c r="T181" s="15">
        <v>6.3</v>
      </c>
      <c r="U181" s="15">
        <v>6.7</v>
      </c>
    </row>
    <row r="182" spans="1:21" x14ac:dyDescent="0.25">
      <c r="A182" s="1">
        <v>45398</v>
      </c>
      <c r="B182" s="2">
        <v>0.625</v>
      </c>
      <c r="C182" s="7">
        <v>1004</v>
      </c>
      <c r="D182" s="7">
        <v>1009</v>
      </c>
      <c r="E182" s="71">
        <v>20.8</v>
      </c>
      <c r="F182" s="9">
        <v>64</v>
      </c>
      <c r="G182" s="71">
        <v>20.8</v>
      </c>
      <c r="H182" s="71">
        <v>13.7</v>
      </c>
      <c r="I182" s="71">
        <v>26</v>
      </c>
      <c r="J182" s="71">
        <v>20.8</v>
      </c>
      <c r="K182" s="6">
        <f t="shared" si="6"/>
        <v>10.44</v>
      </c>
      <c r="L182" s="6">
        <f t="shared" si="7"/>
        <v>11.52</v>
      </c>
      <c r="M182" s="10">
        <v>178</v>
      </c>
      <c r="N182" s="3" t="str">
        <f t="shared" si="8"/>
        <v>S</v>
      </c>
      <c r="O182" s="11">
        <v>0</v>
      </c>
      <c r="P182" s="12">
        <v>0</v>
      </c>
      <c r="Q182" s="3">
        <v>1</v>
      </c>
      <c r="R182" s="13">
        <v>11416</v>
      </c>
      <c r="S182" s="14">
        <v>90.186400000000006</v>
      </c>
      <c r="T182" s="15">
        <v>2.9</v>
      </c>
      <c r="U182" s="15">
        <v>3.2</v>
      </c>
    </row>
    <row r="183" spans="1:21" x14ac:dyDescent="0.25">
      <c r="A183" s="1">
        <v>45398</v>
      </c>
      <c r="B183" s="2">
        <v>0.62847222222222221</v>
      </c>
      <c r="C183" s="7">
        <v>1003</v>
      </c>
      <c r="D183" s="7">
        <v>1008</v>
      </c>
      <c r="E183" s="71">
        <v>20.7</v>
      </c>
      <c r="F183" s="9">
        <v>65</v>
      </c>
      <c r="G183" s="71">
        <v>20.7</v>
      </c>
      <c r="H183" s="71">
        <v>13.9</v>
      </c>
      <c r="I183" s="71">
        <v>26</v>
      </c>
      <c r="J183" s="71">
        <v>20.7</v>
      </c>
      <c r="K183" s="6">
        <f t="shared" si="6"/>
        <v>20.52</v>
      </c>
      <c r="L183" s="6">
        <f t="shared" si="7"/>
        <v>21.240000000000002</v>
      </c>
      <c r="M183" s="10">
        <v>272</v>
      </c>
      <c r="N183" s="3" t="str">
        <f t="shared" si="8"/>
        <v>W</v>
      </c>
      <c r="O183" s="11">
        <v>0</v>
      </c>
      <c r="P183" s="12">
        <v>0</v>
      </c>
      <c r="Q183" s="3">
        <v>0.8</v>
      </c>
      <c r="R183" s="13">
        <v>9429</v>
      </c>
      <c r="S183" s="14">
        <v>74.489100000000008</v>
      </c>
      <c r="T183" s="15">
        <v>5.7</v>
      </c>
      <c r="U183" s="15">
        <v>5.9</v>
      </c>
    </row>
    <row r="184" spans="1:21" x14ac:dyDescent="0.25">
      <c r="A184" s="1">
        <v>45398</v>
      </c>
      <c r="B184" s="2">
        <v>0.63194444444444442</v>
      </c>
      <c r="C184" s="7">
        <v>1003</v>
      </c>
      <c r="D184" s="7">
        <v>1008</v>
      </c>
      <c r="E184" s="71">
        <v>20.5</v>
      </c>
      <c r="F184" s="9">
        <v>65</v>
      </c>
      <c r="G184" s="71">
        <v>20.5</v>
      </c>
      <c r="H184" s="71">
        <v>13.7</v>
      </c>
      <c r="I184" s="71">
        <v>26</v>
      </c>
      <c r="J184" s="71">
        <v>20.5</v>
      </c>
      <c r="K184" s="6">
        <f t="shared" si="6"/>
        <v>6.48</v>
      </c>
      <c r="L184" s="6">
        <f t="shared" si="7"/>
        <v>7.2</v>
      </c>
      <c r="M184" s="10">
        <v>247</v>
      </c>
      <c r="N184" s="3" t="str">
        <f t="shared" si="8"/>
        <v>WSW</v>
      </c>
      <c r="O184" s="11">
        <v>0</v>
      </c>
      <c r="P184" s="12">
        <v>0</v>
      </c>
      <c r="Q184" s="3">
        <v>0.9</v>
      </c>
      <c r="R184" s="13">
        <v>9484</v>
      </c>
      <c r="S184" s="14">
        <v>74.923600000000008</v>
      </c>
      <c r="T184" s="15">
        <v>1.8</v>
      </c>
      <c r="U184" s="15">
        <v>2</v>
      </c>
    </row>
    <row r="185" spans="1:21" x14ac:dyDescent="0.25">
      <c r="A185" s="1">
        <v>45398</v>
      </c>
      <c r="B185" s="2">
        <v>0.63541666666666663</v>
      </c>
      <c r="C185" s="7">
        <v>1003</v>
      </c>
      <c r="D185" s="7">
        <v>1008</v>
      </c>
      <c r="E185" s="71">
        <v>20.399999999999999</v>
      </c>
      <c r="F185" s="9">
        <v>66</v>
      </c>
      <c r="G185" s="71">
        <v>20.399999999999999</v>
      </c>
      <c r="H185" s="71">
        <v>13.8</v>
      </c>
      <c r="I185" s="71">
        <v>26</v>
      </c>
      <c r="J185" s="71">
        <v>20.399999999999999</v>
      </c>
      <c r="K185" s="6">
        <f t="shared" si="6"/>
        <v>18</v>
      </c>
      <c r="L185" s="6">
        <f t="shared" si="7"/>
        <v>22.32</v>
      </c>
      <c r="M185" s="10">
        <v>169</v>
      </c>
      <c r="N185" s="3" t="str">
        <f t="shared" si="8"/>
        <v>SSE</v>
      </c>
      <c r="O185" s="11">
        <v>0</v>
      </c>
      <c r="P185" s="12">
        <v>0</v>
      </c>
      <c r="Q185" s="3">
        <v>0.9</v>
      </c>
      <c r="R185" s="13">
        <v>9046</v>
      </c>
      <c r="S185" s="14">
        <v>71.463400000000007</v>
      </c>
      <c r="T185" s="15">
        <v>5</v>
      </c>
      <c r="U185" s="15">
        <v>6.2</v>
      </c>
    </row>
    <row r="186" spans="1:21" x14ac:dyDescent="0.25">
      <c r="A186" s="1">
        <v>45398</v>
      </c>
      <c r="B186" s="2">
        <v>0.63888888888888884</v>
      </c>
      <c r="C186" s="7">
        <v>1003</v>
      </c>
      <c r="D186" s="7">
        <v>1008</v>
      </c>
      <c r="E186" s="71">
        <v>20.2</v>
      </c>
      <c r="F186" s="9">
        <v>67</v>
      </c>
      <c r="G186" s="71">
        <v>20.2</v>
      </c>
      <c r="H186" s="71">
        <v>13.8</v>
      </c>
      <c r="I186" s="71">
        <v>26</v>
      </c>
      <c r="J186" s="71">
        <v>20.2</v>
      </c>
      <c r="K186" s="6">
        <f t="shared" si="6"/>
        <v>12.6</v>
      </c>
      <c r="L186" s="6">
        <f t="shared" si="7"/>
        <v>13.32</v>
      </c>
      <c r="M186" s="10">
        <v>258</v>
      </c>
      <c r="N186" s="3" t="str">
        <f t="shared" si="8"/>
        <v>WSW</v>
      </c>
      <c r="O186" s="11">
        <v>0</v>
      </c>
      <c r="P186" s="12">
        <v>0</v>
      </c>
      <c r="Q186" s="3">
        <v>0.9</v>
      </c>
      <c r="R186" s="13">
        <v>9147</v>
      </c>
      <c r="S186" s="14">
        <v>72.261300000000006</v>
      </c>
      <c r="T186" s="15">
        <v>3.5</v>
      </c>
      <c r="U186" s="15">
        <v>3.7</v>
      </c>
    </row>
    <row r="187" spans="1:21" x14ac:dyDescent="0.25">
      <c r="A187" s="1">
        <v>45398</v>
      </c>
      <c r="B187" s="2">
        <v>0.64236111111111116</v>
      </c>
      <c r="C187" s="7">
        <v>1003</v>
      </c>
      <c r="D187" s="7">
        <v>1008</v>
      </c>
      <c r="E187" s="71">
        <v>20.3</v>
      </c>
      <c r="F187" s="9">
        <v>67</v>
      </c>
      <c r="G187" s="71">
        <v>20.3</v>
      </c>
      <c r="H187" s="71">
        <v>13.9</v>
      </c>
      <c r="I187" s="71">
        <v>26</v>
      </c>
      <c r="J187" s="71">
        <v>20.3</v>
      </c>
      <c r="K187" s="6">
        <f t="shared" si="6"/>
        <v>7.9200000000000008</v>
      </c>
      <c r="L187" s="6">
        <f t="shared" si="7"/>
        <v>8.64</v>
      </c>
      <c r="M187" s="10">
        <v>144</v>
      </c>
      <c r="N187" s="3" t="str">
        <f t="shared" si="8"/>
        <v>SE</v>
      </c>
      <c r="O187" s="11">
        <v>0</v>
      </c>
      <c r="P187" s="12">
        <v>0</v>
      </c>
      <c r="Q187" s="3">
        <v>0.8</v>
      </c>
      <c r="R187" s="13">
        <v>9303</v>
      </c>
      <c r="S187" s="14">
        <v>73.493700000000004</v>
      </c>
      <c r="T187" s="15">
        <v>2.2000000000000002</v>
      </c>
      <c r="U187" s="15">
        <v>2.4</v>
      </c>
    </row>
    <row r="188" spans="1:21" x14ac:dyDescent="0.25">
      <c r="A188" s="1">
        <v>45398</v>
      </c>
      <c r="B188" s="2">
        <v>0.64583333333333337</v>
      </c>
      <c r="C188" s="7">
        <v>1003</v>
      </c>
      <c r="D188" s="7">
        <v>1008</v>
      </c>
      <c r="E188" s="71">
        <v>20.2</v>
      </c>
      <c r="F188" s="9">
        <v>68</v>
      </c>
      <c r="G188" s="71">
        <v>20.2</v>
      </c>
      <c r="H188" s="71">
        <v>14.1</v>
      </c>
      <c r="I188" s="71">
        <v>26</v>
      </c>
      <c r="J188" s="71">
        <v>20.2</v>
      </c>
      <c r="K188" s="6">
        <f t="shared" si="6"/>
        <v>12.96</v>
      </c>
      <c r="L188" s="6">
        <f t="shared" si="7"/>
        <v>14.040000000000001</v>
      </c>
      <c r="M188" s="10">
        <v>180</v>
      </c>
      <c r="N188" s="3" t="str">
        <f t="shared" si="8"/>
        <v>S</v>
      </c>
      <c r="O188" s="11">
        <v>0</v>
      </c>
      <c r="P188" s="12">
        <v>0</v>
      </c>
      <c r="Q188" s="3">
        <v>0.9</v>
      </c>
      <c r="R188" s="13">
        <v>9819</v>
      </c>
      <c r="S188" s="14">
        <v>77.570100000000011</v>
      </c>
      <c r="T188" s="15">
        <v>3.6</v>
      </c>
      <c r="U188" s="15">
        <v>3.9</v>
      </c>
    </row>
    <row r="189" spans="1:21" x14ac:dyDescent="0.25">
      <c r="A189" s="1">
        <v>45398</v>
      </c>
      <c r="B189" s="2">
        <v>0.64930555555555558</v>
      </c>
      <c r="C189" s="7">
        <v>1004</v>
      </c>
      <c r="D189" s="7">
        <v>1009</v>
      </c>
      <c r="E189" s="71">
        <v>20.100000000000001</v>
      </c>
      <c r="F189" s="9">
        <v>69</v>
      </c>
      <c r="G189" s="71">
        <v>20.100000000000001</v>
      </c>
      <c r="H189" s="71">
        <v>14.2</v>
      </c>
      <c r="I189" s="71">
        <v>26</v>
      </c>
      <c r="J189" s="71">
        <v>20.100000000000001</v>
      </c>
      <c r="K189" s="6">
        <f t="shared" si="6"/>
        <v>9.36</v>
      </c>
      <c r="L189" s="6">
        <f t="shared" si="7"/>
        <v>9.7200000000000006</v>
      </c>
      <c r="M189" s="10">
        <v>287</v>
      </c>
      <c r="N189" s="3" t="str">
        <f t="shared" si="8"/>
        <v>W</v>
      </c>
      <c r="O189" s="11">
        <v>0</v>
      </c>
      <c r="P189" s="12">
        <v>0</v>
      </c>
      <c r="Q189" s="3">
        <v>0.8</v>
      </c>
      <c r="R189" s="13">
        <v>9581</v>
      </c>
      <c r="S189" s="14">
        <v>75.689900000000009</v>
      </c>
      <c r="T189" s="15">
        <v>2.6</v>
      </c>
      <c r="U189" s="15">
        <v>2.7</v>
      </c>
    </row>
    <row r="190" spans="1:21" x14ac:dyDescent="0.25">
      <c r="A190" s="1">
        <v>45398</v>
      </c>
      <c r="B190" s="2">
        <v>0.65277777777777779</v>
      </c>
      <c r="C190" s="7">
        <v>1004</v>
      </c>
      <c r="D190" s="7">
        <v>1009</v>
      </c>
      <c r="E190" s="71">
        <v>19.899999999999999</v>
      </c>
      <c r="F190" s="9">
        <v>70</v>
      </c>
      <c r="G190" s="71">
        <v>19.899999999999999</v>
      </c>
      <c r="H190" s="71">
        <v>14.2</v>
      </c>
      <c r="I190" s="71">
        <v>26</v>
      </c>
      <c r="J190" s="71">
        <v>19.899999999999999</v>
      </c>
      <c r="K190" s="6">
        <f t="shared" si="6"/>
        <v>11.52</v>
      </c>
      <c r="L190" s="6">
        <f t="shared" si="7"/>
        <v>11.52</v>
      </c>
      <c r="M190" s="10">
        <v>210</v>
      </c>
      <c r="N190" s="3" t="str">
        <f t="shared" si="8"/>
        <v>SSW</v>
      </c>
      <c r="O190" s="11">
        <v>0</v>
      </c>
      <c r="P190" s="12">
        <v>0</v>
      </c>
      <c r="Q190" s="3">
        <v>0.8</v>
      </c>
      <c r="R190" s="13">
        <v>9170</v>
      </c>
      <c r="S190" s="14">
        <v>72.443000000000012</v>
      </c>
      <c r="T190" s="15">
        <v>3.2</v>
      </c>
      <c r="U190" s="15">
        <v>3.2</v>
      </c>
    </row>
    <row r="191" spans="1:21" x14ac:dyDescent="0.25">
      <c r="A191" s="1">
        <v>45398</v>
      </c>
      <c r="B191" s="2">
        <v>0.65625</v>
      </c>
      <c r="C191" s="7">
        <v>1003</v>
      </c>
      <c r="D191" s="7">
        <v>1008</v>
      </c>
      <c r="E191" s="71">
        <v>19.600000000000001</v>
      </c>
      <c r="F191" s="9">
        <v>71</v>
      </c>
      <c r="G191" s="71">
        <v>19.600000000000001</v>
      </c>
      <c r="H191" s="71">
        <v>14.2</v>
      </c>
      <c r="I191" s="71">
        <v>26</v>
      </c>
      <c r="J191" s="71">
        <v>19.600000000000001</v>
      </c>
      <c r="K191" s="6">
        <f t="shared" si="6"/>
        <v>5.4</v>
      </c>
      <c r="L191" s="6">
        <f t="shared" si="7"/>
        <v>5.4</v>
      </c>
      <c r="M191" s="10">
        <v>268</v>
      </c>
      <c r="N191" s="3" t="str">
        <f t="shared" si="8"/>
        <v>W</v>
      </c>
      <c r="O191" s="11">
        <v>0</v>
      </c>
      <c r="P191" s="12">
        <v>0</v>
      </c>
      <c r="Q191" s="3">
        <v>0.7</v>
      </c>
      <c r="R191" s="13">
        <v>9340</v>
      </c>
      <c r="S191" s="14">
        <v>73.786000000000001</v>
      </c>
      <c r="T191" s="15">
        <v>1.5</v>
      </c>
      <c r="U191" s="15">
        <v>1.5</v>
      </c>
    </row>
    <row r="192" spans="1:21" x14ac:dyDescent="0.25">
      <c r="A192" s="1">
        <v>45398</v>
      </c>
      <c r="B192" s="2">
        <v>0.65972222222222221</v>
      </c>
      <c r="C192" s="7">
        <v>1003</v>
      </c>
      <c r="D192" s="7">
        <v>1008</v>
      </c>
      <c r="E192" s="71">
        <v>19.600000000000001</v>
      </c>
      <c r="F192" s="9">
        <v>72</v>
      </c>
      <c r="G192" s="71">
        <v>19.600000000000001</v>
      </c>
      <c r="H192" s="71">
        <v>14.4</v>
      </c>
      <c r="I192" s="71">
        <v>26</v>
      </c>
      <c r="J192" s="71">
        <v>19.600000000000001</v>
      </c>
      <c r="K192" s="6">
        <f t="shared" si="6"/>
        <v>5.04</v>
      </c>
      <c r="L192" s="6">
        <f t="shared" si="7"/>
        <v>5.04</v>
      </c>
      <c r="M192" s="10">
        <v>180</v>
      </c>
      <c r="N192" s="3" t="str">
        <f t="shared" si="8"/>
        <v>S</v>
      </c>
      <c r="O192" s="11">
        <v>0</v>
      </c>
      <c r="P192" s="12">
        <v>0</v>
      </c>
      <c r="Q192" s="3">
        <v>0.7</v>
      </c>
      <c r="R192" s="13">
        <v>8462</v>
      </c>
      <c r="S192" s="14">
        <v>66.849800000000002</v>
      </c>
      <c r="T192" s="15">
        <v>1.4</v>
      </c>
      <c r="U192" s="15">
        <v>1.4</v>
      </c>
    </row>
    <row r="193" spans="1:21" x14ac:dyDescent="0.25">
      <c r="A193" s="1">
        <v>45398</v>
      </c>
      <c r="B193" s="2">
        <v>0.66319444444444442</v>
      </c>
      <c r="C193" s="7">
        <v>1003</v>
      </c>
      <c r="D193" s="7">
        <v>1008</v>
      </c>
      <c r="E193" s="71">
        <v>19.5</v>
      </c>
      <c r="F193" s="9">
        <v>72</v>
      </c>
      <c r="G193" s="71">
        <v>19.5</v>
      </c>
      <c r="H193" s="71">
        <v>14.3</v>
      </c>
      <c r="I193" s="71">
        <v>26</v>
      </c>
      <c r="J193" s="71">
        <v>19.5</v>
      </c>
      <c r="K193" s="6">
        <f t="shared" si="6"/>
        <v>6.84</v>
      </c>
      <c r="L193" s="6">
        <f t="shared" si="7"/>
        <v>7.9200000000000008</v>
      </c>
      <c r="M193" s="10">
        <v>176</v>
      </c>
      <c r="N193" s="3" t="str">
        <f t="shared" si="8"/>
        <v>S</v>
      </c>
      <c r="O193" s="11">
        <v>0</v>
      </c>
      <c r="P193" s="12">
        <v>0</v>
      </c>
      <c r="Q193" s="3">
        <v>0</v>
      </c>
      <c r="R193" s="13">
        <v>6808</v>
      </c>
      <c r="S193" s="14">
        <v>53.783200000000008</v>
      </c>
      <c r="T193" s="15">
        <v>1.9</v>
      </c>
      <c r="U193" s="15">
        <v>2.2000000000000002</v>
      </c>
    </row>
    <row r="194" spans="1:21" x14ac:dyDescent="0.25">
      <c r="A194" s="1">
        <v>45398</v>
      </c>
      <c r="B194" s="2">
        <v>0.66666666666666663</v>
      </c>
      <c r="C194" s="7">
        <v>1003</v>
      </c>
      <c r="D194" s="7">
        <v>1008</v>
      </c>
      <c r="E194" s="71">
        <v>19.5</v>
      </c>
      <c r="F194" s="9">
        <v>72</v>
      </c>
      <c r="G194" s="71">
        <v>19.5</v>
      </c>
      <c r="H194" s="71">
        <v>14.3</v>
      </c>
      <c r="I194" s="71">
        <v>26</v>
      </c>
      <c r="J194" s="71">
        <v>19.5</v>
      </c>
      <c r="K194" s="6">
        <f t="shared" si="6"/>
        <v>8.2799999999999994</v>
      </c>
      <c r="L194" s="6">
        <f t="shared" si="7"/>
        <v>9.36</v>
      </c>
      <c r="M194" s="10">
        <v>316</v>
      </c>
      <c r="N194" s="3" t="str">
        <f t="shared" si="8"/>
        <v>NW</v>
      </c>
      <c r="O194" s="11">
        <v>0</v>
      </c>
      <c r="P194" s="12">
        <v>0</v>
      </c>
      <c r="Q194" s="3">
        <v>0</v>
      </c>
      <c r="R194" s="13">
        <v>7464</v>
      </c>
      <c r="S194" s="14">
        <v>58.965600000000009</v>
      </c>
      <c r="T194" s="15">
        <v>2.2999999999999998</v>
      </c>
      <c r="U194" s="15">
        <v>2.6</v>
      </c>
    </row>
    <row r="195" spans="1:21" x14ac:dyDescent="0.25">
      <c r="A195" s="1">
        <v>45398</v>
      </c>
      <c r="B195" s="2">
        <v>0.67013888888888884</v>
      </c>
      <c r="C195" s="7">
        <v>1002</v>
      </c>
      <c r="D195" s="7">
        <v>1007</v>
      </c>
      <c r="E195" s="71">
        <v>19.3</v>
      </c>
      <c r="F195" s="9">
        <v>73</v>
      </c>
      <c r="G195" s="71">
        <v>19.3</v>
      </c>
      <c r="H195" s="71">
        <v>14.3</v>
      </c>
      <c r="I195" s="71">
        <v>26</v>
      </c>
      <c r="J195" s="71">
        <v>19.3</v>
      </c>
      <c r="K195" s="6">
        <f t="shared" ref="K195:K258" si="9">CONVERT(T195,"m/s","km/h")</f>
        <v>5.4</v>
      </c>
      <c r="L195" s="6">
        <f t="shared" ref="L195:L258" si="10">CONVERT(U195,"m/s","km/h")</f>
        <v>5.4</v>
      </c>
      <c r="M195" s="10">
        <v>240</v>
      </c>
      <c r="N195" s="3" t="str">
        <f t="shared" ref="N195:N258" si="11">LOOKUP(M195,$V$4:$V$40,$W$4:$W$40)</f>
        <v>WSW</v>
      </c>
      <c r="O195" s="11">
        <v>0</v>
      </c>
      <c r="P195" s="12">
        <v>0</v>
      </c>
      <c r="Q195" s="3">
        <v>0.8</v>
      </c>
      <c r="R195" s="13">
        <v>10681</v>
      </c>
      <c r="S195" s="14">
        <v>84.379900000000006</v>
      </c>
      <c r="T195" s="15">
        <v>1.5</v>
      </c>
      <c r="U195" s="15">
        <v>1.5</v>
      </c>
    </row>
    <row r="196" spans="1:21" x14ac:dyDescent="0.25">
      <c r="A196" s="1">
        <v>45398</v>
      </c>
      <c r="B196" s="2">
        <v>0.67361111111111116</v>
      </c>
      <c r="C196" s="7">
        <v>1002</v>
      </c>
      <c r="D196" s="7">
        <v>1007</v>
      </c>
      <c r="E196" s="71">
        <v>19.2</v>
      </c>
      <c r="F196" s="9">
        <v>75</v>
      </c>
      <c r="G196" s="71">
        <v>19.2</v>
      </c>
      <c r="H196" s="71">
        <v>14.6</v>
      </c>
      <c r="I196" s="71">
        <v>26</v>
      </c>
      <c r="J196" s="71">
        <v>19.2</v>
      </c>
      <c r="K196" s="6">
        <f t="shared" si="9"/>
        <v>0</v>
      </c>
      <c r="L196" s="6">
        <f t="shared" si="10"/>
        <v>0</v>
      </c>
      <c r="M196" s="10">
        <v>192</v>
      </c>
      <c r="N196" s="3" t="str">
        <f t="shared" si="11"/>
        <v>S</v>
      </c>
      <c r="O196" s="11">
        <v>0</v>
      </c>
      <c r="P196" s="12">
        <v>0</v>
      </c>
      <c r="Q196" s="3">
        <v>0.7</v>
      </c>
      <c r="R196" s="13">
        <v>12377</v>
      </c>
      <c r="S196" s="14">
        <v>97.778300000000016</v>
      </c>
      <c r="T196" s="15">
        <v>0</v>
      </c>
      <c r="U196" s="15">
        <v>0</v>
      </c>
    </row>
    <row r="197" spans="1:21" x14ac:dyDescent="0.25">
      <c r="A197" s="1">
        <v>45398</v>
      </c>
      <c r="B197" s="2">
        <v>0.67708333333333337</v>
      </c>
      <c r="C197" s="7">
        <v>1002</v>
      </c>
      <c r="D197" s="7">
        <v>1007</v>
      </c>
      <c r="E197" s="71">
        <v>19.3</v>
      </c>
      <c r="F197" s="9">
        <v>75</v>
      </c>
      <c r="G197" s="71">
        <v>19.3</v>
      </c>
      <c r="H197" s="71">
        <v>14.7</v>
      </c>
      <c r="I197" s="71">
        <v>26</v>
      </c>
      <c r="J197" s="71">
        <v>19.3</v>
      </c>
      <c r="K197" s="6">
        <f t="shared" si="9"/>
        <v>4.68</v>
      </c>
      <c r="L197" s="6">
        <f t="shared" si="10"/>
        <v>4.68</v>
      </c>
      <c r="M197" s="10">
        <v>203</v>
      </c>
      <c r="N197" s="3" t="str">
        <f t="shared" si="11"/>
        <v>SSW</v>
      </c>
      <c r="O197" s="11">
        <v>0</v>
      </c>
      <c r="P197" s="12">
        <v>0</v>
      </c>
      <c r="Q197" s="3">
        <v>0.8</v>
      </c>
      <c r="R197" s="13">
        <v>13404</v>
      </c>
      <c r="S197" s="14">
        <v>105.89160000000001</v>
      </c>
      <c r="T197" s="15">
        <v>1.3</v>
      </c>
      <c r="U197" s="15">
        <v>1.3</v>
      </c>
    </row>
    <row r="198" spans="1:21" x14ac:dyDescent="0.25">
      <c r="A198" s="1">
        <v>45398</v>
      </c>
      <c r="B198" s="2">
        <v>0.68055555555555558</v>
      </c>
      <c r="C198" s="7">
        <v>1002</v>
      </c>
      <c r="D198" s="7">
        <v>1007</v>
      </c>
      <c r="E198" s="71">
        <v>19.2</v>
      </c>
      <c r="F198" s="9">
        <v>75</v>
      </c>
      <c r="G198" s="71">
        <v>19.2</v>
      </c>
      <c r="H198" s="71">
        <v>14.6</v>
      </c>
      <c r="I198" s="71">
        <v>26</v>
      </c>
      <c r="J198" s="71">
        <v>19.2</v>
      </c>
      <c r="K198" s="6">
        <f t="shared" si="9"/>
        <v>6.48</v>
      </c>
      <c r="L198" s="6">
        <f t="shared" si="10"/>
        <v>7.2</v>
      </c>
      <c r="M198" s="10">
        <v>256</v>
      </c>
      <c r="N198" s="3" t="str">
        <f t="shared" si="11"/>
        <v>WSW</v>
      </c>
      <c r="O198" s="11">
        <v>0</v>
      </c>
      <c r="P198" s="12">
        <v>0</v>
      </c>
      <c r="Q198" s="3">
        <v>0.9</v>
      </c>
      <c r="R198" s="13">
        <v>13807</v>
      </c>
      <c r="S198" s="14">
        <v>109.07530000000001</v>
      </c>
      <c r="T198" s="15">
        <v>1.8</v>
      </c>
      <c r="U198" s="15">
        <v>2</v>
      </c>
    </row>
    <row r="199" spans="1:21" x14ac:dyDescent="0.25">
      <c r="A199" s="1">
        <v>45398</v>
      </c>
      <c r="B199" s="2">
        <v>0.68402777777777779</v>
      </c>
      <c r="C199" s="7">
        <v>1002</v>
      </c>
      <c r="D199" s="7">
        <v>1007</v>
      </c>
      <c r="E199" s="71">
        <v>19.3</v>
      </c>
      <c r="F199" s="9">
        <v>75</v>
      </c>
      <c r="G199" s="71">
        <v>19.3</v>
      </c>
      <c r="H199" s="71">
        <v>14.7</v>
      </c>
      <c r="I199" s="71">
        <v>26</v>
      </c>
      <c r="J199" s="71">
        <v>19.3</v>
      </c>
      <c r="K199" s="6">
        <f t="shared" si="9"/>
        <v>2.52</v>
      </c>
      <c r="L199" s="6">
        <f t="shared" si="10"/>
        <v>2.52</v>
      </c>
      <c r="M199" s="10">
        <v>155</v>
      </c>
      <c r="N199" s="3" t="str">
        <f t="shared" si="11"/>
        <v>SSE</v>
      </c>
      <c r="O199" s="11">
        <v>0</v>
      </c>
      <c r="P199" s="12">
        <v>0</v>
      </c>
      <c r="Q199" s="3">
        <v>0.9</v>
      </c>
      <c r="R199" s="13">
        <v>13220</v>
      </c>
      <c r="S199" s="14">
        <v>104.43800000000002</v>
      </c>
      <c r="T199" s="15">
        <v>0.7</v>
      </c>
      <c r="U199" s="15">
        <v>0.7</v>
      </c>
    </row>
    <row r="200" spans="1:21" x14ac:dyDescent="0.25">
      <c r="A200" s="1">
        <v>45398</v>
      </c>
      <c r="B200" s="2">
        <v>0.6875</v>
      </c>
      <c r="C200" s="7">
        <v>1002</v>
      </c>
      <c r="D200" s="7">
        <v>1007</v>
      </c>
      <c r="E200" s="71">
        <v>19.399999999999999</v>
      </c>
      <c r="F200" s="9">
        <v>74</v>
      </c>
      <c r="G200" s="71">
        <v>19.399999999999999</v>
      </c>
      <c r="H200" s="71">
        <v>14.6</v>
      </c>
      <c r="I200" s="71">
        <v>26</v>
      </c>
      <c r="J200" s="71">
        <v>19.399999999999999</v>
      </c>
      <c r="K200" s="6">
        <f t="shared" si="9"/>
        <v>0</v>
      </c>
      <c r="L200" s="6">
        <f t="shared" si="10"/>
        <v>0</v>
      </c>
      <c r="M200" s="10">
        <v>300</v>
      </c>
      <c r="N200" s="3" t="str">
        <f t="shared" si="11"/>
        <v>WNW</v>
      </c>
      <c r="O200" s="11">
        <v>0</v>
      </c>
      <c r="P200" s="12">
        <v>0</v>
      </c>
      <c r="Q200" s="3">
        <v>0.8</v>
      </c>
      <c r="R200" s="13">
        <v>11736</v>
      </c>
      <c r="S200" s="14">
        <v>92.714400000000012</v>
      </c>
      <c r="T200" s="15">
        <v>0</v>
      </c>
      <c r="U200" s="15">
        <v>0</v>
      </c>
    </row>
    <row r="201" spans="1:21" x14ac:dyDescent="0.25">
      <c r="A201" s="1">
        <v>45398</v>
      </c>
      <c r="B201" s="2">
        <v>0.69097222222222221</v>
      </c>
      <c r="C201" s="7">
        <v>1002</v>
      </c>
      <c r="D201" s="7">
        <v>1007</v>
      </c>
      <c r="E201" s="71">
        <v>19.5</v>
      </c>
      <c r="F201" s="9">
        <v>74</v>
      </c>
      <c r="G201" s="71">
        <v>19.5</v>
      </c>
      <c r="H201" s="71">
        <v>14.7</v>
      </c>
      <c r="I201" s="71">
        <v>26</v>
      </c>
      <c r="J201" s="71">
        <v>19.5</v>
      </c>
      <c r="K201" s="6">
        <f t="shared" si="9"/>
        <v>3.9600000000000004</v>
      </c>
      <c r="L201" s="6">
        <f t="shared" si="10"/>
        <v>3.9600000000000004</v>
      </c>
      <c r="M201" s="10">
        <v>257</v>
      </c>
      <c r="N201" s="3" t="str">
        <f t="shared" si="11"/>
        <v>WSW</v>
      </c>
      <c r="O201" s="11">
        <v>0</v>
      </c>
      <c r="P201" s="12">
        <v>0</v>
      </c>
      <c r="Q201" s="3">
        <v>0.9</v>
      </c>
      <c r="R201" s="13">
        <v>12991</v>
      </c>
      <c r="S201" s="14">
        <v>102.62890000000002</v>
      </c>
      <c r="T201" s="15">
        <v>1.1000000000000001</v>
      </c>
      <c r="U201" s="15">
        <v>1.1000000000000001</v>
      </c>
    </row>
    <row r="202" spans="1:21" x14ac:dyDescent="0.25">
      <c r="A202" s="1">
        <v>45398</v>
      </c>
      <c r="B202" s="2">
        <v>0.69444444444444442</v>
      </c>
      <c r="C202" s="7">
        <v>1002</v>
      </c>
      <c r="D202" s="7">
        <v>1007</v>
      </c>
      <c r="E202" s="71">
        <v>19.600000000000001</v>
      </c>
      <c r="F202" s="9">
        <v>74</v>
      </c>
      <c r="G202" s="71">
        <v>19.600000000000001</v>
      </c>
      <c r="H202" s="71">
        <v>14.8</v>
      </c>
      <c r="I202" s="71">
        <v>26</v>
      </c>
      <c r="J202" s="71">
        <v>19.600000000000001</v>
      </c>
      <c r="K202" s="6">
        <f t="shared" si="9"/>
        <v>3.9600000000000004</v>
      </c>
      <c r="L202" s="6">
        <f t="shared" si="10"/>
        <v>3.9600000000000004</v>
      </c>
      <c r="M202" s="10">
        <v>30</v>
      </c>
      <c r="N202" s="3" t="str">
        <f t="shared" si="11"/>
        <v>NNE</v>
      </c>
      <c r="O202" s="11">
        <v>0</v>
      </c>
      <c r="P202" s="12">
        <v>0</v>
      </c>
      <c r="Q202" s="3">
        <v>1</v>
      </c>
      <c r="R202" s="13">
        <v>14694</v>
      </c>
      <c r="S202" s="14">
        <v>116.08260000000001</v>
      </c>
      <c r="T202" s="15">
        <v>1.1000000000000001</v>
      </c>
      <c r="U202" s="15">
        <v>1.1000000000000001</v>
      </c>
    </row>
    <row r="203" spans="1:21" x14ac:dyDescent="0.25">
      <c r="A203" s="1">
        <v>45398</v>
      </c>
      <c r="B203" s="2">
        <v>0.69791666666666663</v>
      </c>
      <c r="C203" s="7">
        <v>1002</v>
      </c>
      <c r="D203" s="7">
        <v>1007</v>
      </c>
      <c r="E203" s="71">
        <v>19.600000000000001</v>
      </c>
      <c r="F203" s="9">
        <v>73</v>
      </c>
      <c r="G203" s="71">
        <v>19.600000000000001</v>
      </c>
      <c r="H203" s="71">
        <v>14.6</v>
      </c>
      <c r="I203" s="71">
        <v>26</v>
      </c>
      <c r="J203" s="71">
        <v>19.600000000000001</v>
      </c>
      <c r="K203" s="6">
        <f t="shared" si="9"/>
        <v>8.64</v>
      </c>
      <c r="L203" s="6">
        <f t="shared" si="10"/>
        <v>9.36</v>
      </c>
      <c r="M203" s="10">
        <v>230</v>
      </c>
      <c r="N203" s="3" t="str">
        <f t="shared" si="11"/>
        <v>SW</v>
      </c>
      <c r="O203" s="11">
        <v>0</v>
      </c>
      <c r="P203" s="12">
        <v>0</v>
      </c>
      <c r="Q203" s="3">
        <v>1</v>
      </c>
      <c r="R203" s="13">
        <v>11424</v>
      </c>
      <c r="S203" s="14">
        <v>90.249600000000015</v>
      </c>
      <c r="T203" s="15">
        <v>2.4</v>
      </c>
      <c r="U203" s="15">
        <v>2.6</v>
      </c>
    </row>
    <row r="204" spans="1:21" x14ac:dyDescent="0.25">
      <c r="A204" s="1">
        <v>45398</v>
      </c>
      <c r="B204" s="2">
        <v>0.70138888888888884</v>
      </c>
      <c r="C204" s="7">
        <v>1002</v>
      </c>
      <c r="D204" s="7">
        <v>1007</v>
      </c>
      <c r="E204" s="71">
        <v>19.600000000000001</v>
      </c>
      <c r="F204" s="9">
        <v>73</v>
      </c>
      <c r="G204" s="71">
        <v>19.600000000000001</v>
      </c>
      <c r="H204" s="71">
        <v>14.6</v>
      </c>
      <c r="I204" s="71">
        <v>26</v>
      </c>
      <c r="J204" s="71">
        <v>19.600000000000001</v>
      </c>
      <c r="K204" s="6">
        <f t="shared" si="9"/>
        <v>3.6</v>
      </c>
      <c r="L204" s="6">
        <f t="shared" si="10"/>
        <v>3.6</v>
      </c>
      <c r="M204" s="10">
        <v>304</v>
      </c>
      <c r="N204" s="3" t="str">
        <f t="shared" si="11"/>
        <v>WNW</v>
      </c>
      <c r="O204" s="11">
        <v>0</v>
      </c>
      <c r="P204" s="12">
        <v>0</v>
      </c>
      <c r="Q204" s="3">
        <v>0</v>
      </c>
      <c r="R204" s="13">
        <v>7360</v>
      </c>
      <c r="S204" s="14">
        <v>58.144000000000005</v>
      </c>
      <c r="T204" s="15">
        <v>1</v>
      </c>
      <c r="U204" s="15">
        <v>1</v>
      </c>
    </row>
    <row r="205" spans="1:21" x14ac:dyDescent="0.25">
      <c r="A205" s="1">
        <v>45398</v>
      </c>
      <c r="B205" s="2">
        <v>0.70486111111111116</v>
      </c>
      <c r="C205" s="7">
        <v>1002</v>
      </c>
      <c r="D205" s="7">
        <v>1007</v>
      </c>
      <c r="E205" s="71">
        <v>19.600000000000001</v>
      </c>
      <c r="F205" s="9">
        <v>71</v>
      </c>
      <c r="G205" s="71">
        <v>19.600000000000001</v>
      </c>
      <c r="H205" s="71">
        <v>14.2</v>
      </c>
      <c r="I205" s="71">
        <v>26</v>
      </c>
      <c r="J205" s="71">
        <v>19.600000000000001</v>
      </c>
      <c r="K205" s="6">
        <f t="shared" si="9"/>
        <v>5.76</v>
      </c>
      <c r="L205" s="6">
        <f t="shared" si="10"/>
        <v>5.76</v>
      </c>
      <c r="M205" s="10">
        <v>190</v>
      </c>
      <c r="N205" s="3" t="str">
        <f t="shared" si="11"/>
        <v>S</v>
      </c>
      <c r="O205" s="11">
        <v>0</v>
      </c>
      <c r="P205" s="12">
        <v>0</v>
      </c>
      <c r="Q205" s="3">
        <v>0.8</v>
      </c>
      <c r="R205" s="13">
        <v>8265</v>
      </c>
      <c r="S205" s="14">
        <v>65.293500000000009</v>
      </c>
      <c r="T205" s="15">
        <v>1.6</v>
      </c>
      <c r="U205" s="15">
        <v>1.6</v>
      </c>
    </row>
    <row r="206" spans="1:21" x14ac:dyDescent="0.25">
      <c r="A206" s="1">
        <v>45398</v>
      </c>
      <c r="B206" s="2">
        <v>0.70833333333333337</v>
      </c>
      <c r="C206" s="7">
        <v>1002</v>
      </c>
      <c r="D206" s="7">
        <v>1007</v>
      </c>
      <c r="E206" s="71">
        <v>19.600000000000001</v>
      </c>
      <c r="F206" s="9">
        <v>71</v>
      </c>
      <c r="G206" s="71">
        <v>19.600000000000001</v>
      </c>
      <c r="H206" s="71">
        <v>14.2</v>
      </c>
      <c r="I206" s="71">
        <v>26</v>
      </c>
      <c r="J206" s="71">
        <v>19.600000000000001</v>
      </c>
      <c r="K206" s="6">
        <f t="shared" si="9"/>
        <v>6.84</v>
      </c>
      <c r="L206" s="6">
        <f t="shared" si="10"/>
        <v>8.2799999999999994</v>
      </c>
      <c r="M206" s="10">
        <v>185</v>
      </c>
      <c r="N206" s="3" t="str">
        <f t="shared" si="11"/>
        <v>S</v>
      </c>
      <c r="O206" s="11">
        <v>0</v>
      </c>
      <c r="P206" s="12">
        <v>0</v>
      </c>
      <c r="Q206" s="3">
        <v>0</v>
      </c>
      <c r="R206" s="13">
        <v>5926</v>
      </c>
      <c r="S206" s="14">
        <v>46.815400000000004</v>
      </c>
      <c r="T206" s="15">
        <v>1.9</v>
      </c>
      <c r="U206" s="15">
        <v>2.2999999999999998</v>
      </c>
    </row>
    <row r="207" spans="1:21" x14ac:dyDescent="0.25">
      <c r="A207" s="1">
        <v>45398</v>
      </c>
      <c r="B207" s="2">
        <v>0.71180555555555558</v>
      </c>
      <c r="C207" s="7">
        <v>1002</v>
      </c>
      <c r="D207" s="7">
        <v>1007</v>
      </c>
      <c r="E207" s="71">
        <v>19.600000000000001</v>
      </c>
      <c r="F207" s="9">
        <v>71</v>
      </c>
      <c r="G207" s="71">
        <v>19.600000000000001</v>
      </c>
      <c r="H207" s="71">
        <v>14.2</v>
      </c>
      <c r="I207" s="71">
        <v>26</v>
      </c>
      <c r="J207" s="71">
        <v>19.600000000000001</v>
      </c>
      <c r="K207" s="6">
        <f t="shared" si="9"/>
        <v>3.9600000000000004</v>
      </c>
      <c r="L207" s="6">
        <f t="shared" si="10"/>
        <v>3.9600000000000004</v>
      </c>
      <c r="M207" s="10">
        <v>200</v>
      </c>
      <c r="N207" s="3" t="str">
        <f t="shared" si="11"/>
        <v>SSW</v>
      </c>
      <c r="O207" s="11">
        <v>0</v>
      </c>
      <c r="P207" s="12">
        <v>0</v>
      </c>
      <c r="Q207" s="3">
        <v>0</v>
      </c>
      <c r="R207" s="13">
        <v>5245</v>
      </c>
      <c r="S207" s="14">
        <v>41.435500000000005</v>
      </c>
      <c r="T207" s="15">
        <v>1.1000000000000001</v>
      </c>
      <c r="U207" s="15">
        <v>1.1000000000000001</v>
      </c>
    </row>
    <row r="208" spans="1:21" x14ac:dyDescent="0.25">
      <c r="A208" s="1">
        <v>45398</v>
      </c>
      <c r="B208" s="2">
        <v>0.71527777777777779</v>
      </c>
      <c r="C208" s="7">
        <v>1002</v>
      </c>
      <c r="D208" s="7">
        <v>1007</v>
      </c>
      <c r="E208" s="71">
        <v>19.600000000000001</v>
      </c>
      <c r="F208" s="9">
        <v>72</v>
      </c>
      <c r="G208" s="71">
        <v>19.600000000000001</v>
      </c>
      <c r="H208" s="71">
        <v>14.4</v>
      </c>
      <c r="I208" s="71">
        <v>26</v>
      </c>
      <c r="J208" s="71">
        <v>19.600000000000001</v>
      </c>
      <c r="K208" s="6">
        <f t="shared" si="9"/>
        <v>2.52</v>
      </c>
      <c r="L208" s="6">
        <f t="shared" si="10"/>
        <v>2.52</v>
      </c>
      <c r="M208" s="10">
        <v>102</v>
      </c>
      <c r="N208" s="3" t="str">
        <f t="shared" si="11"/>
        <v>E</v>
      </c>
      <c r="O208" s="11">
        <v>0</v>
      </c>
      <c r="P208" s="12">
        <v>0</v>
      </c>
      <c r="Q208" s="3">
        <v>0</v>
      </c>
      <c r="R208" s="13">
        <v>5469</v>
      </c>
      <c r="S208" s="14">
        <v>43.205100000000002</v>
      </c>
      <c r="T208" s="15">
        <v>0.7</v>
      </c>
      <c r="U208" s="15">
        <v>0.7</v>
      </c>
    </row>
    <row r="209" spans="1:21" x14ac:dyDescent="0.25">
      <c r="A209" s="1">
        <v>45398</v>
      </c>
      <c r="B209" s="2">
        <v>0.71875</v>
      </c>
      <c r="C209" s="7">
        <v>1002</v>
      </c>
      <c r="D209" s="7">
        <v>1007</v>
      </c>
      <c r="E209" s="71">
        <v>19.5</v>
      </c>
      <c r="F209" s="9">
        <v>73</v>
      </c>
      <c r="G209" s="71">
        <v>19.5</v>
      </c>
      <c r="H209" s="71">
        <v>14.5</v>
      </c>
      <c r="I209" s="71">
        <v>26</v>
      </c>
      <c r="J209" s="71">
        <v>19.5</v>
      </c>
      <c r="K209" s="6">
        <f t="shared" si="9"/>
        <v>9.7200000000000006</v>
      </c>
      <c r="L209" s="6">
        <f t="shared" si="10"/>
        <v>10.08</v>
      </c>
      <c r="M209" s="10">
        <v>251</v>
      </c>
      <c r="N209" s="3" t="str">
        <f t="shared" si="11"/>
        <v>WSW</v>
      </c>
      <c r="O209" s="11">
        <v>0</v>
      </c>
      <c r="P209" s="12">
        <v>0</v>
      </c>
      <c r="Q209" s="3">
        <v>0.7</v>
      </c>
      <c r="R209" s="13">
        <v>8765</v>
      </c>
      <c r="S209" s="14">
        <v>69.243500000000012</v>
      </c>
      <c r="T209" s="15">
        <v>2.7</v>
      </c>
      <c r="U209" s="15">
        <v>2.8</v>
      </c>
    </row>
    <row r="210" spans="1:21" x14ac:dyDescent="0.25">
      <c r="A210" s="1">
        <v>45398</v>
      </c>
      <c r="B210" s="2">
        <v>0.72222222222222221</v>
      </c>
      <c r="C210" s="7">
        <v>1002</v>
      </c>
      <c r="D210" s="7">
        <v>1007</v>
      </c>
      <c r="E210" s="71">
        <v>19.399999999999999</v>
      </c>
      <c r="F210" s="9">
        <v>73</v>
      </c>
      <c r="G210" s="71">
        <v>19.399999999999999</v>
      </c>
      <c r="H210" s="71">
        <v>14.4</v>
      </c>
      <c r="I210" s="71">
        <v>26</v>
      </c>
      <c r="J210" s="71">
        <v>19.399999999999999</v>
      </c>
      <c r="K210" s="6">
        <f t="shared" si="9"/>
        <v>3.6</v>
      </c>
      <c r="L210" s="6">
        <f t="shared" si="10"/>
        <v>3.6</v>
      </c>
      <c r="M210" s="10">
        <v>306</v>
      </c>
      <c r="N210" s="3" t="str">
        <f t="shared" si="11"/>
        <v>WNW</v>
      </c>
      <c r="O210" s="11">
        <v>0</v>
      </c>
      <c r="P210" s="12">
        <v>0</v>
      </c>
      <c r="Q210" s="3">
        <v>0</v>
      </c>
      <c r="R210" s="13">
        <v>7760</v>
      </c>
      <c r="S210" s="14">
        <v>61.304000000000009</v>
      </c>
      <c r="T210" s="15">
        <v>1</v>
      </c>
      <c r="U210" s="15">
        <v>1</v>
      </c>
    </row>
    <row r="211" spans="1:21" x14ac:dyDescent="0.25">
      <c r="A211" s="1">
        <v>45398</v>
      </c>
      <c r="B211" s="2">
        <v>0.72569444444444442</v>
      </c>
      <c r="C211" s="7">
        <v>1002</v>
      </c>
      <c r="D211" s="7">
        <v>1007</v>
      </c>
      <c r="E211" s="71">
        <v>19.399999999999999</v>
      </c>
      <c r="F211" s="9">
        <v>74</v>
      </c>
      <c r="G211" s="71">
        <v>19.399999999999999</v>
      </c>
      <c r="H211" s="71">
        <v>14.6</v>
      </c>
      <c r="I211" s="71">
        <v>26</v>
      </c>
      <c r="J211" s="71">
        <v>19.399999999999999</v>
      </c>
      <c r="K211" s="6">
        <f t="shared" si="9"/>
        <v>7.2</v>
      </c>
      <c r="L211" s="6">
        <f t="shared" si="10"/>
        <v>7.9200000000000008</v>
      </c>
      <c r="M211" s="10">
        <v>257</v>
      </c>
      <c r="N211" s="3" t="str">
        <f t="shared" si="11"/>
        <v>WSW</v>
      </c>
      <c r="O211" s="11">
        <v>0</v>
      </c>
      <c r="P211" s="12">
        <v>0</v>
      </c>
      <c r="Q211" s="3">
        <v>0</v>
      </c>
      <c r="R211" s="13">
        <v>5109</v>
      </c>
      <c r="S211" s="14">
        <v>40.3611</v>
      </c>
      <c r="T211" s="15">
        <v>2</v>
      </c>
      <c r="U211" s="15">
        <v>2.2000000000000002</v>
      </c>
    </row>
    <row r="212" spans="1:21" x14ac:dyDescent="0.25">
      <c r="A212" s="1">
        <v>45398</v>
      </c>
      <c r="B212" s="2">
        <v>0.72916666666666663</v>
      </c>
      <c r="C212" s="7">
        <v>1002</v>
      </c>
      <c r="D212" s="7">
        <v>1007</v>
      </c>
      <c r="E212" s="71">
        <v>19.3</v>
      </c>
      <c r="F212" s="9">
        <v>74</v>
      </c>
      <c r="G212" s="71">
        <v>19.3</v>
      </c>
      <c r="H212" s="71">
        <v>14.5</v>
      </c>
      <c r="I212" s="71">
        <v>26</v>
      </c>
      <c r="J212" s="71">
        <v>19.3</v>
      </c>
      <c r="K212" s="6">
        <f t="shared" si="9"/>
        <v>4.68</v>
      </c>
      <c r="L212" s="6">
        <f t="shared" si="10"/>
        <v>4.68</v>
      </c>
      <c r="M212" s="10">
        <v>65</v>
      </c>
      <c r="N212" s="3" t="str">
        <f t="shared" si="11"/>
        <v>ENE</v>
      </c>
      <c r="O212" s="11">
        <v>0</v>
      </c>
      <c r="P212" s="12">
        <v>0</v>
      </c>
      <c r="Q212" s="3">
        <v>0</v>
      </c>
      <c r="R212" s="13">
        <v>4228</v>
      </c>
      <c r="S212" s="14">
        <v>33.401200000000003</v>
      </c>
      <c r="T212" s="15">
        <v>1.3</v>
      </c>
      <c r="U212" s="15">
        <v>1.3</v>
      </c>
    </row>
    <row r="213" spans="1:21" x14ac:dyDescent="0.25">
      <c r="A213" s="1">
        <v>45398</v>
      </c>
      <c r="B213" s="2">
        <v>0.73263888888888884</v>
      </c>
      <c r="C213" s="7">
        <v>1002</v>
      </c>
      <c r="D213" s="7">
        <v>1007</v>
      </c>
      <c r="E213" s="71">
        <v>19.2</v>
      </c>
      <c r="F213" s="9">
        <v>75</v>
      </c>
      <c r="G213" s="71">
        <v>19.2</v>
      </c>
      <c r="H213" s="71">
        <v>14.6</v>
      </c>
      <c r="I213" s="71">
        <v>26</v>
      </c>
      <c r="J213" s="71">
        <v>19.2</v>
      </c>
      <c r="K213" s="6">
        <f t="shared" si="9"/>
        <v>3.9600000000000004</v>
      </c>
      <c r="L213" s="6">
        <f t="shared" si="10"/>
        <v>3.9600000000000004</v>
      </c>
      <c r="M213" s="10">
        <v>198</v>
      </c>
      <c r="N213" s="3" t="str">
        <f t="shared" si="11"/>
        <v>S</v>
      </c>
      <c r="O213" s="11">
        <v>0</v>
      </c>
      <c r="P213" s="12">
        <v>0</v>
      </c>
      <c r="Q213" s="3">
        <v>0</v>
      </c>
      <c r="R213" s="13">
        <v>5581</v>
      </c>
      <c r="S213" s="14">
        <v>44.089900000000007</v>
      </c>
      <c r="T213" s="15">
        <v>1.1000000000000001</v>
      </c>
      <c r="U213" s="15">
        <v>1.1000000000000001</v>
      </c>
    </row>
    <row r="214" spans="1:21" x14ac:dyDescent="0.25">
      <c r="A214" s="1">
        <v>45398</v>
      </c>
      <c r="B214" s="2">
        <v>0.73611111111111116</v>
      </c>
      <c r="C214" s="7">
        <v>1002</v>
      </c>
      <c r="D214" s="7">
        <v>1007</v>
      </c>
      <c r="E214" s="71">
        <v>19.2</v>
      </c>
      <c r="F214" s="9">
        <v>75</v>
      </c>
      <c r="G214" s="71">
        <v>19.2</v>
      </c>
      <c r="H214" s="71">
        <v>14.6</v>
      </c>
      <c r="I214" s="71">
        <v>26</v>
      </c>
      <c r="J214" s="71">
        <v>19.2</v>
      </c>
      <c r="K214" s="6">
        <f t="shared" si="9"/>
        <v>3.6</v>
      </c>
      <c r="L214" s="6">
        <f t="shared" si="10"/>
        <v>3.6</v>
      </c>
      <c r="M214" s="10">
        <v>122</v>
      </c>
      <c r="N214" s="3" t="str">
        <f t="shared" si="11"/>
        <v>ESE</v>
      </c>
      <c r="O214" s="11">
        <v>0</v>
      </c>
      <c r="P214" s="12">
        <v>0</v>
      </c>
      <c r="Q214" s="3">
        <v>0.8</v>
      </c>
      <c r="R214" s="13">
        <v>8377</v>
      </c>
      <c r="S214" s="14">
        <v>66.178300000000007</v>
      </c>
      <c r="T214" s="15">
        <v>1</v>
      </c>
      <c r="U214" s="15">
        <v>1</v>
      </c>
    </row>
    <row r="215" spans="1:21" x14ac:dyDescent="0.25">
      <c r="A215" s="1">
        <v>45398</v>
      </c>
      <c r="B215" s="2">
        <v>0.73958333333333337</v>
      </c>
      <c r="C215" s="7">
        <v>1002</v>
      </c>
      <c r="D215" s="7">
        <v>1007</v>
      </c>
      <c r="E215" s="71">
        <v>19.2</v>
      </c>
      <c r="F215" s="9">
        <v>75</v>
      </c>
      <c r="G215" s="71">
        <v>19.2</v>
      </c>
      <c r="H215" s="71">
        <v>14.6</v>
      </c>
      <c r="I215" s="71">
        <v>26</v>
      </c>
      <c r="J215" s="71">
        <v>19.2</v>
      </c>
      <c r="K215" s="6">
        <f t="shared" si="9"/>
        <v>0</v>
      </c>
      <c r="L215" s="6">
        <f t="shared" si="10"/>
        <v>0</v>
      </c>
      <c r="M215" s="10">
        <v>142</v>
      </c>
      <c r="N215" s="3" t="str">
        <f t="shared" si="11"/>
        <v>SE</v>
      </c>
      <c r="O215" s="11">
        <v>0</v>
      </c>
      <c r="P215" s="12">
        <v>0</v>
      </c>
      <c r="Q215" s="3">
        <v>0.7</v>
      </c>
      <c r="R215" s="13">
        <v>9951</v>
      </c>
      <c r="S215" s="14">
        <v>78.61290000000001</v>
      </c>
      <c r="T215" s="15">
        <v>0</v>
      </c>
      <c r="U215" s="15">
        <v>0</v>
      </c>
    </row>
    <row r="216" spans="1:21" x14ac:dyDescent="0.25">
      <c r="A216" s="1">
        <v>45398</v>
      </c>
      <c r="B216" s="2">
        <v>0.74305555555555558</v>
      </c>
      <c r="C216" s="7">
        <v>1002</v>
      </c>
      <c r="D216" s="7">
        <v>1007</v>
      </c>
      <c r="E216" s="71">
        <v>19.3</v>
      </c>
      <c r="F216" s="9">
        <v>75</v>
      </c>
      <c r="G216" s="71">
        <v>19.3</v>
      </c>
      <c r="H216" s="71">
        <v>14.7</v>
      </c>
      <c r="I216" s="71">
        <v>26</v>
      </c>
      <c r="J216" s="71">
        <v>19.3</v>
      </c>
      <c r="K216" s="6">
        <f t="shared" si="9"/>
        <v>0</v>
      </c>
      <c r="L216" s="6">
        <f t="shared" si="10"/>
        <v>0</v>
      </c>
      <c r="M216" s="10">
        <v>68</v>
      </c>
      <c r="N216" s="3" t="str">
        <f t="shared" si="11"/>
        <v>ENE</v>
      </c>
      <c r="O216" s="11">
        <v>0</v>
      </c>
      <c r="P216" s="12">
        <v>0</v>
      </c>
      <c r="Q216" s="3">
        <v>0.8</v>
      </c>
      <c r="R216" s="13">
        <v>9372</v>
      </c>
      <c r="S216" s="14">
        <v>74.038800000000009</v>
      </c>
      <c r="T216" s="15">
        <v>0</v>
      </c>
      <c r="U216" s="15">
        <v>0</v>
      </c>
    </row>
    <row r="217" spans="1:21" x14ac:dyDescent="0.25">
      <c r="A217" s="1">
        <v>45398</v>
      </c>
      <c r="B217" s="2">
        <v>0.74652777777777779</v>
      </c>
      <c r="C217" s="7">
        <v>1002</v>
      </c>
      <c r="D217" s="7">
        <v>1007</v>
      </c>
      <c r="E217" s="71">
        <v>19.2</v>
      </c>
      <c r="F217" s="9">
        <v>75</v>
      </c>
      <c r="G217" s="71">
        <v>19.2</v>
      </c>
      <c r="H217" s="71">
        <v>14.6</v>
      </c>
      <c r="I217" s="71">
        <v>26</v>
      </c>
      <c r="J217" s="71">
        <v>19.2</v>
      </c>
      <c r="K217" s="6">
        <f t="shared" si="9"/>
        <v>5.4</v>
      </c>
      <c r="L217" s="6">
        <f t="shared" si="10"/>
        <v>5.4</v>
      </c>
      <c r="M217" s="10">
        <v>241</v>
      </c>
      <c r="N217" s="3" t="str">
        <f t="shared" si="11"/>
        <v>WSW</v>
      </c>
      <c r="O217" s="11">
        <v>0</v>
      </c>
      <c r="P217" s="12">
        <v>0</v>
      </c>
      <c r="Q217" s="3">
        <v>0.7</v>
      </c>
      <c r="R217" s="13">
        <v>8572</v>
      </c>
      <c r="S217" s="14">
        <v>67.718800000000002</v>
      </c>
      <c r="T217" s="15">
        <v>1.5</v>
      </c>
      <c r="U217" s="15">
        <v>1.5</v>
      </c>
    </row>
    <row r="218" spans="1:21" x14ac:dyDescent="0.25">
      <c r="A218" s="1">
        <v>45398</v>
      </c>
      <c r="B218" s="2">
        <v>0.75</v>
      </c>
      <c r="C218" s="7">
        <v>1002</v>
      </c>
      <c r="D218" s="7">
        <v>1007</v>
      </c>
      <c r="E218" s="71">
        <v>19.3</v>
      </c>
      <c r="F218" s="9">
        <v>74</v>
      </c>
      <c r="G218" s="71">
        <v>19.3</v>
      </c>
      <c r="H218" s="71">
        <v>14.5</v>
      </c>
      <c r="I218" s="71">
        <v>26</v>
      </c>
      <c r="J218" s="71">
        <v>19.3</v>
      </c>
      <c r="K218" s="6">
        <f t="shared" si="9"/>
        <v>10.08</v>
      </c>
      <c r="L218" s="6">
        <f t="shared" si="10"/>
        <v>10.44</v>
      </c>
      <c r="M218" s="10">
        <v>145</v>
      </c>
      <c r="N218" s="3" t="str">
        <f t="shared" si="11"/>
        <v>SE</v>
      </c>
      <c r="O218" s="11">
        <v>0</v>
      </c>
      <c r="P218" s="12">
        <v>0</v>
      </c>
      <c r="Q218" s="3">
        <v>0</v>
      </c>
      <c r="R218" s="13">
        <v>7535</v>
      </c>
      <c r="S218" s="14">
        <v>59.526500000000006</v>
      </c>
      <c r="T218" s="15">
        <v>2.8</v>
      </c>
      <c r="U218" s="15">
        <v>2.9</v>
      </c>
    </row>
    <row r="219" spans="1:21" x14ac:dyDescent="0.25">
      <c r="A219" s="1">
        <v>45398</v>
      </c>
      <c r="B219" s="2">
        <v>0.75347222222222221</v>
      </c>
      <c r="C219" s="7">
        <v>1002</v>
      </c>
      <c r="D219" s="7">
        <v>1007</v>
      </c>
      <c r="E219" s="71">
        <v>19.3</v>
      </c>
      <c r="F219" s="9">
        <v>73</v>
      </c>
      <c r="G219" s="71">
        <v>19.3</v>
      </c>
      <c r="H219" s="71">
        <v>14.3</v>
      </c>
      <c r="I219" s="71">
        <v>26</v>
      </c>
      <c r="J219" s="71">
        <v>19.3</v>
      </c>
      <c r="K219" s="6">
        <f t="shared" si="9"/>
        <v>6.48</v>
      </c>
      <c r="L219" s="6">
        <f t="shared" si="10"/>
        <v>6.84</v>
      </c>
      <c r="M219" s="10">
        <v>148</v>
      </c>
      <c r="N219" s="3" t="str">
        <f t="shared" si="11"/>
        <v>SE</v>
      </c>
      <c r="O219" s="11">
        <v>0</v>
      </c>
      <c r="P219" s="12">
        <v>0</v>
      </c>
      <c r="Q219" s="3">
        <v>0</v>
      </c>
      <c r="R219" s="13">
        <v>7434</v>
      </c>
      <c r="S219" s="14">
        <v>58.728600000000007</v>
      </c>
      <c r="T219" s="15">
        <v>1.8</v>
      </c>
      <c r="U219" s="15">
        <v>1.9</v>
      </c>
    </row>
    <row r="220" spans="1:21" x14ac:dyDescent="0.25">
      <c r="A220" s="1">
        <v>45398</v>
      </c>
      <c r="B220" s="2">
        <v>0.75694444444444442</v>
      </c>
      <c r="C220" s="7">
        <v>1002</v>
      </c>
      <c r="D220" s="7">
        <v>1007</v>
      </c>
      <c r="E220" s="71">
        <v>19.399999999999999</v>
      </c>
      <c r="F220" s="9">
        <v>72</v>
      </c>
      <c r="G220" s="71">
        <v>19.399999999999999</v>
      </c>
      <c r="H220" s="71">
        <v>14.2</v>
      </c>
      <c r="I220" s="71">
        <v>26</v>
      </c>
      <c r="J220" s="71">
        <v>19.399999999999999</v>
      </c>
      <c r="K220" s="6">
        <f t="shared" si="9"/>
        <v>8.2799999999999994</v>
      </c>
      <c r="L220" s="6">
        <f t="shared" si="10"/>
        <v>9.36</v>
      </c>
      <c r="M220" s="10">
        <v>264</v>
      </c>
      <c r="N220" s="3" t="str">
        <f t="shared" si="11"/>
        <v>W</v>
      </c>
      <c r="O220" s="11">
        <v>0</v>
      </c>
      <c r="P220" s="12">
        <v>0</v>
      </c>
      <c r="Q220" s="3">
        <v>0</v>
      </c>
      <c r="R220" s="13">
        <v>6555</v>
      </c>
      <c r="S220" s="14">
        <v>51.784500000000008</v>
      </c>
      <c r="T220" s="15">
        <v>2.2999999999999998</v>
      </c>
      <c r="U220" s="15">
        <v>2.6</v>
      </c>
    </row>
    <row r="221" spans="1:21" x14ac:dyDescent="0.25">
      <c r="A221" s="1">
        <v>45398</v>
      </c>
      <c r="B221" s="2">
        <v>0.76041666666666663</v>
      </c>
      <c r="C221" s="7">
        <v>1002</v>
      </c>
      <c r="D221" s="7">
        <v>1007</v>
      </c>
      <c r="E221" s="71">
        <v>19.5</v>
      </c>
      <c r="F221" s="9">
        <v>69</v>
      </c>
      <c r="G221" s="71">
        <v>19.5</v>
      </c>
      <c r="H221" s="71">
        <v>13.6</v>
      </c>
      <c r="I221" s="71">
        <v>26</v>
      </c>
      <c r="J221" s="71">
        <v>19.5</v>
      </c>
      <c r="K221" s="6">
        <f t="shared" si="9"/>
        <v>5.04</v>
      </c>
      <c r="L221" s="6">
        <f t="shared" si="10"/>
        <v>5.04</v>
      </c>
      <c r="M221" s="10">
        <v>202</v>
      </c>
      <c r="N221" s="3" t="str">
        <f t="shared" si="11"/>
        <v>SSW</v>
      </c>
      <c r="O221" s="11">
        <v>0</v>
      </c>
      <c r="P221" s="12">
        <v>0</v>
      </c>
      <c r="Q221" s="3">
        <v>0</v>
      </c>
      <c r="R221" s="13">
        <v>6247</v>
      </c>
      <c r="S221" s="14">
        <v>49.351300000000002</v>
      </c>
      <c r="T221" s="15">
        <v>1.4</v>
      </c>
      <c r="U221" s="15">
        <v>1.4</v>
      </c>
    </row>
    <row r="222" spans="1:21" x14ac:dyDescent="0.25">
      <c r="A222" s="1">
        <v>45398</v>
      </c>
      <c r="B222" s="2">
        <v>0.76388888888888884</v>
      </c>
      <c r="C222" s="7">
        <v>1002</v>
      </c>
      <c r="D222" s="7">
        <v>1007</v>
      </c>
      <c r="E222" s="71">
        <v>19.5</v>
      </c>
      <c r="F222" s="9">
        <v>67</v>
      </c>
      <c r="G222" s="71">
        <v>19.5</v>
      </c>
      <c r="H222" s="71">
        <v>13.2</v>
      </c>
      <c r="I222" s="71">
        <v>26</v>
      </c>
      <c r="J222" s="71">
        <v>19.5</v>
      </c>
      <c r="K222" s="6">
        <f t="shared" si="9"/>
        <v>6.84</v>
      </c>
      <c r="L222" s="6">
        <f t="shared" si="10"/>
        <v>7.9200000000000008</v>
      </c>
      <c r="M222" s="10">
        <v>222</v>
      </c>
      <c r="N222" s="3" t="str">
        <f t="shared" si="11"/>
        <v>SW</v>
      </c>
      <c r="O222" s="11">
        <v>0</v>
      </c>
      <c r="P222" s="12">
        <v>0</v>
      </c>
      <c r="Q222" s="3">
        <v>0</v>
      </c>
      <c r="R222" s="13">
        <v>4627</v>
      </c>
      <c r="S222" s="14">
        <v>36.5533</v>
      </c>
      <c r="T222" s="15">
        <v>1.9</v>
      </c>
      <c r="U222" s="15">
        <v>2.2000000000000002</v>
      </c>
    </row>
    <row r="223" spans="1:21" x14ac:dyDescent="0.25">
      <c r="A223" s="1">
        <v>45398</v>
      </c>
      <c r="B223" s="2">
        <v>0.76736111111111116</v>
      </c>
      <c r="C223" s="7">
        <v>1002</v>
      </c>
      <c r="D223" s="7">
        <v>1007</v>
      </c>
      <c r="E223" s="71">
        <v>19.5</v>
      </c>
      <c r="F223" s="9">
        <v>67</v>
      </c>
      <c r="G223" s="71">
        <v>19.5</v>
      </c>
      <c r="H223" s="71">
        <v>13.2</v>
      </c>
      <c r="I223" s="71">
        <v>26</v>
      </c>
      <c r="J223" s="71">
        <v>19.5</v>
      </c>
      <c r="K223" s="6">
        <f t="shared" si="9"/>
        <v>9.7200000000000006</v>
      </c>
      <c r="L223" s="6">
        <f t="shared" si="10"/>
        <v>10.08</v>
      </c>
      <c r="M223" s="10">
        <v>208</v>
      </c>
      <c r="N223" s="3" t="str">
        <f t="shared" si="11"/>
        <v>SSW</v>
      </c>
      <c r="O223" s="11">
        <v>0</v>
      </c>
      <c r="P223" s="12">
        <v>0</v>
      </c>
      <c r="Q223" s="3">
        <v>0</v>
      </c>
      <c r="R223" s="13">
        <v>3928</v>
      </c>
      <c r="S223" s="14">
        <v>31.031200000000002</v>
      </c>
      <c r="T223" s="15">
        <v>2.7</v>
      </c>
      <c r="U223" s="15">
        <v>2.8</v>
      </c>
    </row>
    <row r="224" spans="1:21" x14ac:dyDescent="0.25">
      <c r="A224" s="1">
        <v>45398</v>
      </c>
      <c r="B224" s="2">
        <v>0.77083333333333337</v>
      </c>
      <c r="C224" s="7">
        <v>1002</v>
      </c>
      <c r="D224" s="7">
        <v>1007</v>
      </c>
      <c r="E224" s="71">
        <v>19.5</v>
      </c>
      <c r="F224" s="9">
        <v>67</v>
      </c>
      <c r="G224" s="71">
        <v>19.5</v>
      </c>
      <c r="H224" s="71">
        <v>13.2</v>
      </c>
      <c r="I224" s="71">
        <v>26</v>
      </c>
      <c r="J224" s="71">
        <v>19.5</v>
      </c>
      <c r="K224" s="6">
        <f t="shared" si="9"/>
        <v>10.44</v>
      </c>
      <c r="L224" s="6">
        <f t="shared" si="10"/>
        <v>11.52</v>
      </c>
      <c r="M224" s="10">
        <v>179</v>
      </c>
      <c r="N224" s="3" t="str">
        <f t="shared" si="11"/>
        <v>S</v>
      </c>
      <c r="O224" s="11">
        <v>0</v>
      </c>
      <c r="P224" s="12">
        <v>0</v>
      </c>
      <c r="Q224" s="3">
        <v>0</v>
      </c>
      <c r="R224" s="13">
        <v>3729</v>
      </c>
      <c r="S224" s="14">
        <v>29.459100000000003</v>
      </c>
      <c r="T224" s="15">
        <v>2.9</v>
      </c>
      <c r="U224" s="15">
        <v>3.2</v>
      </c>
    </row>
    <row r="225" spans="1:21" x14ac:dyDescent="0.25">
      <c r="A225" s="1">
        <v>45398</v>
      </c>
      <c r="B225" s="2">
        <v>0.77430555555555558</v>
      </c>
      <c r="C225" s="7">
        <v>1002</v>
      </c>
      <c r="D225" s="7">
        <v>1007</v>
      </c>
      <c r="E225" s="71">
        <v>19.3</v>
      </c>
      <c r="F225" s="9">
        <v>68</v>
      </c>
      <c r="G225" s="71">
        <v>19.3</v>
      </c>
      <c r="H225" s="71">
        <v>13.2</v>
      </c>
      <c r="I225" s="71">
        <v>26</v>
      </c>
      <c r="J225" s="71">
        <v>19.3</v>
      </c>
      <c r="K225" s="6">
        <f t="shared" si="9"/>
        <v>11.52</v>
      </c>
      <c r="L225" s="6">
        <f t="shared" si="10"/>
        <v>11.88</v>
      </c>
      <c r="M225" s="10">
        <v>317</v>
      </c>
      <c r="N225" s="3" t="str">
        <f t="shared" si="11"/>
        <v>NW</v>
      </c>
      <c r="O225" s="11">
        <v>0</v>
      </c>
      <c r="P225" s="12">
        <v>0</v>
      </c>
      <c r="Q225" s="3">
        <v>0</v>
      </c>
      <c r="R225" s="13">
        <v>2900</v>
      </c>
      <c r="S225" s="14">
        <v>22.910000000000004</v>
      </c>
      <c r="T225" s="15">
        <v>3.2</v>
      </c>
      <c r="U225" s="15">
        <v>3.3</v>
      </c>
    </row>
    <row r="226" spans="1:21" x14ac:dyDescent="0.25">
      <c r="A226" s="1">
        <v>45398</v>
      </c>
      <c r="B226" s="2">
        <v>0.77777777777777779</v>
      </c>
      <c r="C226" s="7">
        <v>1002</v>
      </c>
      <c r="D226" s="7">
        <v>1007</v>
      </c>
      <c r="E226" s="71">
        <v>19.100000000000001</v>
      </c>
      <c r="F226" s="9">
        <v>70</v>
      </c>
      <c r="G226" s="71">
        <v>19.100000000000001</v>
      </c>
      <c r="H226" s="71">
        <v>13.5</v>
      </c>
      <c r="I226" s="71">
        <v>26</v>
      </c>
      <c r="J226" s="71">
        <v>19.100000000000001</v>
      </c>
      <c r="K226" s="6">
        <f t="shared" si="9"/>
        <v>8.2799999999999994</v>
      </c>
      <c r="L226" s="6">
        <f t="shared" si="10"/>
        <v>8.64</v>
      </c>
      <c r="M226" s="10">
        <v>342</v>
      </c>
      <c r="N226" s="3" t="str">
        <f t="shared" si="11"/>
        <v>NNW</v>
      </c>
      <c r="O226" s="11">
        <v>0</v>
      </c>
      <c r="P226" s="12">
        <v>0</v>
      </c>
      <c r="Q226" s="3">
        <v>0</v>
      </c>
      <c r="R226" s="13">
        <v>2937</v>
      </c>
      <c r="S226" s="14">
        <v>23.202300000000001</v>
      </c>
      <c r="T226" s="15">
        <v>2.2999999999999998</v>
      </c>
      <c r="U226" s="15">
        <v>2.4</v>
      </c>
    </row>
    <row r="227" spans="1:21" x14ac:dyDescent="0.25">
      <c r="A227" s="1">
        <v>45398</v>
      </c>
      <c r="B227" s="2">
        <v>0.78125</v>
      </c>
      <c r="C227" s="7">
        <v>1002</v>
      </c>
      <c r="D227" s="7">
        <v>1007</v>
      </c>
      <c r="E227" s="71">
        <v>18.8</v>
      </c>
      <c r="F227" s="9">
        <v>72</v>
      </c>
      <c r="G227" s="71">
        <v>18.8</v>
      </c>
      <c r="H227" s="71">
        <v>13.6</v>
      </c>
      <c r="I227" s="71">
        <v>26</v>
      </c>
      <c r="J227" s="71">
        <v>18.8</v>
      </c>
      <c r="K227" s="6">
        <f t="shared" si="9"/>
        <v>14.040000000000001</v>
      </c>
      <c r="L227" s="6">
        <f t="shared" si="10"/>
        <v>14.759999999999998</v>
      </c>
      <c r="M227" s="10">
        <v>151</v>
      </c>
      <c r="N227" s="3" t="str">
        <f t="shared" si="11"/>
        <v>SSE</v>
      </c>
      <c r="O227" s="11">
        <v>0</v>
      </c>
      <c r="P227" s="12">
        <v>0</v>
      </c>
      <c r="Q227" s="3">
        <v>0</v>
      </c>
      <c r="R227" s="13">
        <v>2810</v>
      </c>
      <c r="S227" s="14">
        <v>22.199000000000002</v>
      </c>
      <c r="T227" s="15">
        <v>3.9</v>
      </c>
      <c r="U227" s="15">
        <v>4.0999999999999996</v>
      </c>
    </row>
    <row r="228" spans="1:21" x14ac:dyDescent="0.25">
      <c r="A228" s="1">
        <v>45398</v>
      </c>
      <c r="B228" s="2">
        <v>0.78472222222222221</v>
      </c>
      <c r="C228" s="7">
        <v>1002</v>
      </c>
      <c r="D228" s="7">
        <v>1007</v>
      </c>
      <c r="E228" s="71">
        <v>18.5</v>
      </c>
      <c r="F228" s="9">
        <v>72</v>
      </c>
      <c r="G228" s="71">
        <v>18.5</v>
      </c>
      <c r="H228" s="71">
        <v>13.3</v>
      </c>
      <c r="I228" s="71">
        <v>26</v>
      </c>
      <c r="J228" s="71">
        <v>18.5</v>
      </c>
      <c r="K228" s="6">
        <f t="shared" si="9"/>
        <v>10.08</v>
      </c>
      <c r="L228" s="6">
        <f t="shared" si="10"/>
        <v>11.52</v>
      </c>
      <c r="M228" s="10">
        <v>220</v>
      </c>
      <c r="N228" s="3" t="str">
        <f t="shared" si="11"/>
        <v>SW</v>
      </c>
      <c r="O228" s="11">
        <v>0</v>
      </c>
      <c r="P228" s="12">
        <v>0</v>
      </c>
      <c r="Q228" s="3">
        <v>0</v>
      </c>
      <c r="R228" s="13">
        <v>2364</v>
      </c>
      <c r="S228" s="14">
        <v>18.675600000000003</v>
      </c>
      <c r="T228" s="15">
        <v>2.8</v>
      </c>
      <c r="U228" s="15">
        <v>3.2</v>
      </c>
    </row>
    <row r="229" spans="1:21" x14ac:dyDescent="0.25">
      <c r="A229" s="1">
        <v>45398</v>
      </c>
      <c r="B229" s="2">
        <v>0.78819444444444442</v>
      </c>
      <c r="C229" s="7">
        <v>1002</v>
      </c>
      <c r="D229" s="7">
        <v>1007</v>
      </c>
      <c r="E229" s="71">
        <v>18.5</v>
      </c>
      <c r="F229" s="9">
        <v>73</v>
      </c>
      <c r="G229" s="71">
        <v>18.5</v>
      </c>
      <c r="H229" s="71">
        <v>13.5</v>
      </c>
      <c r="I229" s="71">
        <v>26</v>
      </c>
      <c r="J229" s="71">
        <v>18.5</v>
      </c>
      <c r="K229" s="6">
        <f t="shared" si="9"/>
        <v>10.08</v>
      </c>
      <c r="L229" s="6">
        <f t="shared" si="10"/>
        <v>10.44</v>
      </c>
      <c r="M229" s="10">
        <v>227</v>
      </c>
      <c r="N229" s="3" t="str">
        <f t="shared" si="11"/>
        <v>SW</v>
      </c>
      <c r="O229" s="11">
        <v>0</v>
      </c>
      <c r="P229" s="12">
        <v>0</v>
      </c>
      <c r="Q229" s="3">
        <v>0</v>
      </c>
      <c r="R229" s="13">
        <v>2044</v>
      </c>
      <c r="S229" s="14">
        <v>16.147600000000001</v>
      </c>
      <c r="T229" s="15">
        <v>2.8</v>
      </c>
      <c r="U229" s="15">
        <v>2.9</v>
      </c>
    </row>
    <row r="230" spans="1:21" x14ac:dyDescent="0.25">
      <c r="A230" s="1">
        <v>45398</v>
      </c>
      <c r="B230" s="2">
        <v>0.79166666666666663</v>
      </c>
      <c r="C230" s="7">
        <v>1002</v>
      </c>
      <c r="D230" s="7">
        <v>1007</v>
      </c>
      <c r="E230" s="71">
        <v>18.3</v>
      </c>
      <c r="F230" s="9">
        <v>73</v>
      </c>
      <c r="G230" s="71">
        <v>18.3</v>
      </c>
      <c r="H230" s="71">
        <v>13.3</v>
      </c>
      <c r="I230" s="71">
        <v>26</v>
      </c>
      <c r="J230" s="71">
        <v>18.3</v>
      </c>
      <c r="K230" s="6">
        <f t="shared" si="9"/>
        <v>8.2799999999999994</v>
      </c>
      <c r="L230" s="6">
        <f t="shared" si="10"/>
        <v>8.2799999999999994</v>
      </c>
      <c r="M230" s="10">
        <v>202</v>
      </c>
      <c r="N230" s="3" t="str">
        <f t="shared" si="11"/>
        <v>SSW</v>
      </c>
      <c r="O230" s="11">
        <v>0</v>
      </c>
      <c r="P230" s="12">
        <v>0</v>
      </c>
      <c r="Q230" s="3">
        <v>0</v>
      </c>
      <c r="R230" s="13">
        <v>1652</v>
      </c>
      <c r="S230" s="14">
        <v>13.050800000000001</v>
      </c>
      <c r="T230" s="15">
        <v>2.2999999999999998</v>
      </c>
      <c r="U230" s="15">
        <v>2.2999999999999998</v>
      </c>
    </row>
    <row r="231" spans="1:21" x14ac:dyDescent="0.25">
      <c r="A231" s="1">
        <v>45398</v>
      </c>
      <c r="B231" s="2">
        <v>0.79513888888888884</v>
      </c>
      <c r="C231" s="7">
        <v>1002</v>
      </c>
      <c r="D231" s="7">
        <v>1007</v>
      </c>
      <c r="E231" s="71">
        <v>18.2</v>
      </c>
      <c r="F231" s="9">
        <v>74</v>
      </c>
      <c r="G231" s="71">
        <v>18.2</v>
      </c>
      <c r="H231" s="71">
        <v>13.5</v>
      </c>
      <c r="I231" s="71">
        <v>26</v>
      </c>
      <c r="J231" s="71">
        <v>18.2</v>
      </c>
      <c r="K231" s="6">
        <f t="shared" si="9"/>
        <v>5.76</v>
      </c>
      <c r="L231" s="6">
        <f t="shared" si="10"/>
        <v>5.76</v>
      </c>
      <c r="M231" s="10">
        <v>180</v>
      </c>
      <c r="N231" s="3" t="str">
        <f t="shared" si="11"/>
        <v>S</v>
      </c>
      <c r="O231" s="11">
        <v>0</v>
      </c>
      <c r="P231" s="12">
        <v>0</v>
      </c>
      <c r="Q231" s="3">
        <v>0</v>
      </c>
      <c r="R231" s="13">
        <v>0.91200000000000003</v>
      </c>
      <c r="S231" s="14">
        <v>7.2048000000000008E-3</v>
      </c>
      <c r="T231" s="15">
        <v>1.6</v>
      </c>
      <c r="U231" s="15">
        <v>1.6</v>
      </c>
    </row>
    <row r="232" spans="1:21" x14ac:dyDescent="0.25">
      <c r="A232" s="1">
        <v>45398</v>
      </c>
      <c r="B232" s="2">
        <v>0.79861111111111116</v>
      </c>
      <c r="C232" s="7">
        <v>1002</v>
      </c>
      <c r="D232" s="7">
        <v>1007</v>
      </c>
      <c r="E232" s="71">
        <v>18</v>
      </c>
      <c r="F232" s="9">
        <v>75</v>
      </c>
      <c r="G232" s="71">
        <v>18.7</v>
      </c>
      <c r="H232" s="71">
        <v>13.5</v>
      </c>
      <c r="I232" s="71">
        <v>26</v>
      </c>
      <c r="J232" s="71">
        <v>18.7</v>
      </c>
      <c r="K232" s="6">
        <f t="shared" si="9"/>
        <v>5.04</v>
      </c>
      <c r="L232" s="6">
        <f t="shared" si="10"/>
        <v>5.04</v>
      </c>
      <c r="M232" s="10">
        <v>198</v>
      </c>
      <c r="N232" s="3" t="str">
        <f t="shared" si="11"/>
        <v>S</v>
      </c>
      <c r="O232" s="11">
        <v>0</v>
      </c>
      <c r="P232" s="12">
        <v>0</v>
      </c>
      <c r="Q232" s="3">
        <v>0</v>
      </c>
      <c r="R232" s="13">
        <v>0.58699999999999997</v>
      </c>
      <c r="S232" s="14">
        <v>4.6373000000000004E-3</v>
      </c>
      <c r="T232" s="15">
        <v>1.4</v>
      </c>
      <c r="U232" s="15">
        <v>1.4</v>
      </c>
    </row>
    <row r="233" spans="1:21" x14ac:dyDescent="0.25">
      <c r="A233" s="1">
        <v>45398</v>
      </c>
      <c r="B233" s="2">
        <v>0.80208333333333337</v>
      </c>
      <c r="C233" s="7">
        <v>1002</v>
      </c>
      <c r="D233" s="7">
        <v>1007</v>
      </c>
      <c r="E233" s="71">
        <v>17.899999999999999</v>
      </c>
      <c r="F233" s="9">
        <v>76</v>
      </c>
      <c r="G233" s="71">
        <v>17.899999999999999</v>
      </c>
      <c r="H233" s="71">
        <v>13.6</v>
      </c>
      <c r="I233" s="71">
        <v>26</v>
      </c>
      <c r="J233" s="71">
        <v>17.899999999999999</v>
      </c>
      <c r="K233" s="6">
        <f t="shared" si="9"/>
        <v>3.9600000000000004</v>
      </c>
      <c r="L233" s="6">
        <f t="shared" si="10"/>
        <v>3.9600000000000004</v>
      </c>
      <c r="M233" s="10">
        <v>186</v>
      </c>
      <c r="N233" s="3" t="str">
        <f t="shared" si="11"/>
        <v>S</v>
      </c>
      <c r="O233" s="11">
        <v>0</v>
      </c>
      <c r="P233" s="12">
        <v>0</v>
      </c>
      <c r="Q233" s="3">
        <v>0</v>
      </c>
      <c r="R233" s="13">
        <v>0.57699999999999996</v>
      </c>
      <c r="S233" s="14">
        <v>4.5583000000000004E-3</v>
      </c>
      <c r="T233" s="15">
        <v>1.1000000000000001</v>
      </c>
      <c r="U233" s="15">
        <v>1.1000000000000001</v>
      </c>
    </row>
    <row r="234" spans="1:21" x14ac:dyDescent="0.25">
      <c r="A234" s="1">
        <v>45398</v>
      </c>
      <c r="B234" s="2">
        <v>0.80555555555555558</v>
      </c>
      <c r="C234" s="7">
        <v>1002</v>
      </c>
      <c r="D234" s="7">
        <v>1007</v>
      </c>
      <c r="E234" s="71">
        <v>17.8</v>
      </c>
      <c r="F234" s="9">
        <v>77</v>
      </c>
      <c r="G234" s="71">
        <v>17.8</v>
      </c>
      <c r="H234" s="71">
        <v>13.7</v>
      </c>
      <c r="I234" s="71">
        <v>26</v>
      </c>
      <c r="J234" s="71">
        <v>17.8</v>
      </c>
      <c r="K234" s="6">
        <f t="shared" si="9"/>
        <v>0</v>
      </c>
      <c r="L234" s="6">
        <f t="shared" si="10"/>
        <v>0</v>
      </c>
      <c r="M234" s="10">
        <v>319</v>
      </c>
      <c r="N234" s="3" t="str">
        <f t="shared" si="11"/>
        <v>NW</v>
      </c>
      <c r="O234" s="11">
        <v>0</v>
      </c>
      <c r="P234" s="12">
        <v>0</v>
      </c>
      <c r="Q234" s="3">
        <v>0</v>
      </c>
      <c r="R234" s="13">
        <v>0.48699999999999999</v>
      </c>
      <c r="S234" s="14">
        <v>3.8473000000000001E-3</v>
      </c>
      <c r="T234" s="15">
        <v>0</v>
      </c>
      <c r="U234" s="15">
        <v>0</v>
      </c>
    </row>
    <row r="235" spans="1:21" x14ac:dyDescent="0.25">
      <c r="A235" s="1">
        <v>45398</v>
      </c>
      <c r="B235" s="2">
        <v>0.80902777777777779</v>
      </c>
      <c r="C235" s="7">
        <v>1001</v>
      </c>
      <c r="D235" s="7">
        <v>1006</v>
      </c>
      <c r="E235" s="71">
        <v>17.7</v>
      </c>
      <c r="F235" s="9">
        <v>78</v>
      </c>
      <c r="G235" s="71">
        <v>17.7</v>
      </c>
      <c r="H235" s="71">
        <v>13.8</v>
      </c>
      <c r="I235" s="71">
        <v>26</v>
      </c>
      <c r="J235" s="71">
        <v>17.7</v>
      </c>
      <c r="K235" s="6">
        <f t="shared" si="9"/>
        <v>3.24</v>
      </c>
      <c r="L235" s="6">
        <f t="shared" si="10"/>
        <v>3.24</v>
      </c>
      <c r="M235" s="10">
        <v>18</v>
      </c>
      <c r="N235" s="3" t="str">
        <f t="shared" si="11"/>
        <v>N</v>
      </c>
      <c r="O235" s="11">
        <v>0</v>
      </c>
      <c r="P235" s="12">
        <v>0</v>
      </c>
      <c r="Q235" s="3">
        <v>0</v>
      </c>
      <c r="R235" s="13">
        <v>0.33200000000000002</v>
      </c>
      <c r="S235" s="14">
        <v>2.6228000000000002E-3</v>
      </c>
      <c r="T235" s="15">
        <v>0.9</v>
      </c>
      <c r="U235" s="15">
        <v>0.9</v>
      </c>
    </row>
    <row r="236" spans="1:21" x14ac:dyDescent="0.25">
      <c r="A236" s="1">
        <v>45398</v>
      </c>
      <c r="B236" s="2">
        <v>0.8125</v>
      </c>
      <c r="C236" s="7">
        <v>1001</v>
      </c>
      <c r="D236" s="7">
        <v>1006</v>
      </c>
      <c r="E236" s="71">
        <v>17.600000000000001</v>
      </c>
      <c r="F236" s="9">
        <v>79</v>
      </c>
      <c r="G236" s="71">
        <v>17.7</v>
      </c>
      <c r="H236" s="71">
        <v>13.9</v>
      </c>
      <c r="I236" s="71">
        <v>26</v>
      </c>
      <c r="J236" s="71">
        <v>17.7</v>
      </c>
      <c r="K236" s="6">
        <f t="shared" si="9"/>
        <v>8.2799999999999994</v>
      </c>
      <c r="L236" s="6">
        <f t="shared" si="10"/>
        <v>8.64</v>
      </c>
      <c r="M236" s="10">
        <v>204</v>
      </c>
      <c r="N236" s="3" t="str">
        <f t="shared" si="11"/>
        <v>SSW</v>
      </c>
      <c r="O236" s="11">
        <v>0</v>
      </c>
      <c r="P236" s="12">
        <v>0</v>
      </c>
      <c r="Q236" s="3">
        <v>0</v>
      </c>
      <c r="R236" s="13">
        <v>0.21299999999999999</v>
      </c>
      <c r="S236" s="14">
        <v>1.6827000000000001E-3</v>
      </c>
      <c r="T236" s="15">
        <v>2.2999999999999998</v>
      </c>
      <c r="U236" s="15">
        <v>2.4</v>
      </c>
    </row>
    <row r="237" spans="1:21" x14ac:dyDescent="0.25">
      <c r="A237" s="1">
        <v>45398</v>
      </c>
      <c r="B237" s="2">
        <v>0.81597222222222221</v>
      </c>
      <c r="C237" s="7">
        <v>1001</v>
      </c>
      <c r="D237" s="7">
        <v>1006</v>
      </c>
      <c r="E237" s="71">
        <v>17.5</v>
      </c>
      <c r="F237" s="9">
        <v>80</v>
      </c>
      <c r="G237" s="71">
        <v>18.100000000000001</v>
      </c>
      <c r="H237" s="71">
        <v>14</v>
      </c>
      <c r="I237" s="71">
        <v>26</v>
      </c>
      <c r="J237" s="71">
        <v>18.100000000000001</v>
      </c>
      <c r="K237" s="6">
        <f t="shared" si="9"/>
        <v>5.04</v>
      </c>
      <c r="L237" s="6">
        <f t="shared" si="10"/>
        <v>5.04</v>
      </c>
      <c r="M237" s="10">
        <v>180</v>
      </c>
      <c r="N237" s="3" t="str">
        <f t="shared" si="11"/>
        <v>S</v>
      </c>
      <c r="O237" s="11">
        <v>0</v>
      </c>
      <c r="P237" s="12">
        <v>0</v>
      </c>
      <c r="Q237" s="3">
        <v>0</v>
      </c>
      <c r="R237" s="13">
        <v>0.111</v>
      </c>
      <c r="S237" s="14">
        <v>8.7690000000000012E-4</v>
      </c>
      <c r="T237" s="15">
        <v>1.4</v>
      </c>
      <c r="U237" s="15">
        <v>1.4</v>
      </c>
    </row>
    <row r="238" spans="1:21" x14ac:dyDescent="0.25">
      <c r="A238" s="1">
        <v>45398</v>
      </c>
      <c r="B238" s="2">
        <v>0.81944444444444442</v>
      </c>
      <c r="C238" s="7">
        <v>1001</v>
      </c>
      <c r="D238" s="7">
        <v>1006</v>
      </c>
      <c r="E238" s="71">
        <v>17.399999999999999</v>
      </c>
      <c r="F238" s="9">
        <v>81</v>
      </c>
      <c r="G238" s="71">
        <v>17.399999999999999</v>
      </c>
      <c r="H238" s="71">
        <v>14.1</v>
      </c>
      <c r="I238" s="71">
        <v>26</v>
      </c>
      <c r="J238" s="71">
        <v>17.399999999999999</v>
      </c>
      <c r="K238" s="6">
        <f t="shared" si="9"/>
        <v>4.68</v>
      </c>
      <c r="L238" s="6">
        <f t="shared" si="10"/>
        <v>4.68</v>
      </c>
      <c r="M238" s="10">
        <v>66</v>
      </c>
      <c r="N238" s="3" t="str">
        <f t="shared" si="11"/>
        <v>ENE</v>
      </c>
      <c r="O238" s="11">
        <v>0</v>
      </c>
      <c r="P238" s="12">
        <v>0</v>
      </c>
      <c r="Q238" s="3">
        <v>0</v>
      </c>
      <c r="R238" s="13">
        <v>3.5999999999999997E-2</v>
      </c>
      <c r="S238" s="14">
        <v>2.8440000000000003E-4</v>
      </c>
      <c r="T238" s="15">
        <v>1.3</v>
      </c>
      <c r="U238" s="15">
        <v>1.3</v>
      </c>
    </row>
    <row r="239" spans="1:21" x14ac:dyDescent="0.25">
      <c r="A239" s="1">
        <v>45398</v>
      </c>
      <c r="B239" s="2">
        <v>0.82291666666666663</v>
      </c>
      <c r="C239" s="7">
        <v>1001</v>
      </c>
      <c r="D239" s="7">
        <v>1006</v>
      </c>
      <c r="E239" s="71">
        <v>17.399999999999999</v>
      </c>
      <c r="F239" s="9">
        <v>82</v>
      </c>
      <c r="G239" s="71">
        <v>17.399999999999999</v>
      </c>
      <c r="H239" s="71">
        <v>14.3</v>
      </c>
      <c r="I239" s="71">
        <v>26</v>
      </c>
      <c r="J239" s="71">
        <v>17.399999999999999</v>
      </c>
      <c r="K239" s="6">
        <f t="shared" si="9"/>
        <v>2.52</v>
      </c>
      <c r="L239" s="6">
        <f t="shared" si="10"/>
        <v>2.52</v>
      </c>
      <c r="M239" s="10">
        <v>156</v>
      </c>
      <c r="N239" s="3" t="str">
        <f t="shared" si="11"/>
        <v>SSE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0.7</v>
      </c>
      <c r="U239" s="15">
        <v>0.7</v>
      </c>
    </row>
    <row r="240" spans="1:21" x14ac:dyDescent="0.25">
      <c r="A240" s="1">
        <v>45398</v>
      </c>
      <c r="B240" s="2">
        <v>0.82638888888888884</v>
      </c>
      <c r="C240" s="7">
        <v>1001</v>
      </c>
      <c r="D240" s="7">
        <v>1006</v>
      </c>
      <c r="E240" s="71">
        <v>17.3</v>
      </c>
      <c r="F240" s="9">
        <v>82</v>
      </c>
      <c r="G240" s="71">
        <v>17.3</v>
      </c>
      <c r="H240" s="71">
        <v>14.2</v>
      </c>
      <c r="I240" s="71">
        <v>26</v>
      </c>
      <c r="J240" s="71">
        <v>17.3</v>
      </c>
      <c r="K240" s="6">
        <f t="shared" si="9"/>
        <v>0</v>
      </c>
      <c r="L240" s="6">
        <f t="shared" si="10"/>
        <v>0</v>
      </c>
      <c r="M240" s="10">
        <v>18</v>
      </c>
      <c r="N240" s="3" t="str">
        <f t="shared" si="11"/>
        <v>N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45398</v>
      </c>
      <c r="B241" s="2">
        <v>0.82986111111111116</v>
      </c>
      <c r="C241" s="7">
        <v>1001</v>
      </c>
      <c r="D241" s="7">
        <v>1006</v>
      </c>
      <c r="E241" s="71">
        <v>17.2</v>
      </c>
      <c r="F241" s="9">
        <v>83</v>
      </c>
      <c r="G241" s="71">
        <v>17.2</v>
      </c>
      <c r="H241" s="71">
        <v>14.3</v>
      </c>
      <c r="I241" s="71">
        <v>26</v>
      </c>
      <c r="J241" s="71">
        <v>17.2</v>
      </c>
      <c r="K241" s="6">
        <f t="shared" si="9"/>
        <v>3.9600000000000004</v>
      </c>
      <c r="L241" s="6">
        <f t="shared" si="10"/>
        <v>3.9600000000000004</v>
      </c>
      <c r="M241" s="10">
        <v>209</v>
      </c>
      <c r="N241" s="3" t="str">
        <f t="shared" si="11"/>
        <v>SSW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1.1000000000000001</v>
      </c>
      <c r="U241" s="15">
        <v>1.1000000000000001</v>
      </c>
    </row>
    <row r="242" spans="1:21" x14ac:dyDescent="0.25">
      <c r="A242" s="1">
        <v>45398</v>
      </c>
      <c r="B242" s="2">
        <v>0.83333333333333337</v>
      </c>
      <c r="C242" s="7">
        <v>1001</v>
      </c>
      <c r="D242" s="7">
        <v>1006</v>
      </c>
      <c r="E242" s="71">
        <v>17.2</v>
      </c>
      <c r="F242" s="9">
        <v>83</v>
      </c>
      <c r="G242" s="71">
        <v>17.2</v>
      </c>
      <c r="H242" s="71">
        <v>14.3</v>
      </c>
      <c r="I242" s="71">
        <v>26</v>
      </c>
      <c r="J242" s="71">
        <v>17.2</v>
      </c>
      <c r="K242" s="6">
        <f t="shared" si="9"/>
        <v>3.6</v>
      </c>
      <c r="L242" s="6">
        <f t="shared" si="10"/>
        <v>3.6</v>
      </c>
      <c r="M242" s="10">
        <v>322</v>
      </c>
      <c r="N242" s="3" t="str">
        <f t="shared" si="11"/>
        <v>NW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</v>
      </c>
      <c r="U242" s="15">
        <v>1</v>
      </c>
    </row>
    <row r="243" spans="1:21" x14ac:dyDescent="0.25">
      <c r="A243" s="1">
        <v>45398</v>
      </c>
      <c r="B243" s="2">
        <v>0.83680555555555558</v>
      </c>
      <c r="C243" s="7">
        <v>1001</v>
      </c>
      <c r="D243" s="7">
        <v>1006</v>
      </c>
      <c r="E243" s="71">
        <v>17.100000000000001</v>
      </c>
      <c r="F243" s="9">
        <v>84</v>
      </c>
      <c r="G243" s="71">
        <v>17.100000000000001</v>
      </c>
      <c r="H243" s="71">
        <v>14.4</v>
      </c>
      <c r="I243" s="71">
        <v>26</v>
      </c>
      <c r="J243" s="71">
        <v>17.100000000000001</v>
      </c>
      <c r="K243" s="6">
        <f t="shared" si="9"/>
        <v>4.68</v>
      </c>
      <c r="L243" s="6">
        <f t="shared" si="10"/>
        <v>4.68</v>
      </c>
      <c r="M243" s="10">
        <v>204</v>
      </c>
      <c r="N243" s="3" t="str">
        <f t="shared" si="11"/>
        <v>SSW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1.3</v>
      </c>
      <c r="U243" s="15">
        <v>1.3</v>
      </c>
    </row>
    <row r="244" spans="1:21" x14ac:dyDescent="0.25">
      <c r="A244" s="1">
        <v>45398</v>
      </c>
      <c r="B244" s="2">
        <v>0.84027777777777779</v>
      </c>
      <c r="C244" s="7">
        <v>1001</v>
      </c>
      <c r="D244" s="7">
        <v>1006</v>
      </c>
      <c r="E244" s="71">
        <v>17</v>
      </c>
      <c r="F244" s="9">
        <v>84</v>
      </c>
      <c r="G244" s="71">
        <v>17.2</v>
      </c>
      <c r="H244" s="71">
        <v>14.3</v>
      </c>
      <c r="I244" s="71">
        <v>26</v>
      </c>
      <c r="J244" s="71">
        <v>17.2</v>
      </c>
      <c r="K244" s="6">
        <f t="shared" si="9"/>
        <v>7.9200000000000008</v>
      </c>
      <c r="L244" s="6">
        <f t="shared" si="10"/>
        <v>8.2799999999999994</v>
      </c>
      <c r="M244" s="10">
        <v>159</v>
      </c>
      <c r="N244" s="3" t="str">
        <f t="shared" si="11"/>
        <v>SSE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2.2000000000000002</v>
      </c>
      <c r="U244" s="15">
        <v>2.2999999999999998</v>
      </c>
    </row>
    <row r="245" spans="1:21" x14ac:dyDescent="0.25">
      <c r="A245" s="1">
        <v>45398</v>
      </c>
      <c r="B245" s="2">
        <v>0.84375</v>
      </c>
      <c r="C245" s="7">
        <v>1001</v>
      </c>
      <c r="D245" s="7">
        <v>1006</v>
      </c>
      <c r="E245" s="71">
        <v>17</v>
      </c>
      <c r="F245" s="9">
        <v>84</v>
      </c>
      <c r="G245" s="71">
        <v>17</v>
      </c>
      <c r="H245" s="71">
        <v>14.3</v>
      </c>
      <c r="I245" s="71">
        <v>26</v>
      </c>
      <c r="J245" s="71">
        <v>17</v>
      </c>
      <c r="K245" s="6">
        <f t="shared" si="9"/>
        <v>3.6</v>
      </c>
      <c r="L245" s="6">
        <f t="shared" si="10"/>
        <v>3.6</v>
      </c>
      <c r="M245" s="10">
        <v>60</v>
      </c>
      <c r="N245" s="3" t="str">
        <f t="shared" si="11"/>
        <v>ENE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</v>
      </c>
      <c r="U245" s="15">
        <v>1</v>
      </c>
    </row>
    <row r="246" spans="1:21" x14ac:dyDescent="0.25">
      <c r="A246" s="1">
        <v>45398</v>
      </c>
      <c r="B246" s="2">
        <v>0.84722222222222221</v>
      </c>
      <c r="C246" s="7">
        <v>1001</v>
      </c>
      <c r="D246" s="7">
        <v>1006</v>
      </c>
      <c r="E246" s="71">
        <v>16.899999999999999</v>
      </c>
      <c r="F246" s="9">
        <v>84</v>
      </c>
      <c r="G246" s="71">
        <v>16.7</v>
      </c>
      <c r="H246" s="71">
        <v>14.2</v>
      </c>
      <c r="I246" s="71">
        <v>26</v>
      </c>
      <c r="J246" s="71">
        <v>16.7</v>
      </c>
      <c r="K246" s="6">
        <f t="shared" si="9"/>
        <v>10.08</v>
      </c>
      <c r="L246" s="6">
        <f t="shared" si="10"/>
        <v>10.44</v>
      </c>
      <c r="M246" s="10">
        <v>180</v>
      </c>
      <c r="N246" s="3" t="str">
        <f t="shared" si="11"/>
        <v>S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2.8</v>
      </c>
      <c r="U246" s="15">
        <v>2.9</v>
      </c>
    </row>
    <row r="247" spans="1:21" x14ac:dyDescent="0.25">
      <c r="A247" s="1">
        <v>45398</v>
      </c>
      <c r="B247" s="2">
        <v>0.85069444444444442</v>
      </c>
      <c r="C247" s="7">
        <v>1001</v>
      </c>
      <c r="D247" s="7">
        <v>1006</v>
      </c>
      <c r="E247" s="71">
        <v>16.899999999999999</v>
      </c>
      <c r="F247" s="9">
        <v>85</v>
      </c>
      <c r="G247" s="71">
        <v>16.5</v>
      </c>
      <c r="H247" s="71">
        <v>14.3</v>
      </c>
      <c r="I247" s="71">
        <v>26</v>
      </c>
      <c r="J247" s="71">
        <v>16.5</v>
      </c>
      <c r="K247" s="6">
        <f t="shared" si="9"/>
        <v>11.52</v>
      </c>
      <c r="L247" s="6">
        <f t="shared" si="10"/>
        <v>11.88</v>
      </c>
      <c r="M247" s="10">
        <v>162</v>
      </c>
      <c r="N247" s="3" t="str">
        <f t="shared" si="11"/>
        <v>SSE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3.2</v>
      </c>
      <c r="U247" s="15">
        <v>3.3</v>
      </c>
    </row>
    <row r="248" spans="1:21" x14ac:dyDescent="0.25">
      <c r="A248" s="1">
        <v>45398</v>
      </c>
      <c r="B248" s="2">
        <v>0.85416666666666663</v>
      </c>
      <c r="C248" s="7">
        <v>1001</v>
      </c>
      <c r="D248" s="7">
        <v>1006</v>
      </c>
      <c r="E248" s="71">
        <v>16.899999999999999</v>
      </c>
      <c r="F248" s="9">
        <v>85</v>
      </c>
      <c r="G248" s="71">
        <v>16.899999999999999</v>
      </c>
      <c r="H248" s="71">
        <v>14.3</v>
      </c>
      <c r="I248" s="71">
        <v>26</v>
      </c>
      <c r="J248" s="71">
        <v>16.899999999999999</v>
      </c>
      <c r="K248" s="6">
        <f t="shared" si="9"/>
        <v>3.9600000000000004</v>
      </c>
      <c r="L248" s="6">
        <f t="shared" si="10"/>
        <v>3.9600000000000004</v>
      </c>
      <c r="M248" s="10">
        <v>86</v>
      </c>
      <c r="N248" s="3" t="str">
        <f t="shared" si="11"/>
        <v>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1.1000000000000001</v>
      </c>
      <c r="U248" s="15">
        <v>1.1000000000000001</v>
      </c>
    </row>
    <row r="249" spans="1:21" x14ac:dyDescent="0.25">
      <c r="A249" s="1">
        <v>45398</v>
      </c>
      <c r="B249" s="2">
        <v>0.85763888888888884</v>
      </c>
      <c r="C249" s="7">
        <v>1001</v>
      </c>
      <c r="D249" s="7">
        <v>1006</v>
      </c>
      <c r="E249" s="71">
        <v>16.899999999999999</v>
      </c>
      <c r="F249" s="9">
        <v>85</v>
      </c>
      <c r="G249" s="71">
        <v>16.399999999999999</v>
      </c>
      <c r="H249" s="71">
        <v>14.3</v>
      </c>
      <c r="I249" s="71">
        <v>26</v>
      </c>
      <c r="J249" s="71">
        <v>16.399999999999999</v>
      </c>
      <c r="K249" s="6">
        <f t="shared" si="9"/>
        <v>12.6</v>
      </c>
      <c r="L249" s="6">
        <f t="shared" si="10"/>
        <v>12.96</v>
      </c>
      <c r="M249" s="10">
        <v>176</v>
      </c>
      <c r="N249" s="3" t="str">
        <f t="shared" si="11"/>
        <v>S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3.5</v>
      </c>
      <c r="U249" s="15">
        <v>3.6</v>
      </c>
    </row>
    <row r="250" spans="1:21" x14ac:dyDescent="0.25">
      <c r="A250" s="1">
        <v>45398</v>
      </c>
      <c r="B250" s="2">
        <v>0.86111111111111116</v>
      </c>
      <c r="C250" s="7">
        <v>1001</v>
      </c>
      <c r="D250" s="7">
        <v>1006</v>
      </c>
      <c r="E250" s="71">
        <v>16.899999999999999</v>
      </c>
      <c r="F250" s="9">
        <v>85</v>
      </c>
      <c r="G250" s="71">
        <v>17.399999999999999</v>
      </c>
      <c r="H250" s="71">
        <v>14.3</v>
      </c>
      <c r="I250" s="71">
        <v>26</v>
      </c>
      <c r="J250" s="71">
        <v>17.399999999999999</v>
      </c>
      <c r="K250" s="6">
        <f t="shared" si="9"/>
        <v>5.4</v>
      </c>
      <c r="L250" s="6">
        <f t="shared" si="10"/>
        <v>5.4</v>
      </c>
      <c r="M250" s="10">
        <v>102</v>
      </c>
      <c r="N250" s="3" t="str">
        <f t="shared" si="11"/>
        <v>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1.5</v>
      </c>
      <c r="U250" s="15">
        <v>1.5</v>
      </c>
    </row>
    <row r="251" spans="1:21" x14ac:dyDescent="0.25">
      <c r="A251" s="1">
        <v>45398</v>
      </c>
      <c r="B251" s="2">
        <v>0.86458333333333337</v>
      </c>
      <c r="C251" s="7">
        <v>1001</v>
      </c>
      <c r="D251" s="7">
        <v>1006</v>
      </c>
      <c r="E251" s="71">
        <v>16.899999999999999</v>
      </c>
      <c r="F251" s="9">
        <v>86</v>
      </c>
      <c r="G251" s="71">
        <v>16.899999999999999</v>
      </c>
      <c r="H251" s="71">
        <v>14.5</v>
      </c>
      <c r="I251" s="71">
        <v>26</v>
      </c>
      <c r="J251" s="71">
        <v>16.899999999999999</v>
      </c>
      <c r="K251" s="6">
        <f t="shared" si="9"/>
        <v>8.2799999999999994</v>
      </c>
      <c r="L251" s="6">
        <f t="shared" si="10"/>
        <v>8.2799999999999994</v>
      </c>
      <c r="M251" s="10">
        <v>143</v>
      </c>
      <c r="N251" s="3" t="str">
        <f t="shared" si="11"/>
        <v>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2.2999999999999998</v>
      </c>
      <c r="U251" s="15">
        <v>2.2999999999999998</v>
      </c>
    </row>
    <row r="252" spans="1:21" x14ac:dyDescent="0.25">
      <c r="A252" s="1">
        <v>45398</v>
      </c>
      <c r="B252" s="2">
        <v>0.86805555555555558</v>
      </c>
      <c r="C252" s="7">
        <v>1001</v>
      </c>
      <c r="D252" s="7">
        <v>1006</v>
      </c>
      <c r="E252" s="71">
        <v>16.8</v>
      </c>
      <c r="F252" s="9">
        <v>86</v>
      </c>
      <c r="G252" s="71">
        <v>17.3</v>
      </c>
      <c r="H252" s="71">
        <v>14.4</v>
      </c>
      <c r="I252" s="71">
        <v>26</v>
      </c>
      <c r="J252" s="71">
        <v>17.3</v>
      </c>
      <c r="K252" s="6">
        <f t="shared" si="9"/>
        <v>5.4</v>
      </c>
      <c r="L252" s="6">
        <f t="shared" si="10"/>
        <v>5.4</v>
      </c>
      <c r="M252" s="10">
        <v>204</v>
      </c>
      <c r="N252" s="3" t="str">
        <f t="shared" si="11"/>
        <v>SSW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1.5</v>
      </c>
      <c r="U252" s="15">
        <v>1.5</v>
      </c>
    </row>
    <row r="253" spans="1:21" x14ac:dyDescent="0.25">
      <c r="A253" s="1">
        <v>45398</v>
      </c>
      <c r="B253" s="2">
        <v>0.87152777777777779</v>
      </c>
      <c r="C253" s="7">
        <v>1001</v>
      </c>
      <c r="D253" s="7">
        <v>1006</v>
      </c>
      <c r="E253" s="71">
        <v>16.8</v>
      </c>
      <c r="F253" s="9">
        <v>86</v>
      </c>
      <c r="G253" s="71">
        <v>17.3</v>
      </c>
      <c r="H253" s="71">
        <v>14.4</v>
      </c>
      <c r="I253" s="71">
        <v>26</v>
      </c>
      <c r="J253" s="71">
        <v>17.3</v>
      </c>
      <c r="K253" s="6">
        <f t="shared" si="9"/>
        <v>5.04</v>
      </c>
      <c r="L253" s="6">
        <f t="shared" si="10"/>
        <v>5.04</v>
      </c>
      <c r="M253" s="10">
        <v>124</v>
      </c>
      <c r="N253" s="3" t="str">
        <f t="shared" si="11"/>
        <v>ESE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1.4</v>
      </c>
      <c r="U253" s="15">
        <v>1.4</v>
      </c>
    </row>
    <row r="254" spans="1:21" x14ac:dyDescent="0.25">
      <c r="A254" s="1">
        <v>45398</v>
      </c>
      <c r="B254" s="2">
        <v>0.875</v>
      </c>
      <c r="C254" s="7">
        <v>1001</v>
      </c>
      <c r="D254" s="7">
        <v>1006</v>
      </c>
      <c r="E254" s="71">
        <v>16.8</v>
      </c>
      <c r="F254" s="9">
        <v>87</v>
      </c>
      <c r="G254" s="71">
        <v>16.7</v>
      </c>
      <c r="H254" s="71">
        <v>14.6</v>
      </c>
      <c r="I254" s="71">
        <v>26</v>
      </c>
      <c r="J254" s="71">
        <v>16.7</v>
      </c>
      <c r="K254" s="6">
        <f t="shared" si="9"/>
        <v>9.7200000000000006</v>
      </c>
      <c r="L254" s="6">
        <f t="shared" si="10"/>
        <v>10.08</v>
      </c>
      <c r="M254" s="10">
        <v>278</v>
      </c>
      <c r="N254" s="3" t="str">
        <f t="shared" si="11"/>
        <v>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2.7</v>
      </c>
      <c r="U254" s="15">
        <v>2.8</v>
      </c>
    </row>
    <row r="255" spans="1:21" x14ac:dyDescent="0.25">
      <c r="A255" s="1">
        <v>45398</v>
      </c>
      <c r="B255" s="2">
        <v>0.87847222222222221</v>
      </c>
      <c r="C255" s="7">
        <v>1001</v>
      </c>
      <c r="D255" s="7">
        <v>1006</v>
      </c>
      <c r="E255" s="71">
        <v>16.8</v>
      </c>
      <c r="F255" s="9">
        <v>87</v>
      </c>
      <c r="G255" s="71">
        <v>17.100000000000001</v>
      </c>
      <c r="H255" s="71">
        <v>14.6</v>
      </c>
      <c r="I255" s="71">
        <v>26</v>
      </c>
      <c r="J255" s="71">
        <v>17.100000000000001</v>
      </c>
      <c r="K255" s="6">
        <f t="shared" si="9"/>
        <v>6.84</v>
      </c>
      <c r="L255" s="6">
        <f t="shared" si="10"/>
        <v>7.2</v>
      </c>
      <c r="M255" s="10">
        <v>192</v>
      </c>
      <c r="N255" s="3" t="str">
        <f t="shared" si="11"/>
        <v>S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1.9</v>
      </c>
      <c r="U255" s="15">
        <v>2</v>
      </c>
    </row>
    <row r="256" spans="1:21" x14ac:dyDescent="0.25">
      <c r="A256" s="1">
        <v>45398</v>
      </c>
      <c r="B256" s="2">
        <v>0.88194444444444442</v>
      </c>
      <c r="C256" s="7">
        <v>1001</v>
      </c>
      <c r="D256" s="7">
        <v>1006</v>
      </c>
      <c r="E256" s="71">
        <v>16.7</v>
      </c>
      <c r="F256" s="9">
        <v>87</v>
      </c>
      <c r="G256" s="71">
        <v>17.2</v>
      </c>
      <c r="H256" s="71">
        <v>14.5</v>
      </c>
      <c r="I256" s="71">
        <v>26</v>
      </c>
      <c r="J256" s="71">
        <v>17.2</v>
      </c>
      <c r="K256" s="6">
        <f t="shared" si="9"/>
        <v>5.76</v>
      </c>
      <c r="L256" s="6">
        <f t="shared" si="10"/>
        <v>5.76</v>
      </c>
      <c r="M256" s="10">
        <v>210</v>
      </c>
      <c r="N256" s="3" t="str">
        <f t="shared" si="11"/>
        <v>SSW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1.6</v>
      </c>
      <c r="U256" s="15">
        <v>1.6</v>
      </c>
    </row>
    <row r="257" spans="1:21" x14ac:dyDescent="0.25">
      <c r="A257" s="1">
        <v>45398</v>
      </c>
      <c r="B257" s="2">
        <v>0.88541666666666663</v>
      </c>
      <c r="C257" s="7">
        <v>1001</v>
      </c>
      <c r="D257" s="7">
        <v>1006</v>
      </c>
      <c r="E257" s="71">
        <v>16.8</v>
      </c>
      <c r="F257" s="9">
        <v>87</v>
      </c>
      <c r="G257" s="71">
        <v>17.3</v>
      </c>
      <c r="H257" s="71">
        <v>14.6</v>
      </c>
      <c r="I257" s="71">
        <v>26</v>
      </c>
      <c r="J257" s="71">
        <v>17.3</v>
      </c>
      <c r="K257" s="6">
        <f t="shared" si="9"/>
        <v>5.4</v>
      </c>
      <c r="L257" s="6">
        <f t="shared" si="10"/>
        <v>5.4</v>
      </c>
      <c r="M257" s="10">
        <v>343</v>
      </c>
      <c r="N257" s="3" t="str">
        <f t="shared" si="11"/>
        <v>NNW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1.5</v>
      </c>
      <c r="U257" s="15">
        <v>1.5</v>
      </c>
    </row>
    <row r="258" spans="1:21" x14ac:dyDescent="0.25">
      <c r="A258" s="1">
        <v>45398</v>
      </c>
      <c r="B258" s="2">
        <v>0.88888888888888884</v>
      </c>
      <c r="C258" s="7">
        <v>1001</v>
      </c>
      <c r="D258" s="7">
        <v>1006</v>
      </c>
      <c r="E258" s="71">
        <v>16.7</v>
      </c>
      <c r="F258" s="9">
        <v>87</v>
      </c>
      <c r="G258" s="71">
        <v>17.2</v>
      </c>
      <c r="H258" s="71">
        <v>14.5</v>
      </c>
      <c r="I258" s="71">
        <v>26</v>
      </c>
      <c r="J258" s="71">
        <v>17.2</v>
      </c>
      <c r="K258" s="6">
        <f t="shared" si="9"/>
        <v>5.04</v>
      </c>
      <c r="L258" s="6">
        <f t="shared" si="10"/>
        <v>5.04</v>
      </c>
      <c r="M258" s="10">
        <v>174</v>
      </c>
      <c r="N258" s="3" t="str">
        <f t="shared" si="11"/>
        <v>S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1.4</v>
      </c>
      <c r="U258" s="15">
        <v>1.4</v>
      </c>
    </row>
    <row r="259" spans="1:21" x14ac:dyDescent="0.25">
      <c r="A259" s="1">
        <v>45398</v>
      </c>
      <c r="B259" s="2">
        <v>0.89236111111111116</v>
      </c>
      <c r="C259" s="7">
        <v>1001</v>
      </c>
      <c r="D259" s="7">
        <v>1006</v>
      </c>
      <c r="E259" s="71">
        <v>16.7</v>
      </c>
      <c r="F259" s="9">
        <v>87</v>
      </c>
      <c r="G259" s="71">
        <v>17</v>
      </c>
      <c r="H259" s="71">
        <v>14.5</v>
      </c>
      <c r="I259" s="71">
        <v>26</v>
      </c>
      <c r="J259" s="71">
        <v>17</v>
      </c>
      <c r="K259" s="6">
        <f t="shared" ref="K259:K289" si="12">CONVERT(T259,"m/s","km/h")</f>
        <v>6.84</v>
      </c>
      <c r="L259" s="6">
        <f t="shared" ref="L259:L289" si="13">CONVERT(U259,"m/s","km/h")</f>
        <v>7.2</v>
      </c>
      <c r="M259" s="10">
        <v>165</v>
      </c>
      <c r="N259" s="3" t="str">
        <f t="shared" ref="N259:N289" si="14">LOOKUP(M259,$V$4:$V$40,$W$4:$W$40)</f>
        <v>SSE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1.9</v>
      </c>
      <c r="U259" s="15">
        <v>2</v>
      </c>
    </row>
    <row r="260" spans="1:21" x14ac:dyDescent="0.25">
      <c r="A260" s="1">
        <v>45398</v>
      </c>
      <c r="B260" s="2">
        <v>0.89583333333333337</v>
      </c>
      <c r="C260" s="7">
        <v>1001</v>
      </c>
      <c r="D260" s="7">
        <v>1006</v>
      </c>
      <c r="E260" s="71">
        <v>16.7</v>
      </c>
      <c r="F260" s="9">
        <v>86</v>
      </c>
      <c r="G260" s="71">
        <v>16.7</v>
      </c>
      <c r="H260" s="71">
        <v>14.3</v>
      </c>
      <c r="I260" s="71">
        <v>26</v>
      </c>
      <c r="J260" s="71">
        <v>16.7</v>
      </c>
      <c r="K260" s="6">
        <f t="shared" si="12"/>
        <v>3.6</v>
      </c>
      <c r="L260" s="6">
        <f t="shared" si="13"/>
        <v>3.6</v>
      </c>
      <c r="M260" s="10">
        <v>192</v>
      </c>
      <c r="N260" s="3" t="str">
        <f t="shared" si="14"/>
        <v>S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</v>
      </c>
      <c r="U260" s="15">
        <v>1</v>
      </c>
    </row>
    <row r="261" spans="1:21" x14ac:dyDescent="0.25">
      <c r="A261" s="1">
        <v>45398</v>
      </c>
      <c r="B261" s="2">
        <v>0.89930555555555558</v>
      </c>
      <c r="C261" s="7">
        <v>1001</v>
      </c>
      <c r="D261" s="7">
        <v>1006</v>
      </c>
      <c r="E261" s="71">
        <v>16.600000000000001</v>
      </c>
      <c r="F261" s="9">
        <v>86</v>
      </c>
      <c r="G261" s="71">
        <v>16.2</v>
      </c>
      <c r="H261" s="71">
        <v>14.2</v>
      </c>
      <c r="I261" s="71">
        <v>26</v>
      </c>
      <c r="J261" s="71">
        <v>16.2</v>
      </c>
      <c r="K261" s="6">
        <f t="shared" si="12"/>
        <v>11.16</v>
      </c>
      <c r="L261" s="6">
        <f t="shared" si="13"/>
        <v>11.52</v>
      </c>
      <c r="M261" s="10">
        <v>211</v>
      </c>
      <c r="N261" s="3" t="str">
        <f t="shared" si="14"/>
        <v>SSW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3.1</v>
      </c>
      <c r="U261" s="15">
        <v>3.2</v>
      </c>
    </row>
    <row r="262" spans="1:21" x14ac:dyDescent="0.25">
      <c r="A262" s="1">
        <v>45398</v>
      </c>
      <c r="B262" s="2">
        <v>0.90277777777777779</v>
      </c>
      <c r="C262" s="7">
        <v>1001</v>
      </c>
      <c r="D262" s="7">
        <v>1006</v>
      </c>
      <c r="E262" s="71">
        <v>16.600000000000001</v>
      </c>
      <c r="F262" s="9">
        <v>87</v>
      </c>
      <c r="G262" s="71">
        <v>16.7</v>
      </c>
      <c r="H262" s="71">
        <v>14.4</v>
      </c>
      <c r="I262" s="71">
        <v>26</v>
      </c>
      <c r="J262" s="71">
        <v>16.7</v>
      </c>
      <c r="K262" s="6">
        <f t="shared" si="12"/>
        <v>7.2</v>
      </c>
      <c r="L262" s="6">
        <f t="shared" si="13"/>
        <v>8.64</v>
      </c>
      <c r="M262" s="10">
        <v>168</v>
      </c>
      <c r="N262" s="3" t="str">
        <f t="shared" si="14"/>
        <v>SSE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2</v>
      </c>
      <c r="U262" s="15">
        <v>2.4</v>
      </c>
    </row>
    <row r="263" spans="1:21" x14ac:dyDescent="0.25">
      <c r="A263" s="1">
        <v>45398</v>
      </c>
      <c r="B263" s="2">
        <v>0.90625</v>
      </c>
      <c r="C263" s="7">
        <v>1001</v>
      </c>
      <c r="D263" s="7">
        <v>1006</v>
      </c>
      <c r="E263" s="71">
        <v>16.600000000000001</v>
      </c>
      <c r="F263" s="9">
        <v>87</v>
      </c>
      <c r="G263" s="71">
        <v>17.100000000000001</v>
      </c>
      <c r="H263" s="71">
        <v>14.4</v>
      </c>
      <c r="I263" s="71">
        <v>26</v>
      </c>
      <c r="J263" s="71">
        <v>17.100000000000001</v>
      </c>
      <c r="K263" s="6">
        <f t="shared" si="12"/>
        <v>5.76</v>
      </c>
      <c r="L263" s="6">
        <f t="shared" si="13"/>
        <v>5.76</v>
      </c>
      <c r="M263" s="10">
        <v>282</v>
      </c>
      <c r="N263" s="3" t="str">
        <f t="shared" si="14"/>
        <v>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1.6</v>
      </c>
      <c r="U263" s="15">
        <v>1.6</v>
      </c>
    </row>
    <row r="264" spans="1:21" x14ac:dyDescent="0.25">
      <c r="A264" s="1">
        <v>45398</v>
      </c>
      <c r="B264" s="2">
        <v>0.90972222222222221</v>
      </c>
      <c r="C264" s="7">
        <v>1001</v>
      </c>
      <c r="D264" s="7">
        <v>1006</v>
      </c>
      <c r="E264" s="71">
        <v>16.7</v>
      </c>
      <c r="F264" s="9">
        <v>87</v>
      </c>
      <c r="G264" s="71">
        <v>16.399999999999999</v>
      </c>
      <c r="H264" s="71">
        <v>14.5</v>
      </c>
      <c r="I264" s="71">
        <v>26</v>
      </c>
      <c r="J264" s="71">
        <v>16.399999999999999</v>
      </c>
      <c r="K264" s="6">
        <f t="shared" si="12"/>
        <v>10.44</v>
      </c>
      <c r="L264" s="6">
        <f t="shared" si="13"/>
        <v>11.52</v>
      </c>
      <c r="M264" s="10">
        <v>174</v>
      </c>
      <c r="N264" s="3" t="str">
        <f t="shared" si="14"/>
        <v>S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2.9</v>
      </c>
      <c r="U264" s="15">
        <v>3.2</v>
      </c>
    </row>
    <row r="265" spans="1:21" x14ac:dyDescent="0.25">
      <c r="A265" s="1">
        <v>45398</v>
      </c>
      <c r="B265" s="2">
        <v>0.91319444444444442</v>
      </c>
      <c r="C265" s="7">
        <v>1001</v>
      </c>
      <c r="D265" s="7">
        <v>1006</v>
      </c>
      <c r="E265" s="71">
        <v>16.600000000000001</v>
      </c>
      <c r="F265" s="9">
        <v>88</v>
      </c>
      <c r="G265" s="71">
        <v>16.2</v>
      </c>
      <c r="H265" s="71">
        <v>14.6</v>
      </c>
      <c r="I265" s="71">
        <v>26</v>
      </c>
      <c r="J265" s="71">
        <v>16.2</v>
      </c>
      <c r="K265" s="6">
        <f t="shared" si="12"/>
        <v>11.88</v>
      </c>
      <c r="L265" s="6">
        <f t="shared" si="13"/>
        <v>12.6</v>
      </c>
      <c r="M265" s="10">
        <v>192</v>
      </c>
      <c r="N265" s="3" t="str">
        <f t="shared" si="14"/>
        <v>S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3.3</v>
      </c>
      <c r="U265" s="15">
        <v>3.5</v>
      </c>
    </row>
    <row r="266" spans="1:21" x14ac:dyDescent="0.25">
      <c r="A266" s="1">
        <v>45398</v>
      </c>
      <c r="B266" s="2">
        <v>0.91666666666666663</v>
      </c>
      <c r="C266" s="7">
        <v>1001</v>
      </c>
      <c r="D266" s="7">
        <v>1006</v>
      </c>
      <c r="E266" s="71">
        <v>16.600000000000001</v>
      </c>
      <c r="F266" s="9">
        <v>88</v>
      </c>
      <c r="G266" s="71">
        <v>17.100000000000001</v>
      </c>
      <c r="H266" s="71">
        <v>14.6</v>
      </c>
      <c r="I266" s="71">
        <v>26</v>
      </c>
      <c r="J266" s="71">
        <v>17.100000000000001</v>
      </c>
      <c r="K266" s="6">
        <f t="shared" si="12"/>
        <v>5.4</v>
      </c>
      <c r="L266" s="6">
        <f t="shared" si="13"/>
        <v>5.4</v>
      </c>
      <c r="M266" s="10">
        <v>258</v>
      </c>
      <c r="N266" s="3" t="str">
        <f t="shared" si="14"/>
        <v>WSW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1.5</v>
      </c>
      <c r="U266" s="15">
        <v>1.5</v>
      </c>
    </row>
    <row r="267" spans="1:21" x14ac:dyDescent="0.25">
      <c r="A267" s="1">
        <v>45398</v>
      </c>
      <c r="B267" s="2">
        <v>0.92013888888888884</v>
      </c>
      <c r="C267" s="7">
        <v>1001</v>
      </c>
      <c r="D267" s="7">
        <v>1006</v>
      </c>
      <c r="E267" s="71">
        <v>16.5</v>
      </c>
      <c r="F267" s="9">
        <v>89</v>
      </c>
      <c r="G267" s="71">
        <v>16.8</v>
      </c>
      <c r="H267" s="71">
        <v>14.7</v>
      </c>
      <c r="I267" s="71">
        <v>26</v>
      </c>
      <c r="J267" s="71">
        <v>16.8</v>
      </c>
      <c r="K267" s="6">
        <f t="shared" si="12"/>
        <v>6.84</v>
      </c>
      <c r="L267" s="6">
        <f t="shared" si="13"/>
        <v>7.2</v>
      </c>
      <c r="M267" s="10">
        <v>170</v>
      </c>
      <c r="N267" s="3" t="str">
        <f t="shared" si="14"/>
        <v>S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1.9</v>
      </c>
      <c r="U267" s="15">
        <v>2</v>
      </c>
    </row>
    <row r="268" spans="1:21" x14ac:dyDescent="0.25">
      <c r="A268" s="1">
        <v>45398</v>
      </c>
      <c r="B268" s="2">
        <v>0.92361111111111116</v>
      </c>
      <c r="C268" s="7">
        <v>1001</v>
      </c>
      <c r="D268" s="7">
        <v>1006</v>
      </c>
      <c r="E268" s="71">
        <v>16.5</v>
      </c>
      <c r="F268" s="9">
        <v>89</v>
      </c>
      <c r="G268" s="71">
        <v>15.8</v>
      </c>
      <c r="H268" s="71">
        <v>14.7</v>
      </c>
      <c r="I268" s="71">
        <v>26</v>
      </c>
      <c r="J268" s="71">
        <v>15.8</v>
      </c>
      <c r="K268" s="6">
        <f t="shared" si="12"/>
        <v>14.040000000000001</v>
      </c>
      <c r="L268" s="6">
        <f t="shared" si="13"/>
        <v>14.040000000000001</v>
      </c>
      <c r="M268" s="10">
        <v>187</v>
      </c>
      <c r="N268" s="3" t="str">
        <f t="shared" si="14"/>
        <v>S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3.9</v>
      </c>
      <c r="U268" s="15">
        <v>3.9</v>
      </c>
    </row>
    <row r="269" spans="1:21" x14ac:dyDescent="0.25">
      <c r="A269" s="1">
        <v>45398</v>
      </c>
      <c r="B269" s="2">
        <v>0.92708333333333337</v>
      </c>
      <c r="C269" s="7">
        <v>1001</v>
      </c>
      <c r="D269" s="7">
        <v>1006</v>
      </c>
      <c r="E269" s="71">
        <v>16.399999999999999</v>
      </c>
      <c r="F269" s="9">
        <v>90</v>
      </c>
      <c r="G269" s="71">
        <v>15.7</v>
      </c>
      <c r="H269" s="71">
        <v>14.7</v>
      </c>
      <c r="I269" s="71">
        <v>26</v>
      </c>
      <c r="J269" s="71">
        <v>15.7</v>
      </c>
      <c r="K269" s="6">
        <f t="shared" si="12"/>
        <v>13.32</v>
      </c>
      <c r="L269" s="6">
        <f t="shared" si="13"/>
        <v>14.040000000000001</v>
      </c>
      <c r="M269" s="10">
        <v>173</v>
      </c>
      <c r="N269" s="3" t="str">
        <f t="shared" si="14"/>
        <v>S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3.7</v>
      </c>
      <c r="U269" s="15">
        <v>3.9</v>
      </c>
    </row>
    <row r="270" spans="1:21" x14ac:dyDescent="0.25">
      <c r="A270" s="1">
        <v>45398</v>
      </c>
      <c r="B270" s="2">
        <v>0.93055555555555558</v>
      </c>
      <c r="C270" s="7">
        <v>1001</v>
      </c>
      <c r="D270" s="7">
        <v>1006</v>
      </c>
      <c r="E270" s="71">
        <v>16.3</v>
      </c>
      <c r="F270" s="9">
        <v>90</v>
      </c>
      <c r="G270" s="71">
        <v>16.2</v>
      </c>
      <c r="H270" s="71">
        <v>14.6</v>
      </c>
      <c r="I270" s="71">
        <v>26</v>
      </c>
      <c r="J270" s="71">
        <v>16.2</v>
      </c>
      <c r="K270" s="6">
        <f t="shared" si="12"/>
        <v>8.64</v>
      </c>
      <c r="L270" s="6">
        <f t="shared" si="13"/>
        <v>9.36</v>
      </c>
      <c r="M270" s="10">
        <v>186</v>
      </c>
      <c r="N270" s="3" t="str">
        <f t="shared" si="14"/>
        <v>S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2.4</v>
      </c>
      <c r="U270" s="15">
        <v>2.6</v>
      </c>
    </row>
    <row r="271" spans="1:21" x14ac:dyDescent="0.25">
      <c r="A271" s="1">
        <v>45398</v>
      </c>
      <c r="B271" s="2">
        <v>0.93402777777777779</v>
      </c>
      <c r="C271" s="7">
        <v>1001</v>
      </c>
      <c r="D271" s="7">
        <v>1006</v>
      </c>
      <c r="E271" s="71">
        <v>16.2</v>
      </c>
      <c r="F271" s="9">
        <v>91</v>
      </c>
      <c r="G271" s="71">
        <v>15.7</v>
      </c>
      <c r="H271" s="71">
        <v>14.7</v>
      </c>
      <c r="I271" s="71">
        <v>26</v>
      </c>
      <c r="J271" s="71">
        <v>15.7</v>
      </c>
      <c r="K271" s="6">
        <f t="shared" si="12"/>
        <v>11.16</v>
      </c>
      <c r="L271" s="6">
        <f t="shared" si="13"/>
        <v>11.52</v>
      </c>
      <c r="M271" s="10">
        <v>211</v>
      </c>
      <c r="N271" s="3" t="str">
        <f t="shared" si="14"/>
        <v>SSW</v>
      </c>
      <c r="O271" s="11">
        <v>1.5</v>
      </c>
      <c r="P271" s="12">
        <v>0.2</v>
      </c>
      <c r="Q271" s="3">
        <v>0</v>
      </c>
      <c r="R271" s="13">
        <v>0</v>
      </c>
      <c r="S271" s="14">
        <v>0</v>
      </c>
      <c r="T271" s="15">
        <v>3.1</v>
      </c>
      <c r="U271" s="15">
        <v>3.2</v>
      </c>
    </row>
    <row r="272" spans="1:21" x14ac:dyDescent="0.25">
      <c r="A272" s="1">
        <v>45398</v>
      </c>
      <c r="B272" s="2">
        <v>0.9375</v>
      </c>
      <c r="C272" s="7">
        <v>1001</v>
      </c>
      <c r="D272" s="7">
        <v>1006</v>
      </c>
      <c r="E272" s="71">
        <v>16.2</v>
      </c>
      <c r="F272" s="9">
        <v>91</v>
      </c>
      <c r="G272" s="71">
        <v>16</v>
      </c>
      <c r="H272" s="71">
        <v>14.7</v>
      </c>
      <c r="I272" s="71">
        <v>26</v>
      </c>
      <c r="J272" s="71">
        <v>16</v>
      </c>
      <c r="K272" s="6">
        <f t="shared" si="12"/>
        <v>9.7200000000000006</v>
      </c>
      <c r="L272" s="6">
        <f t="shared" si="13"/>
        <v>10.08</v>
      </c>
      <c r="M272" s="10">
        <v>126</v>
      </c>
      <c r="N272" s="3" t="str">
        <f t="shared" si="14"/>
        <v>ESE</v>
      </c>
      <c r="O272" s="11">
        <v>1.5</v>
      </c>
      <c r="P272" s="12">
        <v>0.2</v>
      </c>
      <c r="Q272" s="3">
        <v>0</v>
      </c>
      <c r="R272" s="13">
        <v>0</v>
      </c>
      <c r="S272" s="14">
        <v>0</v>
      </c>
      <c r="T272" s="15">
        <v>2.7</v>
      </c>
      <c r="U272" s="15">
        <v>2.8</v>
      </c>
    </row>
    <row r="273" spans="1:21" x14ac:dyDescent="0.25">
      <c r="A273" s="1">
        <v>45398</v>
      </c>
      <c r="B273" s="2">
        <v>0.94097222222222221</v>
      </c>
      <c r="C273" s="7">
        <v>1001</v>
      </c>
      <c r="D273" s="7">
        <v>1006</v>
      </c>
      <c r="E273" s="71">
        <v>16.2</v>
      </c>
      <c r="F273" s="9">
        <v>92</v>
      </c>
      <c r="G273" s="71">
        <v>15.6</v>
      </c>
      <c r="H273" s="71">
        <v>14.9</v>
      </c>
      <c r="I273" s="71">
        <v>26</v>
      </c>
      <c r="J273" s="71">
        <v>15.6</v>
      </c>
      <c r="K273" s="6">
        <f t="shared" si="12"/>
        <v>12.96</v>
      </c>
      <c r="L273" s="6">
        <f t="shared" si="13"/>
        <v>13.32</v>
      </c>
      <c r="M273" s="10">
        <v>207</v>
      </c>
      <c r="N273" s="3" t="str">
        <f t="shared" si="14"/>
        <v>SSW</v>
      </c>
      <c r="O273" s="11">
        <v>0</v>
      </c>
      <c r="P273" s="12">
        <v>0.2</v>
      </c>
      <c r="Q273" s="3">
        <v>0</v>
      </c>
      <c r="R273" s="13">
        <v>0</v>
      </c>
      <c r="S273" s="14">
        <v>0</v>
      </c>
      <c r="T273" s="15">
        <v>3.6</v>
      </c>
      <c r="U273" s="15">
        <v>3.7</v>
      </c>
    </row>
    <row r="274" spans="1:21" x14ac:dyDescent="0.25">
      <c r="A274" s="1">
        <v>45398</v>
      </c>
      <c r="B274" s="2">
        <v>0.94444444444444442</v>
      </c>
      <c r="C274" s="7">
        <v>1001</v>
      </c>
      <c r="D274" s="7">
        <v>1006</v>
      </c>
      <c r="E274" s="71">
        <v>16.100000000000001</v>
      </c>
      <c r="F274" s="9">
        <v>92</v>
      </c>
      <c r="G274" s="71">
        <v>15.7</v>
      </c>
      <c r="H274" s="71">
        <v>14.8</v>
      </c>
      <c r="I274" s="71">
        <v>26</v>
      </c>
      <c r="J274" s="71">
        <v>15.7</v>
      </c>
      <c r="K274" s="6">
        <f t="shared" si="12"/>
        <v>10.08</v>
      </c>
      <c r="L274" s="6">
        <f t="shared" si="13"/>
        <v>10.44</v>
      </c>
      <c r="M274" s="10">
        <v>180</v>
      </c>
      <c r="N274" s="3" t="str">
        <f t="shared" si="14"/>
        <v>S</v>
      </c>
      <c r="O274" s="11">
        <v>1.5</v>
      </c>
      <c r="P274" s="12">
        <v>0.5</v>
      </c>
      <c r="Q274" s="3">
        <v>0</v>
      </c>
      <c r="R274" s="13">
        <v>0</v>
      </c>
      <c r="S274" s="14">
        <v>0</v>
      </c>
      <c r="T274" s="15">
        <v>2.8</v>
      </c>
      <c r="U274" s="15">
        <v>2.9</v>
      </c>
    </row>
    <row r="275" spans="1:21" x14ac:dyDescent="0.25">
      <c r="A275" s="1">
        <v>45398</v>
      </c>
      <c r="B275" s="2">
        <v>0.94791666666666663</v>
      </c>
      <c r="C275" s="7">
        <v>1001</v>
      </c>
      <c r="D275" s="7">
        <v>1006</v>
      </c>
      <c r="E275" s="71">
        <v>16.100000000000001</v>
      </c>
      <c r="F275" s="9">
        <v>92</v>
      </c>
      <c r="G275" s="71">
        <v>16.5</v>
      </c>
      <c r="H275" s="71">
        <v>14.8</v>
      </c>
      <c r="I275" s="71">
        <v>26</v>
      </c>
      <c r="J275" s="71">
        <v>16.5</v>
      </c>
      <c r="K275" s="6">
        <f t="shared" si="12"/>
        <v>5.04</v>
      </c>
      <c r="L275" s="6">
        <f t="shared" si="13"/>
        <v>5.04</v>
      </c>
      <c r="M275" s="10">
        <v>227</v>
      </c>
      <c r="N275" s="3" t="str">
        <f t="shared" si="14"/>
        <v>SW</v>
      </c>
      <c r="O275" s="11">
        <v>1.5</v>
      </c>
      <c r="P275" s="12">
        <v>0.5</v>
      </c>
      <c r="Q275" s="3">
        <v>0</v>
      </c>
      <c r="R275" s="13">
        <v>0</v>
      </c>
      <c r="S275" s="14">
        <v>0</v>
      </c>
      <c r="T275" s="15">
        <v>1.4</v>
      </c>
      <c r="U275" s="15">
        <v>1.4</v>
      </c>
    </row>
    <row r="276" spans="1:21" x14ac:dyDescent="0.25">
      <c r="A276" s="1">
        <v>45398</v>
      </c>
      <c r="B276" s="2">
        <v>0.95138888888888884</v>
      </c>
      <c r="C276" s="7">
        <v>1001</v>
      </c>
      <c r="D276" s="7">
        <v>1006</v>
      </c>
      <c r="E276" s="71">
        <v>16.100000000000001</v>
      </c>
      <c r="F276" s="9">
        <v>92</v>
      </c>
      <c r="G276" s="71">
        <v>15.3</v>
      </c>
      <c r="H276" s="71">
        <v>14.8</v>
      </c>
      <c r="I276" s="71">
        <v>26</v>
      </c>
      <c r="J276" s="71">
        <v>15.3</v>
      </c>
      <c r="K276" s="6">
        <f t="shared" si="12"/>
        <v>14.4</v>
      </c>
      <c r="L276" s="6">
        <f t="shared" si="13"/>
        <v>17.64</v>
      </c>
      <c r="M276" s="10">
        <v>186</v>
      </c>
      <c r="N276" s="3" t="str">
        <f t="shared" si="14"/>
        <v>S</v>
      </c>
      <c r="O276" s="11">
        <v>0</v>
      </c>
      <c r="P276" s="12">
        <v>0.5</v>
      </c>
      <c r="Q276" s="3">
        <v>0</v>
      </c>
      <c r="R276" s="13">
        <v>0</v>
      </c>
      <c r="S276" s="14">
        <v>0</v>
      </c>
      <c r="T276" s="15">
        <v>4</v>
      </c>
      <c r="U276" s="15">
        <v>4.9000000000000004</v>
      </c>
    </row>
    <row r="277" spans="1:21" x14ac:dyDescent="0.25">
      <c r="A277" s="1">
        <v>45398</v>
      </c>
      <c r="B277" s="2">
        <v>0.95486111111111116</v>
      </c>
      <c r="C277" s="7">
        <v>1001</v>
      </c>
      <c r="D277" s="7">
        <v>1006</v>
      </c>
      <c r="E277" s="71">
        <v>16</v>
      </c>
      <c r="F277" s="9">
        <v>92</v>
      </c>
      <c r="G277" s="71">
        <v>14.7</v>
      </c>
      <c r="H277" s="71">
        <v>14.7</v>
      </c>
      <c r="I277" s="71">
        <v>26</v>
      </c>
      <c r="J277" s="71">
        <v>14.7</v>
      </c>
      <c r="K277" s="6">
        <f t="shared" si="12"/>
        <v>19.440000000000001</v>
      </c>
      <c r="L277" s="6">
        <f t="shared" si="13"/>
        <v>20.52</v>
      </c>
      <c r="M277" s="10">
        <v>186</v>
      </c>
      <c r="N277" s="3" t="str">
        <f t="shared" si="14"/>
        <v>S</v>
      </c>
      <c r="O277" s="11">
        <v>1.5</v>
      </c>
      <c r="P277" s="12">
        <v>0.7</v>
      </c>
      <c r="Q277" s="3">
        <v>0</v>
      </c>
      <c r="R277" s="13">
        <v>0</v>
      </c>
      <c r="S277" s="14">
        <v>0</v>
      </c>
      <c r="T277" s="15">
        <v>5.4</v>
      </c>
      <c r="U277" s="15">
        <v>5.7</v>
      </c>
    </row>
    <row r="278" spans="1:21" x14ac:dyDescent="0.25">
      <c r="A278" s="1">
        <v>45398</v>
      </c>
      <c r="B278" s="2">
        <v>0.95833333333333337</v>
      </c>
      <c r="C278" s="7">
        <v>1001</v>
      </c>
      <c r="D278" s="7">
        <v>1006</v>
      </c>
      <c r="E278" s="71">
        <v>16</v>
      </c>
      <c r="F278" s="9">
        <v>93</v>
      </c>
      <c r="G278" s="71">
        <v>16</v>
      </c>
      <c r="H278" s="71">
        <v>14.9</v>
      </c>
      <c r="I278" s="71">
        <v>26</v>
      </c>
      <c r="J278" s="71">
        <v>16</v>
      </c>
      <c r="K278" s="6">
        <f t="shared" si="12"/>
        <v>4.68</v>
      </c>
      <c r="L278" s="6">
        <f t="shared" si="13"/>
        <v>4.68</v>
      </c>
      <c r="M278" s="10">
        <v>186</v>
      </c>
      <c r="N278" s="3" t="str">
        <f t="shared" si="14"/>
        <v>S</v>
      </c>
      <c r="O278" s="11">
        <v>1.5</v>
      </c>
      <c r="P278" s="12">
        <v>0.7</v>
      </c>
      <c r="Q278" s="3">
        <v>0</v>
      </c>
      <c r="R278" s="13">
        <v>0</v>
      </c>
      <c r="S278" s="14">
        <v>0</v>
      </c>
      <c r="T278" s="15">
        <v>1.3</v>
      </c>
      <c r="U278" s="15">
        <v>1.3</v>
      </c>
    </row>
    <row r="279" spans="1:21" x14ac:dyDescent="0.25">
      <c r="A279" s="1">
        <v>45398</v>
      </c>
      <c r="B279" s="2">
        <v>0.96180555555555558</v>
      </c>
      <c r="C279" s="7">
        <v>1001</v>
      </c>
      <c r="D279" s="7">
        <v>1006</v>
      </c>
      <c r="E279" s="71">
        <v>16</v>
      </c>
      <c r="F279" s="9">
        <v>93</v>
      </c>
      <c r="G279" s="71">
        <v>15.5</v>
      </c>
      <c r="H279" s="71">
        <v>14.9</v>
      </c>
      <c r="I279" s="71">
        <v>26</v>
      </c>
      <c r="J279" s="71">
        <v>15.5</v>
      </c>
      <c r="K279" s="6">
        <f t="shared" si="12"/>
        <v>11.88</v>
      </c>
      <c r="L279" s="6">
        <f t="shared" si="13"/>
        <v>11.88</v>
      </c>
      <c r="M279" s="10">
        <v>152</v>
      </c>
      <c r="N279" s="3" t="str">
        <f t="shared" si="14"/>
        <v>SSE</v>
      </c>
      <c r="O279" s="11">
        <v>1.5</v>
      </c>
      <c r="P279" s="12">
        <v>0.2</v>
      </c>
      <c r="Q279" s="3">
        <v>0</v>
      </c>
      <c r="R279" s="13">
        <v>0</v>
      </c>
      <c r="S279" s="14">
        <v>0</v>
      </c>
      <c r="T279" s="15">
        <v>3.3</v>
      </c>
      <c r="U279" s="15">
        <v>3.3</v>
      </c>
    </row>
    <row r="280" spans="1:21" x14ac:dyDescent="0.25">
      <c r="A280" s="1">
        <v>45398</v>
      </c>
      <c r="B280" s="2">
        <v>0.96527777777777779</v>
      </c>
      <c r="C280" s="7">
        <v>1001</v>
      </c>
      <c r="D280" s="7">
        <v>1006</v>
      </c>
      <c r="E280" s="71">
        <v>15.9</v>
      </c>
      <c r="F280" s="9">
        <v>93</v>
      </c>
      <c r="G280" s="71">
        <v>15.9</v>
      </c>
      <c r="H280" s="71">
        <v>14.8</v>
      </c>
      <c r="I280" s="71">
        <v>26</v>
      </c>
      <c r="J280" s="71">
        <v>15.9</v>
      </c>
      <c r="K280" s="6">
        <f t="shared" si="12"/>
        <v>3.24</v>
      </c>
      <c r="L280" s="6">
        <f t="shared" si="13"/>
        <v>3.24</v>
      </c>
      <c r="M280" s="10">
        <v>288</v>
      </c>
      <c r="N280" s="3" t="str">
        <f t="shared" si="14"/>
        <v>W</v>
      </c>
      <c r="O280" s="11">
        <v>1.5</v>
      </c>
      <c r="P280" s="12">
        <v>0.2</v>
      </c>
      <c r="Q280" s="3">
        <v>0</v>
      </c>
      <c r="R280" s="13">
        <v>0</v>
      </c>
      <c r="S280" s="14">
        <v>0</v>
      </c>
      <c r="T280" s="15">
        <v>0.9</v>
      </c>
      <c r="U280" s="15">
        <v>0.9</v>
      </c>
    </row>
    <row r="281" spans="1:21" x14ac:dyDescent="0.25">
      <c r="A281" s="1">
        <v>45398</v>
      </c>
      <c r="B281" s="2">
        <v>0.96875</v>
      </c>
      <c r="C281" s="7">
        <v>1001</v>
      </c>
      <c r="D281" s="7">
        <v>1006</v>
      </c>
      <c r="E281" s="71">
        <v>15.9</v>
      </c>
      <c r="F281" s="9">
        <v>93</v>
      </c>
      <c r="G281" s="71">
        <v>15.5</v>
      </c>
      <c r="H281" s="71">
        <v>14.8</v>
      </c>
      <c r="I281" s="71">
        <v>26</v>
      </c>
      <c r="J281" s="71">
        <v>15.5</v>
      </c>
      <c r="K281" s="6">
        <f t="shared" si="12"/>
        <v>10.44</v>
      </c>
      <c r="L281" s="6">
        <f t="shared" si="13"/>
        <v>11.16</v>
      </c>
      <c r="M281" s="10">
        <v>192</v>
      </c>
      <c r="N281" s="3" t="str">
        <f t="shared" si="14"/>
        <v>S</v>
      </c>
      <c r="O281" s="11">
        <v>1.5</v>
      </c>
      <c r="P281" s="12">
        <v>0.5</v>
      </c>
      <c r="Q281" s="3">
        <v>0</v>
      </c>
      <c r="R281" s="13">
        <v>0</v>
      </c>
      <c r="S281" s="14">
        <v>0</v>
      </c>
      <c r="T281" s="15">
        <v>2.9</v>
      </c>
      <c r="U281" s="15">
        <v>3.1</v>
      </c>
    </row>
    <row r="282" spans="1:21" x14ac:dyDescent="0.25">
      <c r="A282" s="1">
        <v>45398</v>
      </c>
      <c r="B282" s="2">
        <v>0.97222222222222221</v>
      </c>
      <c r="C282" s="7">
        <v>1001</v>
      </c>
      <c r="D282" s="7">
        <v>1006</v>
      </c>
      <c r="E282" s="71">
        <v>15.9</v>
      </c>
      <c r="F282" s="9">
        <v>93</v>
      </c>
      <c r="G282" s="71">
        <v>16.3</v>
      </c>
      <c r="H282" s="71">
        <v>14.8</v>
      </c>
      <c r="I282" s="71">
        <v>26</v>
      </c>
      <c r="J282" s="71">
        <v>16.3</v>
      </c>
      <c r="K282" s="6">
        <f t="shared" si="12"/>
        <v>5.76</v>
      </c>
      <c r="L282" s="6">
        <f t="shared" si="13"/>
        <v>5.76</v>
      </c>
      <c r="M282" s="10">
        <v>321</v>
      </c>
      <c r="N282" s="3" t="str">
        <f t="shared" si="14"/>
        <v>NW</v>
      </c>
      <c r="O282" s="11">
        <v>1.5</v>
      </c>
      <c r="P282" s="12">
        <v>0.5</v>
      </c>
      <c r="Q282" s="3">
        <v>0</v>
      </c>
      <c r="R282" s="13">
        <v>0</v>
      </c>
      <c r="S282" s="14">
        <v>0</v>
      </c>
      <c r="T282" s="15">
        <v>1.6</v>
      </c>
      <c r="U282" s="15">
        <v>1.6</v>
      </c>
    </row>
    <row r="283" spans="1:21" x14ac:dyDescent="0.25">
      <c r="A283" s="1">
        <v>45398</v>
      </c>
      <c r="B283" s="2">
        <v>0.97569444444444442</v>
      </c>
      <c r="C283" s="7">
        <v>1001</v>
      </c>
      <c r="D283" s="7">
        <v>1006</v>
      </c>
      <c r="E283" s="71">
        <v>15.8</v>
      </c>
      <c r="F283" s="9">
        <v>93</v>
      </c>
      <c r="G283" s="71">
        <v>16.2</v>
      </c>
      <c r="H283" s="71">
        <v>14.7</v>
      </c>
      <c r="I283" s="71">
        <v>26</v>
      </c>
      <c r="J283" s="71">
        <v>16.2</v>
      </c>
      <c r="K283" s="6">
        <f t="shared" si="12"/>
        <v>5.4</v>
      </c>
      <c r="L283" s="6">
        <f t="shared" si="13"/>
        <v>5.4</v>
      </c>
      <c r="M283" s="10">
        <v>246</v>
      </c>
      <c r="N283" s="3" t="str">
        <f t="shared" si="14"/>
        <v>WSW</v>
      </c>
      <c r="O283" s="11">
        <v>1.5</v>
      </c>
      <c r="P283" s="12">
        <v>0.7</v>
      </c>
      <c r="Q283" s="3">
        <v>0</v>
      </c>
      <c r="R283" s="13">
        <v>0</v>
      </c>
      <c r="S283" s="14">
        <v>0</v>
      </c>
      <c r="T283" s="15">
        <v>1.5</v>
      </c>
      <c r="U283" s="15">
        <v>1.5</v>
      </c>
    </row>
    <row r="284" spans="1:21" x14ac:dyDescent="0.25">
      <c r="A284" s="1">
        <v>45398</v>
      </c>
      <c r="B284" s="2">
        <v>0.97916666666666663</v>
      </c>
      <c r="C284" s="7">
        <v>1000</v>
      </c>
      <c r="D284" s="7">
        <v>1005</v>
      </c>
      <c r="E284" s="71">
        <v>15.8</v>
      </c>
      <c r="F284" s="9">
        <v>94</v>
      </c>
      <c r="G284" s="71">
        <v>15.8</v>
      </c>
      <c r="H284" s="71">
        <v>14.8</v>
      </c>
      <c r="I284" s="71">
        <v>26</v>
      </c>
      <c r="J284" s="71">
        <v>15.8</v>
      </c>
      <c r="K284" s="6">
        <f t="shared" si="12"/>
        <v>3.6</v>
      </c>
      <c r="L284" s="6">
        <f t="shared" si="13"/>
        <v>3.6</v>
      </c>
      <c r="M284" s="10">
        <v>220</v>
      </c>
      <c r="N284" s="3" t="str">
        <f t="shared" si="14"/>
        <v>SW</v>
      </c>
      <c r="O284" s="11">
        <v>0</v>
      </c>
      <c r="P284" s="12">
        <v>0.7</v>
      </c>
      <c r="Q284" s="3">
        <v>0</v>
      </c>
      <c r="R284" s="13">
        <v>0</v>
      </c>
      <c r="S284" s="14">
        <v>0</v>
      </c>
      <c r="T284" s="15">
        <v>1</v>
      </c>
      <c r="U284" s="15">
        <v>1</v>
      </c>
    </row>
    <row r="285" spans="1:21" x14ac:dyDescent="0.25">
      <c r="A285" s="1">
        <v>45398</v>
      </c>
      <c r="B285" s="2">
        <v>0.98263888888888884</v>
      </c>
      <c r="C285" s="7">
        <v>1001</v>
      </c>
      <c r="D285" s="7">
        <v>1006</v>
      </c>
      <c r="E285" s="71">
        <v>15.8</v>
      </c>
      <c r="F285" s="9">
        <v>94</v>
      </c>
      <c r="G285" s="71">
        <v>15.8</v>
      </c>
      <c r="H285" s="71">
        <v>14.8</v>
      </c>
      <c r="I285" s="71">
        <v>26</v>
      </c>
      <c r="J285" s="71">
        <v>15.8</v>
      </c>
      <c r="K285" s="6">
        <f t="shared" si="12"/>
        <v>7.9200000000000008</v>
      </c>
      <c r="L285" s="6">
        <f t="shared" si="13"/>
        <v>8.64</v>
      </c>
      <c r="M285" s="10">
        <v>108</v>
      </c>
      <c r="N285" s="3" t="str">
        <f t="shared" si="14"/>
        <v>E</v>
      </c>
      <c r="O285" s="11">
        <v>1.5</v>
      </c>
      <c r="P285" s="12">
        <v>1</v>
      </c>
      <c r="Q285" s="3">
        <v>0</v>
      </c>
      <c r="R285" s="13">
        <v>0</v>
      </c>
      <c r="S285" s="14">
        <v>0</v>
      </c>
      <c r="T285" s="15">
        <v>2.2000000000000002</v>
      </c>
      <c r="U285" s="15">
        <v>2.4</v>
      </c>
    </row>
    <row r="286" spans="1:21" x14ac:dyDescent="0.25">
      <c r="A286" s="1">
        <v>45398</v>
      </c>
      <c r="B286" s="2">
        <v>0.98611111111111116</v>
      </c>
      <c r="C286" s="7">
        <v>1000</v>
      </c>
      <c r="D286" s="7">
        <v>1005</v>
      </c>
      <c r="E286" s="71">
        <v>15.8</v>
      </c>
      <c r="F286" s="9">
        <v>94</v>
      </c>
      <c r="G286" s="71">
        <v>15.8</v>
      </c>
      <c r="H286" s="71">
        <v>14.8</v>
      </c>
      <c r="I286" s="71">
        <v>26</v>
      </c>
      <c r="J286" s="71">
        <v>15.8</v>
      </c>
      <c r="K286" s="6">
        <f t="shared" si="12"/>
        <v>0</v>
      </c>
      <c r="L286" s="6">
        <f t="shared" si="13"/>
        <v>0</v>
      </c>
      <c r="M286" s="10">
        <v>126</v>
      </c>
      <c r="N286" s="3" t="str">
        <f t="shared" si="14"/>
        <v>ESE</v>
      </c>
      <c r="O286" s="11">
        <v>0</v>
      </c>
      <c r="P286" s="12">
        <v>1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45398</v>
      </c>
      <c r="B287" s="2">
        <v>0.98958333333333337</v>
      </c>
      <c r="C287" s="7">
        <v>1000</v>
      </c>
      <c r="D287" s="7">
        <v>1005</v>
      </c>
      <c r="E287" s="71">
        <v>15.7</v>
      </c>
      <c r="F287" s="9">
        <v>94</v>
      </c>
      <c r="G287" s="71">
        <v>16.100000000000001</v>
      </c>
      <c r="H287" s="71">
        <v>14.7</v>
      </c>
      <c r="I287" s="71">
        <v>26</v>
      </c>
      <c r="J287" s="71">
        <v>16.100000000000001</v>
      </c>
      <c r="K287" s="6">
        <f t="shared" si="12"/>
        <v>5.76</v>
      </c>
      <c r="L287" s="6">
        <f t="shared" si="13"/>
        <v>5.76</v>
      </c>
      <c r="M287" s="10">
        <v>162</v>
      </c>
      <c r="N287" s="3" t="str">
        <f t="shared" si="14"/>
        <v>SSE</v>
      </c>
      <c r="O287" s="11">
        <v>0</v>
      </c>
      <c r="P287" s="12">
        <v>1</v>
      </c>
      <c r="Q287" s="3">
        <v>0</v>
      </c>
      <c r="R287" s="13">
        <v>0</v>
      </c>
      <c r="S287" s="14">
        <v>0</v>
      </c>
      <c r="T287" s="15">
        <v>1.6</v>
      </c>
      <c r="U287" s="15">
        <v>1.6</v>
      </c>
    </row>
    <row r="288" spans="1:21" x14ac:dyDescent="0.25">
      <c r="A288" s="1">
        <v>45398</v>
      </c>
      <c r="B288" s="2">
        <v>0.99305555555555558</v>
      </c>
      <c r="C288" s="7">
        <v>1000</v>
      </c>
      <c r="D288" s="7">
        <v>1005</v>
      </c>
      <c r="E288" s="71">
        <v>15.7</v>
      </c>
      <c r="F288" s="9">
        <v>94</v>
      </c>
      <c r="G288" s="71">
        <v>16.100000000000001</v>
      </c>
      <c r="H288" s="71">
        <v>14.7</v>
      </c>
      <c r="I288" s="71">
        <v>26</v>
      </c>
      <c r="J288" s="71">
        <v>16.100000000000001</v>
      </c>
      <c r="K288" s="6">
        <f t="shared" si="12"/>
        <v>5.4</v>
      </c>
      <c r="L288" s="6">
        <f t="shared" si="13"/>
        <v>5.4</v>
      </c>
      <c r="M288" s="10">
        <v>180</v>
      </c>
      <c r="N288" s="3" t="str">
        <f t="shared" si="14"/>
        <v>S</v>
      </c>
      <c r="O288" s="11">
        <v>0</v>
      </c>
      <c r="P288" s="12">
        <v>1</v>
      </c>
      <c r="Q288" s="3">
        <v>0</v>
      </c>
      <c r="R288" s="13">
        <v>0</v>
      </c>
      <c r="S288" s="14">
        <v>0</v>
      </c>
      <c r="T288" s="15">
        <v>1.5</v>
      </c>
      <c r="U288" s="15">
        <v>1.5</v>
      </c>
    </row>
    <row r="289" spans="1:21" x14ac:dyDescent="0.25">
      <c r="A289" s="1">
        <v>45398</v>
      </c>
      <c r="B289" s="75">
        <v>0.99652777777777779</v>
      </c>
      <c r="C289" s="7">
        <v>1000</v>
      </c>
      <c r="D289" s="7">
        <v>1005</v>
      </c>
      <c r="E289" s="71">
        <v>15.7</v>
      </c>
      <c r="F289" s="9">
        <v>94</v>
      </c>
      <c r="G289" s="71">
        <v>16.100000000000001</v>
      </c>
      <c r="H289" s="71">
        <v>14.7</v>
      </c>
      <c r="I289" s="71">
        <v>26</v>
      </c>
      <c r="J289" s="71">
        <v>16.100000000000001</v>
      </c>
      <c r="K289" s="6">
        <f t="shared" si="12"/>
        <v>5.4</v>
      </c>
      <c r="L289" s="6">
        <f t="shared" si="13"/>
        <v>5.4</v>
      </c>
      <c r="M289" s="10">
        <v>277</v>
      </c>
      <c r="N289" s="3" t="str">
        <f t="shared" si="14"/>
        <v>W</v>
      </c>
      <c r="O289" s="11">
        <v>0</v>
      </c>
      <c r="P289" s="12">
        <v>1</v>
      </c>
      <c r="Q289" s="3">
        <v>0</v>
      </c>
      <c r="R289" s="13">
        <v>0</v>
      </c>
      <c r="S289" s="14">
        <v>0</v>
      </c>
      <c r="T289" s="15">
        <v>1.5</v>
      </c>
      <c r="U289" s="15">
        <v>1.5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19.224652777777774</v>
      </c>
      <c r="B293" s="27">
        <f>AVERAGE(F2:F289)</f>
        <v>73.090277777777771</v>
      </c>
      <c r="C293" s="28">
        <f>AVERAGE(C2:C289)</f>
        <v>1004.0173611111111</v>
      </c>
      <c r="D293" s="29">
        <f>AVERAGE(S75:S254)</f>
        <v>112.92074244666664</v>
      </c>
      <c r="E293" s="30">
        <f>AVERAGE(K2:K288)</f>
        <v>8.6989547038327562</v>
      </c>
      <c r="F293" s="74">
        <f>AVERAGE(H2:H289)</f>
        <v>14.098263888888889</v>
      </c>
      <c r="G293" s="45" t="str" cm="1">
        <f t="array" ref="G293">INDEX(N2:N288,MIN(IF(MAX(COUNTIF(N2:N288,N2:N288))=COUNTIF(N2:N288,N2:N288),ROW(N2:N288),"")))</f>
        <v>SE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15.7</v>
      </c>
      <c r="B296" s="33">
        <f>MAX(E2:E289)</f>
        <v>22.9</v>
      </c>
      <c r="C296" s="34">
        <f>MIN(F2:F289)</f>
        <v>54</v>
      </c>
      <c r="D296" s="35">
        <f>MAX(F2:F289)</f>
        <v>94</v>
      </c>
      <c r="E296" s="36">
        <f>MAX(S2:S288)</f>
        <v>295.24670000000003</v>
      </c>
      <c r="F296" s="37">
        <f>MAX(L2:L288)</f>
        <v>45.72</v>
      </c>
      <c r="G296" s="38">
        <f>MIN(H2:H289)</f>
        <v>13</v>
      </c>
      <c r="H296" s="33">
        <f>MAX(H2:H289)</f>
        <v>15</v>
      </c>
      <c r="I296" s="4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FAD2A-2EA9-4AA0-8BA2-65F43DB6F617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1" width="22.140625" customWidth="1"/>
    <col min="2" max="2" width="16.42578125" customWidth="1"/>
    <col min="3" max="3" width="18.28515625" style="16" customWidth="1"/>
    <col min="4" max="4" width="20.5703125" style="16" customWidth="1"/>
    <col min="5" max="5" width="20.7109375" style="5" customWidth="1"/>
    <col min="6" max="6" width="19.42578125" style="17" customWidth="1"/>
    <col min="7" max="7" width="17.140625" style="5" customWidth="1"/>
    <col min="8" max="8" width="18.7109375" style="5" customWidth="1"/>
    <col min="9" max="9" width="19" style="5" customWidth="1"/>
    <col min="10" max="10" width="17.85546875" style="5" customWidth="1"/>
    <col min="11" max="11" width="20.5703125" style="39" customWidth="1"/>
    <col min="12" max="12" width="14.140625" style="39" customWidth="1"/>
    <col min="13" max="13" width="17.85546875" style="4" customWidth="1"/>
    <col min="14" max="14" width="16.7109375" customWidth="1"/>
    <col min="15" max="15" width="16.5703125" style="18" customWidth="1"/>
    <col min="16" max="16" width="16.85546875" style="19" customWidth="1"/>
    <col min="17" max="17" width="13.140625" customWidth="1"/>
    <col min="18" max="18" width="16.85546875" style="20" customWidth="1"/>
    <col min="19" max="19" width="18.85546875" style="21" customWidth="1"/>
    <col min="20" max="20" width="17.7109375" style="22" customWidth="1"/>
    <col min="21" max="21" width="15.285156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45399</v>
      </c>
      <c r="B2" s="2">
        <v>0</v>
      </c>
      <c r="C2" s="7">
        <v>1000</v>
      </c>
      <c r="D2" s="7">
        <v>1005</v>
      </c>
      <c r="E2" s="8">
        <v>15.7</v>
      </c>
      <c r="F2" s="9">
        <v>94</v>
      </c>
      <c r="G2" s="8">
        <v>16.100000000000001</v>
      </c>
      <c r="H2" s="8">
        <v>14.7</v>
      </c>
      <c r="I2" s="8">
        <v>26</v>
      </c>
      <c r="J2" s="8">
        <v>16.100000000000001</v>
      </c>
      <c r="K2" s="6">
        <f>CONVERT(T2,"m/s","km/h")</f>
        <v>5.04</v>
      </c>
      <c r="L2" s="6">
        <f>CONVERT(U2,"m/s","km/h")</f>
        <v>5.04</v>
      </c>
      <c r="M2" s="10">
        <v>216</v>
      </c>
      <c r="N2" s="3" t="str">
        <f>LOOKUP(M2,$V$4:$V$40,$W$4:$W$40)</f>
        <v>SSW</v>
      </c>
      <c r="O2" s="11">
        <v>0</v>
      </c>
      <c r="P2" s="12">
        <v>1</v>
      </c>
      <c r="Q2" s="3">
        <v>0</v>
      </c>
      <c r="R2" s="13">
        <v>0</v>
      </c>
      <c r="S2" s="14">
        <v>0</v>
      </c>
      <c r="T2" s="15">
        <v>1.4</v>
      </c>
      <c r="U2" s="15">
        <v>1.4</v>
      </c>
    </row>
    <row r="3" spans="1:23" x14ac:dyDescent="0.25">
      <c r="A3" s="1">
        <v>45399</v>
      </c>
      <c r="B3" s="2">
        <v>3.472222222222222E-3</v>
      </c>
      <c r="C3" s="7">
        <v>1000</v>
      </c>
      <c r="D3" s="7">
        <v>1005</v>
      </c>
      <c r="E3" s="8">
        <v>15.7</v>
      </c>
      <c r="F3" s="9">
        <v>95</v>
      </c>
      <c r="G3" s="8">
        <v>16.100000000000001</v>
      </c>
      <c r="H3" s="8">
        <v>14.9</v>
      </c>
      <c r="I3" s="8">
        <v>26</v>
      </c>
      <c r="J3" s="8">
        <v>16.100000000000001</v>
      </c>
      <c r="K3" s="6">
        <f t="shared" ref="K3:K66" si="0">CONVERT(T3,"m/s","km/h")</f>
        <v>5.4</v>
      </c>
      <c r="L3" s="6">
        <f t="shared" ref="L3:L66" si="1">CONVERT(U3,"m/s","km/h")</f>
        <v>5.4</v>
      </c>
      <c r="M3" s="10">
        <v>153</v>
      </c>
      <c r="N3" s="3" t="str">
        <f t="shared" ref="N3:N66" si="2">LOOKUP(M3,$V$4:$V$40,$W$4:$W$40)</f>
        <v>SSE</v>
      </c>
      <c r="O3" s="11">
        <v>1.5</v>
      </c>
      <c r="P3" s="12">
        <v>0.2</v>
      </c>
      <c r="Q3" s="3">
        <v>0</v>
      </c>
      <c r="R3" s="13">
        <v>0</v>
      </c>
      <c r="S3" s="14">
        <v>0</v>
      </c>
      <c r="T3" s="15">
        <v>1.5</v>
      </c>
      <c r="U3" s="15">
        <v>1.5</v>
      </c>
    </row>
    <row r="4" spans="1:23" x14ac:dyDescent="0.25">
      <c r="A4" s="1">
        <v>45399</v>
      </c>
      <c r="B4" s="2">
        <v>6.9444444444444441E-3</v>
      </c>
      <c r="C4" s="7">
        <v>1000</v>
      </c>
      <c r="D4" s="7">
        <v>1005</v>
      </c>
      <c r="E4" s="8">
        <v>15.6</v>
      </c>
      <c r="F4" s="9">
        <v>94</v>
      </c>
      <c r="G4" s="8">
        <v>15.6</v>
      </c>
      <c r="H4" s="8">
        <v>14.6</v>
      </c>
      <c r="I4" s="8">
        <v>26</v>
      </c>
      <c r="J4" s="8">
        <v>15.6</v>
      </c>
      <c r="K4" s="6">
        <f t="shared" si="0"/>
        <v>3.6</v>
      </c>
      <c r="L4" s="6">
        <f t="shared" si="1"/>
        <v>3.6</v>
      </c>
      <c r="M4" s="10">
        <v>220</v>
      </c>
      <c r="N4" s="3" t="str">
        <f t="shared" si="2"/>
        <v>SW</v>
      </c>
      <c r="O4" s="11">
        <v>1.5</v>
      </c>
      <c r="P4" s="12">
        <v>0.2</v>
      </c>
      <c r="Q4" s="3">
        <v>0</v>
      </c>
      <c r="R4" s="13">
        <v>0</v>
      </c>
      <c r="S4" s="14">
        <v>0</v>
      </c>
      <c r="T4" s="15">
        <v>1</v>
      </c>
      <c r="U4" s="15">
        <v>1</v>
      </c>
      <c r="V4" s="43">
        <v>0</v>
      </c>
      <c r="W4" s="5" t="s">
        <v>0</v>
      </c>
    </row>
    <row r="5" spans="1:23" x14ac:dyDescent="0.25">
      <c r="A5" s="1">
        <v>45399</v>
      </c>
      <c r="B5" s="2">
        <v>1.0416666666666666E-2</v>
      </c>
      <c r="C5" s="7">
        <v>1000</v>
      </c>
      <c r="D5" s="7">
        <v>1005</v>
      </c>
      <c r="E5" s="8">
        <v>15.7</v>
      </c>
      <c r="F5" s="9">
        <v>95</v>
      </c>
      <c r="G5" s="8">
        <v>15.7</v>
      </c>
      <c r="H5" s="8">
        <v>14.9</v>
      </c>
      <c r="I5" s="8">
        <v>26</v>
      </c>
      <c r="J5" s="8">
        <v>15.7</v>
      </c>
      <c r="K5" s="6">
        <f t="shared" si="0"/>
        <v>3.6</v>
      </c>
      <c r="L5" s="6">
        <f t="shared" si="1"/>
        <v>3.6</v>
      </c>
      <c r="M5" s="10">
        <v>282</v>
      </c>
      <c r="N5" s="3" t="str">
        <f t="shared" si="2"/>
        <v>W</v>
      </c>
      <c r="O5" s="11">
        <v>0</v>
      </c>
      <c r="P5" s="12">
        <v>0.2</v>
      </c>
      <c r="Q5" s="3">
        <v>0</v>
      </c>
      <c r="R5" s="13">
        <v>0</v>
      </c>
      <c r="S5" s="14">
        <v>0</v>
      </c>
      <c r="T5" s="15">
        <v>1</v>
      </c>
      <c r="U5" s="15">
        <v>1</v>
      </c>
      <c r="V5" s="43">
        <v>10</v>
      </c>
      <c r="W5" s="5" t="s">
        <v>0</v>
      </c>
    </row>
    <row r="6" spans="1:23" x14ac:dyDescent="0.25">
      <c r="A6" s="1">
        <v>45399</v>
      </c>
      <c r="B6" s="2">
        <v>1.3888888888888888E-2</v>
      </c>
      <c r="C6" s="7">
        <v>1000</v>
      </c>
      <c r="D6" s="7">
        <v>1005</v>
      </c>
      <c r="E6" s="8">
        <v>15.6</v>
      </c>
      <c r="F6" s="9">
        <v>95</v>
      </c>
      <c r="G6" s="8">
        <v>15.6</v>
      </c>
      <c r="H6" s="8">
        <v>14.8</v>
      </c>
      <c r="I6" s="8">
        <v>26</v>
      </c>
      <c r="J6" s="8">
        <v>15.6</v>
      </c>
      <c r="K6" s="6">
        <f t="shared" si="0"/>
        <v>3.9600000000000004</v>
      </c>
      <c r="L6" s="6">
        <f t="shared" si="1"/>
        <v>3.9600000000000004</v>
      </c>
      <c r="M6" s="10">
        <v>165</v>
      </c>
      <c r="N6" s="3" t="str">
        <f t="shared" si="2"/>
        <v>SSE</v>
      </c>
      <c r="O6" s="11">
        <v>0</v>
      </c>
      <c r="P6" s="12">
        <v>0.2</v>
      </c>
      <c r="Q6" s="3">
        <v>0</v>
      </c>
      <c r="R6" s="13">
        <v>0</v>
      </c>
      <c r="S6" s="14">
        <v>0</v>
      </c>
      <c r="T6" s="15">
        <v>1.1000000000000001</v>
      </c>
      <c r="U6" s="15">
        <v>1.1000000000000001</v>
      </c>
      <c r="V6" s="43">
        <v>20</v>
      </c>
      <c r="W6" s="5" t="s">
        <v>1</v>
      </c>
    </row>
    <row r="7" spans="1:23" x14ac:dyDescent="0.25">
      <c r="A7" s="1">
        <v>45399</v>
      </c>
      <c r="B7" s="2">
        <v>1.7361111111111112E-2</v>
      </c>
      <c r="C7" s="7">
        <v>1000</v>
      </c>
      <c r="D7" s="7">
        <v>1005</v>
      </c>
      <c r="E7" s="8">
        <v>15.6</v>
      </c>
      <c r="F7" s="9">
        <v>95</v>
      </c>
      <c r="G7" s="8">
        <v>15.6</v>
      </c>
      <c r="H7" s="8">
        <v>14.8</v>
      </c>
      <c r="I7" s="8">
        <v>26</v>
      </c>
      <c r="J7" s="8">
        <v>15.6</v>
      </c>
      <c r="K7" s="6">
        <f t="shared" si="0"/>
        <v>3.24</v>
      </c>
      <c r="L7" s="6">
        <f t="shared" si="1"/>
        <v>3.24</v>
      </c>
      <c r="M7" s="10">
        <v>226</v>
      </c>
      <c r="N7" s="3" t="str">
        <f t="shared" si="2"/>
        <v>SW</v>
      </c>
      <c r="O7" s="11">
        <v>0</v>
      </c>
      <c r="P7" s="12">
        <v>0.2</v>
      </c>
      <c r="Q7" s="3">
        <v>0</v>
      </c>
      <c r="R7" s="13">
        <v>0</v>
      </c>
      <c r="S7" s="14">
        <v>0</v>
      </c>
      <c r="T7" s="15">
        <v>0.9</v>
      </c>
      <c r="U7" s="15">
        <v>0.9</v>
      </c>
      <c r="V7" s="43">
        <v>30</v>
      </c>
      <c r="W7" s="5" t="s">
        <v>1</v>
      </c>
    </row>
    <row r="8" spans="1:23" x14ac:dyDescent="0.25">
      <c r="A8" s="1">
        <v>45399</v>
      </c>
      <c r="B8" s="2">
        <v>2.0833333333333332E-2</v>
      </c>
      <c r="C8" s="7">
        <v>1000</v>
      </c>
      <c r="D8" s="7">
        <v>1005</v>
      </c>
      <c r="E8" s="8">
        <v>15.5</v>
      </c>
      <c r="F8" s="9">
        <v>95</v>
      </c>
      <c r="G8" s="8">
        <v>15.5</v>
      </c>
      <c r="H8" s="8">
        <v>14.7</v>
      </c>
      <c r="I8" s="8">
        <v>26</v>
      </c>
      <c r="J8" s="8">
        <v>15.5</v>
      </c>
      <c r="K8" s="6">
        <f t="shared" si="0"/>
        <v>0</v>
      </c>
      <c r="L8" s="6">
        <f t="shared" si="1"/>
        <v>0</v>
      </c>
      <c r="M8" s="10">
        <v>192</v>
      </c>
      <c r="N8" s="3" t="str">
        <f t="shared" si="2"/>
        <v>S</v>
      </c>
      <c r="O8" s="11">
        <v>0</v>
      </c>
      <c r="P8" s="12">
        <v>0.2</v>
      </c>
      <c r="Q8" s="3">
        <v>0</v>
      </c>
      <c r="R8" s="13">
        <v>0</v>
      </c>
      <c r="S8" s="14">
        <v>0</v>
      </c>
      <c r="T8" s="15">
        <v>0</v>
      </c>
      <c r="U8" s="15">
        <v>0</v>
      </c>
      <c r="V8" s="43">
        <v>40</v>
      </c>
      <c r="W8" s="5" t="s">
        <v>2</v>
      </c>
    </row>
    <row r="9" spans="1:23" x14ac:dyDescent="0.25">
      <c r="A9" s="1">
        <v>45399</v>
      </c>
      <c r="B9" s="2">
        <v>2.4305555555555556E-2</v>
      </c>
      <c r="C9" s="7">
        <v>1000</v>
      </c>
      <c r="D9" s="7">
        <v>1005</v>
      </c>
      <c r="E9" s="8">
        <v>15.6</v>
      </c>
      <c r="F9" s="9">
        <v>95</v>
      </c>
      <c r="G9" s="8">
        <v>15.6</v>
      </c>
      <c r="H9" s="8">
        <v>14.8</v>
      </c>
      <c r="I9" s="8">
        <v>26</v>
      </c>
      <c r="J9" s="8">
        <v>15.6</v>
      </c>
      <c r="K9" s="6">
        <f t="shared" si="0"/>
        <v>4.68</v>
      </c>
      <c r="L9" s="6">
        <f t="shared" si="1"/>
        <v>4.68</v>
      </c>
      <c r="M9" s="10">
        <v>2</v>
      </c>
      <c r="N9" s="3" t="str">
        <f t="shared" si="2"/>
        <v>N</v>
      </c>
      <c r="O9" s="11">
        <v>0</v>
      </c>
      <c r="P9" s="12">
        <v>0.2</v>
      </c>
      <c r="Q9" s="3">
        <v>0</v>
      </c>
      <c r="R9" s="13">
        <v>0</v>
      </c>
      <c r="S9" s="14">
        <v>0</v>
      </c>
      <c r="T9" s="15">
        <v>1.3</v>
      </c>
      <c r="U9" s="15">
        <v>1.3</v>
      </c>
      <c r="V9" s="43">
        <v>50</v>
      </c>
      <c r="W9" s="5" t="s">
        <v>2</v>
      </c>
    </row>
    <row r="10" spans="1:23" x14ac:dyDescent="0.25">
      <c r="A10" s="1">
        <v>45399</v>
      </c>
      <c r="B10" s="2">
        <v>2.7777777777777776E-2</v>
      </c>
      <c r="C10" s="7">
        <v>1000</v>
      </c>
      <c r="D10" s="7">
        <v>1005</v>
      </c>
      <c r="E10" s="8">
        <v>15.5</v>
      </c>
      <c r="F10" s="9">
        <v>95</v>
      </c>
      <c r="G10" s="8">
        <v>15.5</v>
      </c>
      <c r="H10" s="8">
        <v>14.7</v>
      </c>
      <c r="I10" s="8">
        <v>26</v>
      </c>
      <c r="J10" s="8">
        <v>15.5</v>
      </c>
      <c r="K10" s="6">
        <f t="shared" si="0"/>
        <v>3.9600000000000004</v>
      </c>
      <c r="L10" s="6">
        <f t="shared" si="1"/>
        <v>3.9600000000000004</v>
      </c>
      <c r="M10" s="10">
        <v>172</v>
      </c>
      <c r="N10" s="3" t="str">
        <f t="shared" si="2"/>
        <v>S</v>
      </c>
      <c r="O10" s="11">
        <v>0</v>
      </c>
      <c r="P10" s="12">
        <v>0.2</v>
      </c>
      <c r="Q10" s="3">
        <v>0</v>
      </c>
      <c r="R10" s="13">
        <v>0</v>
      </c>
      <c r="S10" s="14">
        <v>0</v>
      </c>
      <c r="T10" s="15">
        <v>1.1000000000000001</v>
      </c>
      <c r="U10" s="15">
        <v>1.1000000000000001</v>
      </c>
      <c r="V10" s="43">
        <v>60</v>
      </c>
      <c r="W10" s="5" t="s">
        <v>3</v>
      </c>
    </row>
    <row r="11" spans="1:23" x14ac:dyDescent="0.25">
      <c r="A11" s="1">
        <v>45399</v>
      </c>
      <c r="B11" s="2">
        <v>3.125E-2</v>
      </c>
      <c r="C11" s="7">
        <v>999</v>
      </c>
      <c r="D11" s="7">
        <v>1004</v>
      </c>
      <c r="E11" s="8">
        <v>15.6</v>
      </c>
      <c r="F11" s="9">
        <v>95</v>
      </c>
      <c r="G11" s="8">
        <v>15.6</v>
      </c>
      <c r="H11" s="8">
        <v>14.8</v>
      </c>
      <c r="I11" s="8">
        <v>26</v>
      </c>
      <c r="J11" s="8">
        <v>15.6</v>
      </c>
      <c r="K11" s="6">
        <f t="shared" si="0"/>
        <v>0</v>
      </c>
      <c r="L11" s="6">
        <f t="shared" si="1"/>
        <v>0</v>
      </c>
      <c r="M11" s="10">
        <v>196</v>
      </c>
      <c r="N11" s="3" t="str">
        <f t="shared" si="2"/>
        <v>S</v>
      </c>
      <c r="O11" s="11">
        <v>0</v>
      </c>
      <c r="P11" s="12">
        <v>0.2</v>
      </c>
      <c r="Q11" s="3">
        <v>0</v>
      </c>
      <c r="R11" s="13">
        <v>0</v>
      </c>
      <c r="S11" s="14">
        <v>0</v>
      </c>
      <c r="T11" s="15">
        <v>0</v>
      </c>
      <c r="U11" s="15">
        <v>0</v>
      </c>
      <c r="V11" s="43">
        <v>70</v>
      </c>
      <c r="W11" s="5" t="s">
        <v>3</v>
      </c>
    </row>
    <row r="12" spans="1:23" x14ac:dyDescent="0.25">
      <c r="A12" s="1">
        <v>45399</v>
      </c>
      <c r="B12" s="2">
        <v>3.4722222222222224E-2</v>
      </c>
      <c r="C12" s="7">
        <v>1000</v>
      </c>
      <c r="D12" s="7">
        <v>1005</v>
      </c>
      <c r="E12" s="8">
        <v>15.7</v>
      </c>
      <c r="F12" s="9">
        <v>95</v>
      </c>
      <c r="G12" s="8">
        <v>15.7</v>
      </c>
      <c r="H12" s="8">
        <v>14.9</v>
      </c>
      <c r="I12" s="8">
        <v>26</v>
      </c>
      <c r="J12" s="8">
        <v>15.7</v>
      </c>
      <c r="K12" s="6">
        <f t="shared" si="0"/>
        <v>0</v>
      </c>
      <c r="L12" s="6">
        <f t="shared" si="1"/>
        <v>0</v>
      </c>
      <c r="M12" s="10">
        <v>102</v>
      </c>
      <c r="N12" s="3" t="str">
        <f t="shared" si="2"/>
        <v>E</v>
      </c>
      <c r="O12" s="11">
        <v>0</v>
      </c>
      <c r="P12" s="12">
        <v>0.2</v>
      </c>
      <c r="Q12" s="3">
        <v>0</v>
      </c>
      <c r="R12" s="13">
        <v>0</v>
      </c>
      <c r="S12" s="14">
        <v>0</v>
      </c>
      <c r="T12" s="15">
        <v>0</v>
      </c>
      <c r="U12" s="15">
        <v>0</v>
      </c>
      <c r="V12" s="43">
        <v>80</v>
      </c>
      <c r="W12" s="5" t="s">
        <v>4</v>
      </c>
    </row>
    <row r="13" spans="1:23" x14ac:dyDescent="0.25">
      <c r="A13" s="1">
        <v>45399</v>
      </c>
      <c r="B13" s="2">
        <v>3.8194444444444448E-2</v>
      </c>
      <c r="C13" s="7">
        <v>1000</v>
      </c>
      <c r="D13" s="7">
        <v>1005</v>
      </c>
      <c r="E13" s="8">
        <v>15.6</v>
      </c>
      <c r="F13" s="9">
        <v>95</v>
      </c>
      <c r="G13" s="8">
        <v>15.6</v>
      </c>
      <c r="H13" s="8">
        <v>14.8</v>
      </c>
      <c r="I13" s="8">
        <v>26</v>
      </c>
      <c r="J13" s="8">
        <v>15.6</v>
      </c>
      <c r="K13" s="6">
        <f t="shared" si="0"/>
        <v>0</v>
      </c>
      <c r="L13" s="6">
        <f t="shared" si="1"/>
        <v>0</v>
      </c>
      <c r="M13" s="10">
        <v>288</v>
      </c>
      <c r="N13" s="3" t="str">
        <f t="shared" si="2"/>
        <v>W</v>
      </c>
      <c r="O13" s="11">
        <v>0</v>
      </c>
      <c r="P13" s="12">
        <v>0.2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43">
        <v>90</v>
      </c>
      <c r="W13" s="5" t="s">
        <v>4</v>
      </c>
    </row>
    <row r="14" spans="1:23" x14ac:dyDescent="0.25">
      <c r="A14" s="1">
        <v>45399</v>
      </c>
      <c r="B14" s="2">
        <v>4.1666666666666664E-2</v>
      </c>
      <c r="C14" s="7">
        <v>999</v>
      </c>
      <c r="D14" s="7">
        <v>1004</v>
      </c>
      <c r="E14" s="8">
        <v>15.7</v>
      </c>
      <c r="F14" s="9">
        <v>95</v>
      </c>
      <c r="G14" s="8">
        <v>15.7</v>
      </c>
      <c r="H14" s="8">
        <v>14.9</v>
      </c>
      <c r="I14" s="8">
        <v>26</v>
      </c>
      <c r="J14" s="8">
        <v>15.7</v>
      </c>
      <c r="K14" s="6">
        <f t="shared" si="0"/>
        <v>0</v>
      </c>
      <c r="L14" s="6">
        <f t="shared" si="1"/>
        <v>0</v>
      </c>
      <c r="M14" s="10">
        <v>27</v>
      </c>
      <c r="N14" s="3" t="str">
        <f t="shared" si="2"/>
        <v>NNE</v>
      </c>
      <c r="O14" s="11">
        <v>0</v>
      </c>
      <c r="P14" s="12">
        <v>0.2</v>
      </c>
      <c r="Q14" s="3">
        <v>0</v>
      </c>
      <c r="R14" s="13">
        <v>0</v>
      </c>
      <c r="S14" s="14">
        <v>0</v>
      </c>
      <c r="T14" s="15">
        <v>0</v>
      </c>
      <c r="U14" s="15">
        <v>0</v>
      </c>
      <c r="V14" s="43">
        <v>100</v>
      </c>
      <c r="W14" s="5" t="s">
        <v>4</v>
      </c>
    </row>
    <row r="15" spans="1:23" x14ac:dyDescent="0.25">
      <c r="A15" s="1">
        <v>45399</v>
      </c>
      <c r="B15" s="2">
        <v>4.5138888888888888E-2</v>
      </c>
      <c r="C15" s="7">
        <v>999</v>
      </c>
      <c r="D15" s="7">
        <v>1004</v>
      </c>
      <c r="E15" s="8">
        <v>15.6</v>
      </c>
      <c r="F15" s="9">
        <v>95</v>
      </c>
      <c r="G15" s="8">
        <v>15.6</v>
      </c>
      <c r="H15" s="8">
        <v>14.8</v>
      </c>
      <c r="I15" s="8">
        <v>26</v>
      </c>
      <c r="J15" s="8">
        <v>15.6</v>
      </c>
      <c r="K15" s="6">
        <f t="shared" si="0"/>
        <v>3.6</v>
      </c>
      <c r="L15" s="6">
        <f t="shared" si="1"/>
        <v>3.6</v>
      </c>
      <c r="M15" s="10">
        <v>180</v>
      </c>
      <c r="N15" s="3" t="str">
        <f t="shared" si="2"/>
        <v>S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</v>
      </c>
      <c r="U15" s="15">
        <v>1</v>
      </c>
      <c r="V15" s="43">
        <v>110</v>
      </c>
      <c r="W15" s="5" t="s">
        <v>5</v>
      </c>
    </row>
    <row r="16" spans="1:23" x14ac:dyDescent="0.25">
      <c r="A16" s="1">
        <v>45399</v>
      </c>
      <c r="B16" s="2">
        <v>4.8611111111111112E-2</v>
      </c>
      <c r="C16" s="7">
        <v>999</v>
      </c>
      <c r="D16" s="7">
        <v>1004</v>
      </c>
      <c r="E16" s="8">
        <v>15.7</v>
      </c>
      <c r="F16" s="9">
        <v>95</v>
      </c>
      <c r="G16" s="8">
        <v>15.7</v>
      </c>
      <c r="H16" s="8">
        <v>14.9</v>
      </c>
      <c r="I16" s="8">
        <v>26</v>
      </c>
      <c r="J16" s="8">
        <v>15.7</v>
      </c>
      <c r="K16" s="6">
        <f t="shared" si="0"/>
        <v>3.6</v>
      </c>
      <c r="L16" s="6">
        <f t="shared" si="1"/>
        <v>3.6</v>
      </c>
      <c r="M16" s="10">
        <v>165</v>
      </c>
      <c r="N16" s="3" t="str">
        <f t="shared" si="2"/>
        <v>SSE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</v>
      </c>
      <c r="U16" s="15">
        <v>1</v>
      </c>
      <c r="V16" s="43">
        <v>120</v>
      </c>
      <c r="W16" s="5" t="s">
        <v>5</v>
      </c>
    </row>
    <row r="17" spans="1:23" x14ac:dyDescent="0.25">
      <c r="A17" s="1">
        <v>45399</v>
      </c>
      <c r="B17" s="2">
        <v>5.2083333333333336E-2</v>
      </c>
      <c r="C17" s="7">
        <v>999</v>
      </c>
      <c r="D17" s="7">
        <v>1004</v>
      </c>
      <c r="E17" s="8">
        <v>15.7</v>
      </c>
      <c r="F17" s="9">
        <v>95</v>
      </c>
      <c r="G17" s="8">
        <v>15.9</v>
      </c>
      <c r="H17" s="8">
        <v>14.9</v>
      </c>
      <c r="I17" s="8">
        <v>26</v>
      </c>
      <c r="J17" s="8">
        <v>15.9</v>
      </c>
      <c r="K17" s="6">
        <f t="shared" si="0"/>
        <v>6.84</v>
      </c>
      <c r="L17" s="6">
        <f t="shared" si="1"/>
        <v>7.2</v>
      </c>
      <c r="M17" s="10">
        <v>126</v>
      </c>
      <c r="N17" s="3" t="str">
        <f t="shared" si="2"/>
        <v>ESE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1.9</v>
      </c>
      <c r="U17" s="15">
        <v>2</v>
      </c>
      <c r="V17" s="43">
        <v>130</v>
      </c>
      <c r="W17" s="5" t="s">
        <v>6</v>
      </c>
    </row>
    <row r="18" spans="1:23" x14ac:dyDescent="0.25">
      <c r="A18" s="1">
        <v>45399</v>
      </c>
      <c r="B18" s="2">
        <v>5.5555555555555552E-2</v>
      </c>
      <c r="C18" s="7">
        <v>999</v>
      </c>
      <c r="D18" s="7">
        <v>1004</v>
      </c>
      <c r="E18" s="8">
        <v>15.8</v>
      </c>
      <c r="F18" s="9">
        <v>95</v>
      </c>
      <c r="G18" s="8">
        <v>15.5</v>
      </c>
      <c r="H18" s="8">
        <v>15</v>
      </c>
      <c r="I18" s="8">
        <v>26</v>
      </c>
      <c r="J18" s="8">
        <v>15.5</v>
      </c>
      <c r="K18" s="6">
        <f t="shared" si="0"/>
        <v>9.7200000000000006</v>
      </c>
      <c r="L18" s="6">
        <f t="shared" si="1"/>
        <v>10.08</v>
      </c>
      <c r="M18" s="10">
        <v>182</v>
      </c>
      <c r="N18" s="3" t="str">
        <f t="shared" si="2"/>
        <v>S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2.7</v>
      </c>
      <c r="U18" s="15">
        <v>2.8</v>
      </c>
      <c r="V18" s="43">
        <v>140</v>
      </c>
      <c r="W18" s="5" t="s">
        <v>6</v>
      </c>
    </row>
    <row r="19" spans="1:23" x14ac:dyDescent="0.25">
      <c r="A19" s="1">
        <v>45399</v>
      </c>
      <c r="B19" s="2">
        <v>5.9027777777777776E-2</v>
      </c>
      <c r="C19" s="7">
        <v>999</v>
      </c>
      <c r="D19" s="7">
        <v>1004</v>
      </c>
      <c r="E19" s="8">
        <v>15.8</v>
      </c>
      <c r="F19" s="9">
        <v>95</v>
      </c>
      <c r="G19" s="8">
        <v>15.2</v>
      </c>
      <c r="H19" s="8">
        <v>15</v>
      </c>
      <c r="I19" s="8">
        <v>26</v>
      </c>
      <c r="J19" s="8">
        <v>15.2</v>
      </c>
      <c r="K19" s="6">
        <f t="shared" si="0"/>
        <v>11.16</v>
      </c>
      <c r="L19" s="6">
        <f t="shared" si="1"/>
        <v>11.52</v>
      </c>
      <c r="M19" s="10">
        <v>102</v>
      </c>
      <c r="N19" s="3" t="str">
        <f t="shared" si="2"/>
        <v>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3.1</v>
      </c>
      <c r="U19" s="15">
        <v>3.2</v>
      </c>
      <c r="V19" s="43">
        <v>150</v>
      </c>
      <c r="W19" s="5" t="s">
        <v>7</v>
      </c>
    </row>
    <row r="20" spans="1:23" x14ac:dyDescent="0.25">
      <c r="A20" s="1">
        <v>45399</v>
      </c>
      <c r="B20" s="2">
        <v>6.25E-2</v>
      </c>
      <c r="C20" s="7">
        <v>999</v>
      </c>
      <c r="D20" s="7">
        <v>1004</v>
      </c>
      <c r="E20" s="8">
        <v>15.9</v>
      </c>
      <c r="F20" s="9">
        <v>95</v>
      </c>
      <c r="G20" s="8">
        <v>15.5</v>
      </c>
      <c r="H20" s="8">
        <v>15.1</v>
      </c>
      <c r="I20" s="8">
        <v>26</v>
      </c>
      <c r="J20" s="8">
        <v>15.5</v>
      </c>
      <c r="K20" s="6">
        <f t="shared" si="0"/>
        <v>10.44</v>
      </c>
      <c r="L20" s="6">
        <f t="shared" si="1"/>
        <v>10.44</v>
      </c>
      <c r="M20" s="10">
        <v>204</v>
      </c>
      <c r="N20" s="3" t="str">
        <f t="shared" si="2"/>
        <v>SSW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2.9</v>
      </c>
      <c r="U20" s="15">
        <v>2.9</v>
      </c>
      <c r="V20" s="43">
        <v>160</v>
      </c>
      <c r="W20" s="5" t="s">
        <v>7</v>
      </c>
    </row>
    <row r="21" spans="1:23" x14ac:dyDescent="0.25">
      <c r="A21" s="1">
        <v>45399</v>
      </c>
      <c r="B21" s="2">
        <v>6.5972222222222224E-2</v>
      </c>
      <c r="C21" s="7">
        <v>999</v>
      </c>
      <c r="D21" s="7">
        <v>1004</v>
      </c>
      <c r="E21" s="8">
        <v>16</v>
      </c>
      <c r="F21" s="9">
        <v>94</v>
      </c>
      <c r="G21" s="8">
        <v>14.7</v>
      </c>
      <c r="H21" s="8">
        <v>15</v>
      </c>
      <c r="I21" s="8">
        <v>26</v>
      </c>
      <c r="J21" s="8">
        <v>14.7</v>
      </c>
      <c r="K21" s="6">
        <f t="shared" si="0"/>
        <v>19.080000000000002</v>
      </c>
      <c r="L21" s="6">
        <f t="shared" si="1"/>
        <v>22.68</v>
      </c>
      <c r="M21" s="10">
        <v>204</v>
      </c>
      <c r="N21" s="3" t="str">
        <f t="shared" si="2"/>
        <v>SSW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5.3</v>
      </c>
      <c r="U21" s="15">
        <v>6.3</v>
      </c>
      <c r="V21" s="43">
        <v>170</v>
      </c>
      <c r="W21" s="5" t="s">
        <v>8</v>
      </c>
    </row>
    <row r="22" spans="1:23" x14ac:dyDescent="0.25">
      <c r="A22" s="1">
        <v>45399</v>
      </c>
      <c r="B22" s="2">
        <v>6.9444444444444448E-2</v>
      </c>
      <c r="C22" s="7">
        <v>999</v>
      </c>
      <c r="D22" s="7">
        <v>1004</v>
      </c>
      <c r="E22" s="8">
        <v>16</v>
      </c>
      <c r="F22" s="9">
        <v>94</v>
      </c>
      <c r="G22" s="8">
        <v>16</v>
      </c>
      <c r="H22" s="8">
        <v>15</v>
      </c>
      <c r="I22" s="8">
        <v>26</v>
      </c>
      <c r="J22" s="8">
        <v>16</v>
      </c>
      <c r="K22" s="6">
        <f t="shared" si="0"/>
        <v>3.6</v>
      </c>
      <c r="L22" s="6">
        <f t="shared" si="1"/>
        <v>3.6</v>
      </c>
      <c r="M22" s="10">
        <v>171</v>
      </c>
      <c r="N22" s="3" t="str">
        <f t="shared" si="2"/>
        <v>S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</v>
      </c>
      <c r="U22" s="15">
        <v>1</v>
      </c>
      <c r="V22" s="43">
        <v>180</v>
      </c>
      <c r="W22" s="5" t="s">
        <v>8</v>
      </c>
    </row>
    <row r="23" spans="1:23" x14ac:dyDescent="0.25">
      <c r="A23" s="1">
        <v>45399</v>
      </c>
      <c r="B23" s="2">
        <v>7.2916666666666671E-2</v>
      </c>
      <c r="C23" s="7">
        <v>999</v>
      </c>
      <c r="D23" s="7">
        <v>1004</v>
      </c>
      <c r="E23" s="8">
        <v>16</v>
      </c>
      <c r="F23" s="9">
        <v>94</v>
      </c>
      <c r="G23" s="8">
        <v>16</v>
      </c>
      <c r="H23" s="8">
        <v>15</v>
      </c>
      <c r="I23" s="8">
        <v>26</v>
      </c>
      <c r="J23" s="8">
        <v>16</v>
      </c>
      <c r="K23" s="6">
        <f t="shared" si="0"/>
        <v>7.9200000000000008</v>
      </c>
      <c r="L23" s="6">
        <f t="shared" si="1"/>
        <v>8.2799999999999994</v>
      </c>
      <c r="M23" s="10">
        <v>294</v>
      </c>
      <c r="N23" s="3" t="str">
        <f t="shared" si="2"/>
        <v>WNW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2.2000000000000002</v>
      </c>
      <c r="U23" s="15">
        <v>2.2999999999999998</v>
      </c>
      <c r="V23" s="43">
        <v>190</v>
      </c>
      <c r="W23" s="5" t="s">
        <v>8</v>
      </c>
    </row>
    <row r="24" spans="1:23" x14ac:dyDescent="0.25">
      <c r="A24" s="1">
        <v>45399</v>
      </c>
      <c r="B24" s="2">
        <v>7.6388888888888895E-2</v>
      </c>
      <c r="C24" s="7">
        <v>998</v>
      </c>
      <c r="D24" s="7">
        <v>1003</v>
      </c>
      <c r="E24" s="8">
        <v>16.100000000000001</v>
      </c>
      <c r="F24" s="9">
        <v>94</v>
      </c>
      <c r="G24" s="8">
        <v>16.100000000000001</v>
      </c>
      <c r="H24" s="8">
        <v>15.1</v>
      </c>
      <c r="I24" s="8">
        <v>26</v>
      </c>
      <c r="J24" s="8">
        <v>16.100000000000001</v>
      </c>
      <c r="K24" s="6">
        <f t="shared" si="0"/>
        <v>0</v>
      </c>
      <c r="L24" s="6">
        <f t="shared" si="1"/>
        <v>0</v>
      </c>
      <c r="M24" s="10">
        <v>222</v>
      </c>
      <c r="N24" s="3" t="str">
        <f t="shared" si="2"/>
        <v>SW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43">
        <v>200</v>
      </c>
      <c r="W24" s="5" t="s">
        <v>9</v>
      </c>
    </row>
    <row r="25" spans="1:23" x14ac:dyDescent="0.25">
      <c r="A25" s="1">
        <v>45399</v>
      </c>
      <c r="B25" s="2">
        <v>7.9861111111111105E-2</v>
      </c>
      <c r="C25" s="7">
        <v>998</v>
      </c>
      <c r="D25" s="7">
        <v>1003</v>
      </c>
      <c r="E25" s="8">
        <v>16.100000000000001</v>
      </c>
      <c r="F25" s="9">
        <v>94</v>
      </c>
      <c r="G25" s="8">
        <v>16.5</v>
      </c>
      <c r="H25" s="8">
        <v>15.1</v>
      </c>
      <c r="I25" s="8">
        <v>26</v>
      </c>
      <c r="J25" s="8">
        <v>16.5</v>
      </c>
      <c r="K25" s="6">
        <f t="shared" si="0"/>
        <v>5.04</v>
      </c>
      <c r="L25" s="6">
        <f t="shared" si="1"/>
        <v>5.04</v>
      </c>
      <c r="M25" s="10">
        <v>278</v>
      </c>
      <c r="N25" s="3" t="str">
        <f t="shared" si="2"/>
        <v>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1.4</v>
      </c>
      <c r="U25" s="15">
        <v>1.4</v>
      </c>
      <c r="V25" s="43">
        <v>210</v>
      </c>
      <c r="W25" s="5" t="s">
        <v>9</v>
      </c>
    </row>
    <row r="26" spans="1:23" x14ac:dyDescent="0.25">
      <c r="A26" s="1">
        <v>45399</v>
      </c>
      <c r="B26" s="2">
        <v>8.3333333333333329E-2</v>
      </c>
      <c r="C26" s="7">
        <v>998</v>
      </c>
      <c r="D26" s="7">
        <v>1003</v>
      </c>
      <c r="E26" s="8">
        <v>16</v>
      </c>
      <c r="F26" s="9">
        <v>94</v>
      </c>
      <c r="G26" s="8">
        <v>15.4</v>
      </c>
      <c r="H26" s="8">
        <v>15</v>
      </c>
      <c r="I26" s="8">
        <v>26</v>
      </c>
      <c r="J26" s="8">
        <v>15.4</v>
      </c>
      <c r="K26" s="6">
        <f t="shared" si="0"/>
        <v>12.96</v>
      </c>
      <c r="L26" s="6">
        <f t="shared" si="1"/>
        <v>14.040000000000001</v>
      </c>
      <c r="M26" s="10">
        <v>209</v>
      </c>
      <c r="N26" s="3" t="str">
        <f t="shared" si="2"/>
        <v>SSW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3.6</v>
      </c>
      <c r="U26" s="15">
        <v>3.9</v>
      </c>
      <c r="V26" s="43">
        <v>220</v>
      </c>
      <c r="W26" s="5" t="s">
        <v>10</v>
      </c>
    </row>
    <row r="27" spans="1:23" x14ac:dyDescent="0.25">
      <c r="A27" s="1">
        <v>45399</v>
      </c>
      <c r="B27" s="2">
        <v>8.6805555555555552E-2</v>
      </c>
      <c r="C27" s="7">
        <v>998</v>
      </c>
      <c r="D27" s="7">
        <v>1003</v>
      </c>
      <c r="E27" s="8">
        <v>16.100000000000001</v>
      </c>
      <c r="F27" s="9">
        <v>94</v>
      </c>
      <c r="G27" s="8">
        <v>16</v>
      </c>
      <c r="H27" s="8">
        <v>15.1</v>
      </c>
      <c r="I27" s="8">
        <v>26</v>
      </c>
      <c r="J27" s="8">
        <v>16</v>
      </c>
      <c r="K27" s="6">
        <f t="shared" si="0"/>
        <v>8.64</v>
      </c>
      <c r="L27" s="6">
        <f t="shared" si="1"/>
        <v>9.7200000000000006</v>
      </c>
      <c r="M27" s="10">
        <v>192</v>
      </c>
      <c r="N27" s="3" t="str">
        <f t="shared" si="2"/>
        <v>S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2.4</v>
      </c>
      <c r="U27" s="15">
        <v>2.7</v>
      </c>
      <c r="V27" s="43">
        <v>230</v>
      </c>
      <c r="W27" s="5" t="s">
        <v>10</v>
      </c>
    </row>
    <row r="28" spans="1:23" x14ac:dyDescent="0.25">
      <c r="A28" s="1">
        <v>45399</v>
      </c>
      <c r="B28" s="2">
        <v>9.0277777777777776E-2</v>
      </c>
      <c r="C28" s="7">
        <v>998</v>
      </c>
      <c r="D28" s="7">
        <v>1003</v>
      </c>
      <c r="E28" s="8">
        <v>16.100000000000001</v>
      </c>
      <c r="F28" s="9">
        <v>94</v>
      </c>
      <c r="G28" s="8">
        <v>16</v>
      </c>
      <c r="H28" s="8">
        <v>15.1</v>
      </c>
      <c r="I28" s="8">
        <v>26</v>
      </c>
      <c r="J28" s="8">
        <v>16</v>
      </c>
      <c r="K28" s="6">
        <f t="shared" si="0"/>
        <v>8.2799999999999994</v>
      </c>
      <c r="L28" s="6">
        <f t="shared" si="1"/>
        <v>8.2799999999999994</v>
      </c>
      <c r="M28" s="10">
        <v>198</v>
      </c>
      <c r="N28" s="3" t="str">
        <f t="shared" si="2"/>
        <v>S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2.2999999999999998</v>
      </c>
      <c r="U28" s="15">
        <v>2.2999999999999998</v>
      </c>
      <c r="V28" s="43">
        <v>240</v>
      </c>
      <c r="W28" s="5" t="s">
        <v>11</v>
      </c>
    </row>
    <row r="29" spans="1:23" x14ac:dyDescent="0.25">
      <c r="A29" s="1">
        <v>45399</v>
      </c>
      <c r="B29" s="2">
        <v>9.375E-2</v>
      </c>
      <c r="C29" s="7">
        <v>998</v>
      </c>
      <c r="D29" s="7">
        <v>1003</v>
      </c>
      <c r="E29" s="8">
        <v>16.100000000000001</v>
      </c>
      <c r="F29" s="9">
        <v>93</v>
      </c>
      <c r="G29" s="8">
        <v>16.100000000000001</v>
      </c>
      <c r="H29" s="8">
        <v>15</v>
      </c>
      <c r="I29" s="8">
        <v>26</v>
      </c>
      <c r="J29" s="8">
        <v>16.100000000000001</v>
      </c>
      <c r="K29" s="6">
        <f t="shared" si="0"/>
        <v>3.6</v>
      </c>
      <c r="L29" s="6">
        <f t="shared" si="1"/>
        <v>3.6</v>
      </c>
      <c r="M29" s="10">
        <v>174</v>
      </c>
      <c r="N29" s="3" t="str">
        <f t="shared" si="2"/>
        <v>S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</v>
      </c>
      <c r="U29" s="15">
        <v>1</v>
      </c>
      <c r="V29" s="43">
        <v>250</v>
      </c>
      <c r="W29" s="5" t="s">
        <v>11</v>
      </c>
    </row>
    <row r="30" spans="1:23" x14ac:dyDescent="0.25">
      <c r="A30" s="1">
        <v>45399</v>
      </c>
      <c r="B30" s="2">
        <v>9.7222222222222224E-2</v>
      </c>
      <c r="C30" s="7">
        <v>998</v>
      </c>
      <c r="D30" s="7">
        <v>1003</v>
      </c>
      <c r="E30" s="8">
        <v>16.100000000000001</v>
      </c>
      <c r="F30" s="9">
        <v>93</v>
      </c>
      <c r="G30" s="8">
        <v>16.3</v>
      </c>
      <c r="H30" s="8">
        <v>15</v>
      </c>
      <c r="I30" s="8">
        <v>26</v>
      </c>
      <c r="J30" s="8">
        <v>16.3</v>
      </c>
      <c r="K30" s="6">
        <f t="shared" si="0"/>
        <v>6.84</v>
      </c>
      <c r="L30" s="6">
        <f t="shared" si="1"/>
        <v>7.9200000000000008</v>
      </c>
      <c r="M30" s="10">
        <v>276</v>
      </c>
      <c r="N30" s="3" t="str">
        <f t="shared" si="2"/>
        <v>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1.9</v>
      </c>
      <c r="U30" s="15">
        <v>2.2000000000000002</v>
      </c>
      <c r="V30" s="43">
        <v>260</v>
      </c>
      <c r="W30" s="5" t="s">
        <v>12</v>
      </c>
    </row>
    <row r="31" spans="1:23" x14ac:dyDescent="0.25">
      <c r="A31" s="1">
        <v>45399</v>
      </c>
      <c r="B31" s="2">
        <v>0.10069444444444445</v>
      </c>
      <c r="C31" s="7">
        <v>998</v>
      </c>
      <c r="D31" s="7">
        <v>1003</v>
      </c>
      <c r="E31" s="8">
        <v>16.100000000000001</v>
      </c>
      <c r="F31" s="9">
        <v>93</v>
      </c>
      <c r="G31" s="8">
        <v>16.100000000000001</v>
      </c>
      <c r="H31" s="8">
        <v>15</v>
      </c>
      <c r="I31" s="8">
        <v>26</v>
      </c>
      <c r="J31" s="8">
        <v>16.100000000000001</v>
      </c>
      <c r="K31" s="6">
        <f t="shared" si="0"/>
        <v>3.9600000000000004</v>
      </c>
      <c r="L31" s="6">
        <f t="shared" si="1"/>
        <v>3.9600000000000004</v>
      </c>
      <c r="M31" s="10">
        <v>204</v>
      </c>
      <c r="N31" s="3" t="str">
        <f t="shared" si="2"/>
        <v>SSW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1.1000000000000001</v>
      </c>
      <c r="U31" s="15">
        <v>1.1000000000000001</v>
      </c>
      <c r="V31" s="43">
        <v>270</v>
      </c>
      <c r="W31" s="5" t="s">
        <v>12</v>
      </c>
    </row>
    <row r="32" spans="1:23" x14ac:dyDescent="0.25">
      <c r="A32" s="1">
        <v>45399</v>
      </c>
      <c r="B32" s="2">
        <v>0.10416666666666667</v>
      </c>
      <c r="C32" s="7">
        <v>998</v>
      </c>
      <c r="D32" s="7">
        <v>1003</v>
      </c>
      <c r="E32" s="8">
        <v>16.100000000000001</v>
      </c>
      <c r="F32" s="9">
        <v>93</v>
      </c>
      <c r="G32" s="8">
        <v>16.5</v>
      </c>
      <c r="H32" s="8">
        <v>15</v>
      </c>
      <c r="I32" s="8">
        <v>26</v>
      </c>
      <c r="J32" s="8">
        <v>16.5</v>
      </c>
      <c r="K32" s="6">
        <f t="shared" si="0"/>
        <v>5.04</v>
      </c>
      <c r="L32" s="6">
        <f t="shared" si="1"/>
        <v>5.04</v>
      </c>
      <c r="M32" s="10">
        <v>266</v>
      </c>
      <c r="N32" s="3" t="str">
        <f t="shared" si="2"/>
        <v>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1.4</v>
      </c>
      <c r="U32" s="15">
        <v>1.4</v>
      </c>
      <c r="V32" s="43">
        <v>280</v>
      </c>
      <c r="W32" s="5" t="s">
        <v>12</v>
      </c>
    </row>
    <row r="33" spans="1:23" x14ac:dyDescent="0.25">
      <c r="A33" s="1">
        <v>45399</v>
      </c>
      <c r="B33" s="2">
        <v>0.1076388888888889</v>
      </c>
      <c r="C33" s="7">
        <v>998</v>
      </c>
      <c r="D33" s="7">
        <v>1003</v>
      </c>
      <c r="E33" s="8">
        <v>16.100000000000001</v>
      </c>
      <c r="F33" s="9">
        <v>93</v>
      </c>
      <c r="G33" s="8">
        <v>15.8</v>
      </c>
      <c r="H33" s="8">
        <v>15</v>
      </c>
      <c r="I33" s="8">
        <v>26</v>
      </c>
      <c r="J33" s="8">
        <v>15.8</v>
      </c>
      <c r="K33" s="6">
        <f t="shared" si="0"/>
        <v>9.7200000000000006</v>
      </c>
      <c r="L33" s="6">
        <f t="shared" si="1"/>
        <v>10.44</v>
      </c>
      <c r="M33" s="10">
        <v>137</v>
      </c>
      <c r="N33" s="3" t="str">
        <f t="shared" si="2"/>
        <v>SE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2.7</v>
      </c>
      <c r="U33" s="15">
        <v>2.9</v>
      </c>
      <c r="V33" s="43">
        <v>290</v>
      </c>
      <c r="W33" s="5" t="s">
        <v>13</v>
      </c>
    </row>
    <row r="34" spans="1:23" x14ac:dyDescent="0.25">
      <c r="A34" s="1">
        <v>45399</v>
      </c>
      <c r="B34" s="2">
        <v>0.1111111111111111</v>
      </c>
      <c r="C34" s="7">
        <v>998</v>
      </c>
      <c r="D34" s="7">
        <v>1003</v>
      </c>
      <c r="E34" s="8">
        <v>16.100000000000001</v>
      </c>
      <c r="F34" s="9">
        <v>93</v>
      </c>
      <c r="G34" s="8">
        <v>16.100000000000001</v>
      </c>
      <c r="H34" s="8">
        <v>15</v>
      </c>
      <c r="I34" s="8">
        <v>26</v>
      </c>
      <c r="J34" s="8">
        <v>16.100000000000001</v>
      </c>
      <c r="K34" s="6">
        <f t="shared" si="0"/>
        <v>3.6</v>
      </c>
      <c r="L34" s="6">
        <f t="shared" si="1"/>
        <v>3.6</v>
      </c>
      <c r="M34" s="10">
        <v>209</v>
      </c>
      <c r="N34" s="3" t="str">
        <f t="shared" si="2"/>
        <v>SSW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</v>
      </c>
      <c r="U34" s="15">
        <v>1</v>
      </c>
      <c r="V34" s="43">
        <v>300</v>
      </c>
      <c r="W34" s="5" t="s">
        <v>13</v>
      </c>
    </row>
    <row r="35" spans="1:23" x14ac:dyDescent="0.25">
      <c r="A35" s="1">
        <v>45399</v>
      </c>
      <c r="B35" s="2">
        <v>0.11458333333333333</v>
      </c>
      <c r="C35" s="7">
        <v>997</v>
      </c>
      <c r="D35" s="7">
        <v>1002</v>
      </c>
      <c r="E35" s="8">
        <v>16.100000000000001</v>
      </c>
      <c r="F35" s="9">
        <v>93</v>
      </c>
      <c r="G35" s="8">
        <v>16.100000000000001</v>
      </c>
      <c r="H35" s="8">
        <v>15</v>
      </c>
      <c r="I35" s="8">
        <v>26</v>
      </c>
      <c r="J35" s="8">
        <v>16.100000000000001</v>
      </c>
      <c r="K35" s="6">
        <f t="shared" si="0"/>
        <v>2.52</v>
      </c>
      <c r="L35" s="6">
        <f t="shared" si="1"/>
        <v>2.52</v>
      </c>
      <c r="M35" s="10">
        <v>228</v>
      </c>
      <c r="N35" s="3" t="str">
        <f t="shared" si="2"/>
        <v>SW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0.7</v>
      </c>
      <c r="U35" s="15">
        <v>0.7</v>
      </c>
      <c r="V35" s="43">
        <v>310</v>
      </c>
      <c r="W35" s="5" t="s">
        <v>14</v>
      </c>
    </row>
    <row r="36" spans="1:23" x14ac:dyDescent="0.25">
      <c r="A36" s="1">
        <v>45399</v>
      </c>
      <c r="B36" s="2">
        <v>0.11805555555555555</v>
      </c>
      <c r="C36" s="7">
        <v>997</v>
      </c>
      <c r="D36" s="7">
        <v>1002</v>
      </c>
      <c r="E36" s="8">
        <v>16</v>
      </c>
      <c r="F36" s="9">
        <v>93</v>
      </c>
      <c r="G36" s="8">
        <v>16</v>
      </c>
      <c r="H36" s="8">
        <v>14.9</v>
      </c>
      <c r="I36" s="8">
        <v>26</v>
      </c>
      <c r="J36" s="8">
        <v>16</v>
      </c>
      <c r="K36" s="6">
        <f t="shared" si="0"/>
        <v>3.9600000000000004</v>
      </c>
      <c r="L36" s="6">
        <f t="shared" si="1"/>
        <v>3.9600000000000004</v>
      </c>
      <c r="M36" s="10">
        <v>241</v>
      </c>
      <c r="N36" s="3" t="str">
        <f t="shared" si="2"/>
        <v>WSW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1.1000000000000001</v>
      </c>
      <c r="U36" s="15">
        <v>1.1000000000000001</v>
      </c>
      <c r="V36" s="43">
        <v>320</v>
      </c>
      <c r="W36" s="5" t="s">
        <v>14</v>
      </c>
    </row>
    <row r="37" spans="1:23" x14ac:dyDescent="0.25">
      <c r="A37" s="1">
        <v>45399</v>
      </c>
      <c r="B37" s="2">
        <v>0.12152777777777778</v>
      </c>
      <c r="C37" s="7">
        <v>998</v>
      </c>
      <c r="D37" s="7">
        <v>1003</v>
      </c>
      <c r="E37" s="8">
        <v>15.9</v>
      </c>
      <c r="F37" s="9">
        <v>93</v>
      </c>
      <c r="G37" s="8">
        <v>15.9</v>
      </c>
      <c r="H37" s="8">
        <v>14.8</v>
      </c>
      <c r="I37" s="8">
        <v>26</v>
      </c>
      <c r="J37" s="8">
        <v>15.9</v>
      </c>
      <c r="K37" s="6">
        <f t="shared" si="0"/>
        <v>7.2</v>
      </c>
      <c r="L37" s="6">
        <f t="shared" si="1"/>
        <v>8.2799999999999994</v>
      </c>
      <c r="M37" s="10">
        <v>351</v>
      </c>
      <c r="N37" s="3" t="str">
        <f t="shared" si="2"/>
        <v>N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2</v>
      </c>
      <c r="U37" s="15">
        <v>2.2999999999999998</v>
      </c>
      <c r="V37" s="43">
        <v>330</v>
      </c>
      <c r="W37" s="5" t="s">
        <v>15</v>
      </c>
    </row>
    <row r="38" spans="1:23" x14ac:dyDescent="0.25">
      <c r="A38" s="1">
        <v>45399</v>
      </c>
      <c r="B38" s="2">
        <v>0.125</v>
      </c>
      <c r="C38" s="7">
        <v>998</v>
      </c>
      <c r="D38" s="7">
        <v>1003</v>
      </c>
      <c r="E38" s="8">
        <v>16</v>
      </c>
      <c r="F38" s="9">
        <v>93</v>
      </c>
      <c r="G38" s="8">
        <v>16</v>
      </c>
      <c r="H38" s="8">
        <v>14.9</v>
      </c>
      <c r="I38" s="8">
        <v>26</v>
      </c>
      <c r="J38" s="8">
        <v>16</v>
      </c>
      <c r="K38" s="6">
        <f t="shared" si="0"/>
        <v>4.68</v>
      </c>
      <c r="L38" s="6">
        <f t="shared" si="1"/>
        <v>4.68</v>
      </c>
      <c r="M38" s="10">
        <v>143</v>
      </c>
      <c r="N38" s="3" t="str">
        <f t="shared" si="2"/>
        <v>SE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1.3</v>
      </c>
      <c r="U38" s="15">
        <v>1.3</v>
      </c>
      <c r="V38" s="43">
        <v>340</v>
      </c>
      <c r="W38" s="5" t="s">
        <v>15</v>
      </c>
    </row>
    <row r="39" spans="1:23" x14ac:dyDescent="0.25">
      <c r="A39" s="1">
        <v>45399</v>
      </c>
      <c r="B39" s="2">
        <v>0.12847222222222221</v>
      </c>
      <c r="C39" s="7">
        <v>997</v>
      </c>
      <c r="D39" s="7">
        <v>1002</v>
      </c>
      <c r="E39" s="8">
        <v>16</v>
      </c>
      <c r="F39" s="9">
        <v>93</v>
      </c>
      <c r="G39" s="8">
        <v>16</v>
      </c>
      <c r="H39" s="8">
        <v>14.9</v>
      </c>
      <c r="I39" s="8">
        <v>26</v>
      </c>
      <c r="J39" s="8">
        <v>16</v>
      </c>
      <c r="K39" s="6">
        <f t="shared" si="0"/>
        <v>0</v>
      </c>
      <c r="L39" s="6">
        <f t="shared" si="1"/>
        <v>0</v>
      </c>
      <c r="M39" s="10">
        <v>137</v>
      </c>
      <c r="N39" s="3" t="str">
        <f t="shared" si="2"/>
        <v>SE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43">
        <v>350</v>
      </c>
      <c r="W39" s="5" t="s">
        <v>0</v>
      </c>
    </row>
    <row r="40" spans="1:23" x14ac:dyDescent="0.25">
      <c r="A40" s="1">
        <v>45399</v>
      </c>
      <c r="B40" s="2">
        <v>0.13194444444444445</v>
      </c>
      <c r="C40" s="7">
        <v>997</v>
      </c>
      <c r="D40" s="7">
        <v>1002</v>
      </c>
      <c r="E40" s="8">
        <v>16</v>
      </c>
      <c r="F40" s="9">
        <v>93</v>
      </c>
      <c r="G40" s="8">
        <v>15.6</v>
      </c>
      <c r="H40" s="8">
        <v>14.9</v>
      </c>
      <c r="I40" s="8">
        <v>26</v>
      </c>
      <c r="J40" s="8">
        <v>15.6</v>
      </c>
      <c r="K40" s="6">
        <f t="shared" si="0"/>
        <v>10.44</v>
      </c>
      <c r="L40" s="6">
        <f t="shared" si="1"/>
        <v>11.52</v>
      </c>
      <c r="M40" s="10">
        <v>199</v>
      </c>
      <c r="N40" s="3" t="str">
        <f t="shared" si="2"/>
        <v>S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2.9</v>
      </c>
      <c r="U40" s="15">
        <v>3.2</v>
      </c>
      <c r="V40" s="43">
        <v>360</v>
      </c>
      <c r="W40" s="5" t="s">
        <v>0</v>
      </c>
    </row>
    <row r="41" spans="1:23" x14ac:dyDescent="0.25">
      <c r="A41" s="1">
        <v>45399</v>
      </c>
      <c r="B41" s="2">
        <v>0.13541666666666666</v>
      </c>
      <c r="C41" s="7">
        <v>997</v>
      </c>
      <c r="D41" s="7">
        <v>1002</v>
      </c>
      <c r="E41" s="8">
        <v>16</v>
      </c>
      <c r="F41" s="9">
        <v>93</v>
      </c>
      <c r="G41" s="8">
        <v>16.2</v>
      </c>
      <c r="H41" s="8">
        <v>14.9</v>
      </c>
      <c r="I41" s="8">
        <v>26</v>
      </c>
      <c r="J41" s="8">
        <v>16.2</v>
      </c>
      <c r="K41" s="6">
        <f t="shared" si="0"/>
        <v>6.84</v>
      </c>
      <c r="L41" s="6">
        <f t="shared" si="1"/>
        <v>7.2</v>
      </c>
      <c r="M41" s="10">
        <v>197</v>
      </c>
      <c r="N41" s="3" t="str">
        <f t="shared" si="2"/>
        <v>S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1.9</v>
      </c>
      <c r="U41" s="15">
        <v>2</v>
      </c>
    </row>
    <row r="42" spans="1:23" x14ac:dyDescent="0.25">
      <c r="A42" s="1">
        <v>45399</v>
      </c>
      <c r="B42" s="2">
        <v>0.1388888888888889</v>
      </c>
      <c r="C42" s="7">
        <v>997</v>
      </c>
      <c r="D42" s="7">
        <v>1002</v>
      </c>
      <c r="E42" s="8">
        <v>16</v>
      </c>
      <c r="F42" s="9">
        <v>93</v>
      </c>
      <c r="G42" s="8">
        <v>16.2</v>
      </c>
      <c r="H42" s="8">
        <v>14.9</v>
      </c>
      <c r="I42" s="8">
        <v>26</v>
      </c>
      <c r="J42" s="8">
        <v>16.2</v>
      </c>
      <c r="K42" s="6">
        <f t="shared" si="0"/>
        <v>6.84</v>
      </c>
      <c r="L42" s="6">
        <f t="shared" si="1"/>
        <v>7.2</v>
      </c>
      <c r="M42" s="10">
        <v>164</v>
      </c>
      <c r="N42" s="3" t="str">
        <f t="shared" si="2"/>
        <v>SSE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1.9</v>
      </c>
      <c r="U42" s="15">
        <v>2</v>
      </c>
    </row>
    <row r="43" spans="1:23" x14ac:dyDescent="0.25">
      <c r="A43" s="1">
        <v>45399</v>
      </c>
      <c r="B43" s="2">
        <v>0.1423611111111111</v>
      </c>
      <c r="C43" s="7">
        <v>997</v>
      </c>
      <c r="D43" s="7">
        <v>1002</v>
      </c>
      <c r="E43" s="8">
        <v>15.9</v>
      </c>
      <c r="F43" s="9">
        <v>93</v>
      </c>
      <c r="G43" s="8">
        <v>15.9</v>
      </c>
      <c r="H43" s="8">
        <v>14.8</v>
      </c>
      <c r="I43" s="8">
        <v>26</v>
      </c>
      <c r="J43" s="8">
        <v>15.9</v>
      </c>
      <c r="K43" s="6">
        <f t="shared" si="0"/>
        <v>3.24</v>
      </c>
      <c r="L43" s="6">
        <f t="shared" si="1"/>
        <v>3.24</v>
      </c>
      <c r="M43" s="10">
        <v>120</v>
      </c>
      <c r="N43" s="3" t="str">
        <f t="shared" si="2"/>
        <v>ESE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0.9</v>
      </c>
      <c r="U43" s="15">
        <v>0.9</v>
      </c>
    </row>
    <row r="44" spans="1:23" x14ac:dyDescent="0.25">
      <c r="A44" s="1">
        <v>45399</v>
      </c>
      <c r="B44" s="2">
        <v>0.14583333333333334</v>
      </c>
      <c r="C44" s="7">
        <v>997</v>
      </c>
      <c r="D44" s="7">
        <v>1002</v>
      </c>
      <c r="E44" s="8">
        <v>15.9</v>
      </c>
      <c r="F44" s="9">
        <v>93</v>
      </c>
      <c r="G44" s="8">
        <v>16.3</v>
      </c>
      <c r="H44" s="8">
        <v>14.8</v>
      </c>
      <c r="I44" s="8">
        <v>26</v>
      </c>
      <c r="J44" s="8">
        <v>16.3</v>
      </c>
      <c r="K44" s="6">
        <f t="shared" si="0"/>
        <v>5.04</v>
      </c>
      <c r="L44" s="6">
        <f t="shared" si="1"/>
        <v>5.04</v>
      </c>
      <c r="M44" s="10">
        <v>196</v>
      </c>
      <c r="N44" s="3" t="str">
        <f t="shared" si="2"/>
        <v>S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1.4</v>
      </c>
      <c r="U44" s="15">
        <v>1.4</v>
      </c>
    </row>
    <row r="45" spans="1:23" x14ac:dyDescent="0.25">
      <c r="A45" s="1">
        <v>45399</v>
      </c>
      <c r="B45" s="2">
        <v>0.14930555555555555</v>
      </c>
      <c r="C45" s="7">
        <v>997</v>
      </c>
      <c r="D45" s="7">
        <v>1002</v>
      </c>
      <c r="E45" s="8">
        <v>15.9</v>
      </c>
      <c r="F45" s="9">
        <v>93</v>
      </c>
      <c r="G45" s="8">
        <v>15.6</v>
      </c>
      <c r="H45" s="8">
        <v>14.8</v>
      </c>
      <c r="I45" s="8">
        <v>26</v>
      </c>
      <c r="J45" s="8">
        <v>15.6</v>
      </c>
      <c r="K45" s="6">
        <f t="shared" si="0"/>
        <v>9.36</v>
      </c>
      <c r="L45" s="6">
        <f t="shared" si="1"/>
        <v>9.7200000000000006</v>
      </c>
      <c r="M45" s="10">
        <v>108</v>
      </c>
      <c r="N45" s="3" t="str">
        <f t="shared" si="2"/>
        <v>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2.6</v>
      </c>
      <c r="U45" s="15">
        <v>2.7</v>
      </c>
    </row>
    <row r="46" spans="1:23" x14ac:dyDescent="0.25">
      <c r="A46" s="1">
        <v>45399</v>
      </c>
      <c r="B46" s="2">
        <v>0.15277777777777779</v>
      </c>
      <c r="C46" s="7">
        <v>997</v>
      </c>
      <c r="D46" s="7">
        <v>1002</v>
      </c>
      <c r="E46" s="8">
        <v>15.9</v>
      </c>
      <c r="F46" s="9">
        <v>93</v>
      </c>
      <c r="G46" s="8">
        <v>15.9</v>
      </c>
      <c r="H46" s="8">
        <v>14.8</v>
      </c>
      <c r="I46" s="8">
        <v>26</v>
      </c>
      <c r="J46" s="8">
        <v>15.9</v>
      </c>
      <c r="K46" s="6">
        <f t="shared" si="0"/>
        <v>0</v>
      </c>
      <c r="L46" s="6">
        <f t="shared" si="1"/>
        <v>0</v>
      </c>
      <c r="M46" s="10">
        <v>240</v>
      </c>
      <c r="N46" s="3" t="str">
        <f t="shared" si="2"/>
        <v>WSW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</v>
      </c>
      <c r="U46" s="15">
        <v>0</v>
      </c>
    </row>
    <row r="47" spans="1:23" x14ac:dyDescent="0.25">
      <c r="A47" s="1">
        <v>45399</v>
      </c>
      <c r="B47" s="2">
        <v>0.15625</v>
      </c>
      <c r="C47" s="7">
        <v>997</v>
      </c>
      <c r="D47" s="7">
        <v>1002</v>
      </c>
      <c r="E47" s="8">
        <v>15.9</v>
      </c>
      <c r="F47" s="9">
        <v>93</v>
      </c>
      <c r="G47" s="8">
        <v>15.9</v>
      </c>
      <c r="H47" s="8">
        <v>14.8</v>
      </c>
      <c r="I47" s="8">
        <v>26</v>
      </c>
      <c r="J47" s="8">
        <v>15.9</v>
      </c>
      <c r="K47" s="6">
        <f t="shared" si="0"/>
        <v>0</v>
      </c>
      <c r="L47" s="6">
        <f t="shared" si="1"/>
        <v>0</v>
      </c>
      <c r="M47" s="10">
        <v>177</v>
      </c>
      <c r="N47" s="3" t="str">
        <f t="shared" si="2"/>
        <v>S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</v>
      </c>
      <c r="U47" s="15">
        <v>0</v>
      </c>
    </row>
    <row r="48" spans="1:23" x14ac:dyDescent="0.25">
      <c r="A48" s="1">
        <v>45399</v>
      </c>
      <c r="B48" s="2">
        <v>0.15972222222222221</v>
      </c>
      <c r="C48" s="7">
        <v>997</v>
      </c>
      <c r="D48" s="7">
        <v>1002</v>
      </c>
      <c r="E48" s="8">
        <v>15.9</v>
      </c>
      <c r="F48" s="9">
        <v>93</v>
      </c>
      <c r="G48" s="8">
        <v>16.3</v>
      </c>
      <c r="H48" s="8">
        <v>14.8</v>
      </c>
      <c r="I48" s="8">
        <v>26</v>
      </c>
      <c r="J48" s="8">
        <v>16.3</v>
      </c>
      <c r="K48" s="6">
        <f t="shared" si="0"/>
        <v>5.4</v>
      </c>
      <c r="L48" s="6">
        <f t="shared" si="1"/>
        <v>5.4</v>
      </c>
      <c r="M48" s="10">
        <v>255</v>
      </c>
      <c r="N48" s="3" t="str">
        <f t="shared" si="2"/>
        <v>WSW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1.5</v>
      </c>
      <c r="U48" s="15">
        <v>1.5</v>
      </c>
    </row>
    <row r="49" spans="1:21" x14ac:dyDescent="0.25">
      <c r="A49" s="1">
        <v>45399</v>
      </c>
      <c r="B49" s="2">
        <v>0.16319444444444445</v>
      </c>
      <c r="C49" s="7">
        <v>997</v>
      </c>
      <c r="D49" s="7">
        <v>1002</v>
      </c>
      <c r="E49" s="8">
        <v>15.8</v>
      </c>
      <c r="F49" s="9">
        <v>94</v>
      </c>
      <c r="G49" s="8">
        <v>15.8</v>
      </c>
      <c r="H49" s="8">
        <v>14.8</v>
      </c>
      <c r="I49" s="8">
        <v>26</v>
      </c>
      <c r="J49" s="8">
        <v>15.8</v>
      </c>
      <c r="K49" s="6">
        <f t="shared" si="0"/>
        <v>7.2</v>
      </c>
      <c r="L49" s="6">
        <f t="shared" si="1"/>
        <v>7.9200000000000008</v>
      </c>
      <c r="M49" s="10">
        <v>156</v>
      </c>
      <c r="N49" s="3" t="str">
        <f t="shared" si="2"/>
        <v>SSE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2</v>
      </c>
      <c r="U49" s="15">
        <v>2.2000000000000002</v>
      </c>
    </row>
    <row r="50" spans="1:21" x14ac:dyDescent="0.25">
      <c r="A50" s="1">
        <v>45399</v>
      </c>
      <c r="B50" s="2">
        <v>0.16666666666666666</v>
      </c>
      <c r="C50" s="7">
        <v>997</v>
      </c>
      <c r="D50" s="7">
        <v>1002</v>
      </c>
      <c r="E50" s="8">
        <v>15.7</v>
      </c>
      <c r="F50" s="9">
        <v>94</v>
      </c>
      <c r="G50" s="8">
        <v>15.7</v>
      </c>
      <c r="H50" s="8">
        <v>14.7</v>
      </c>
      <c r="I50" s="8">
        <v>26</v>
      </c>
      <c r="J50" s="8">
        <v>15.7</v>
      </c>
      <c r="K50" s="6">
        <f t="shared" si="0"/>
        <v>3.24</v>
      </c>
      <c r="L50" s="6">
        <f t="shared" si="1"/>
        <v>3.24</v>
      </c>
      <c r="M50" s="10">
        <v>229</v>
      </c>
      <c r="N50" s="3" t="str">
        <f t="shared" si="2"/>
        <v>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0.9</v>
      </c>
      <c r="U50" s="15">
        <v>0.9</v>
      </c>
    </row>
    <row r="51" spans="1:21" x14ac:dyDescent="0.25">
      <c r="A51" s="1">
        <v>45399</v>
      </c>
      <c r="B51" s="2">
        <v>0.1701388888888889</v>
      </c>
      <c r="C51" s="7">
        <v>997</v>
      </c>
      <c r="D51" s="7">
        <v>1002</v>
      </c>
      <c r="E51" s="8">
        <v>15.8</v>
      </c>
      <c r="F51" s="9">
        <v>94</v>
      </c>
      <c r="G51" s="8">
        <v>15.8</v>
      </c>
      <c r="H51" s="8">
        <v>14.8</v>
      </c>
      <c r="I51" s="8">
        <v>26</v>
      </c>
      <c r="J51" s="8">
        <v>15.8</v>
      </c>
      <c r="K51" s="6">
        <f t="shared" si="0"/>
        <v>0</v>
      </c>
      <c r="L51" s="6">
        <f t="shared" si="1"/>
        <v>0</v>
      </c>
      <c r="M51" s="10">
        <v>156</v>
      </c>
      <c r="N51" s="3" t="str">
        <f t="shared" si="2"/>
        <v>SSE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45399</v>
      </c>
      <c r="B52" s="2">
        <v>0.1736111111111111</v>
      </c>
      <c r="C52" s="7">
        <v>997</v>
      </c>
      <c r="D52" s="7">
        <v>1002</v>
      </c>
      <c r="E52" s="8">
        <v>15.8</v>
      </c>
      <c r="F52" s="9">
        <v>94</v>
      </c>
      <c r="G52" s="8">
        <v>15.8</v>
      </c>
      <c r="H52" s="8">
        <v>14.8</v>
      </c>
      <c r="I52" s="8">
        <v>26</v>
      </c>
      <c r="J52" s="8">
        <v>15.8</v>
      </c>
      <c r="K52" s="6">
        <f t="shared" si="0"/>
        <v>3.24</v>
      </c>
      <c r="L52" s="6">
        <f t="shared" si="1"/>
        <v>3.24</v>
      </c>
      <c r="M52" s="10">
        <v>144</v>
      </c>
      <c r="N52" s="3" t="str">
        <f t="shared" si="2"/>
        <v>SE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0.9</v>
      </c>
      <c r="U52" s="15">
        <v>0.9</v>
      </c>
    </row>
    <row r="53" spans="1:21" x14ac:dyDescent="0.25">
      <c r="A53" s="1">
        <v>45399</v>
      </c>
      <c r="B53" s="2">
        <v>0.17708333333333334</v>
      </c>
      <c r="C53" s="7">
        <v>997</v>
      </c>
      <c r="D53" s="7">
        <v>1002</v>
      </c>
      <c r="E53" s="8">
        <v>15.7</v>
      </c>
      <c r="F53" s="9">
        <v>94</v>
      </c>
      <c r="G53" s="8">
        <v>15.7</v>
      </c>
      <c r="H53" s="8">
        <v>14.7</v>
      </c>
      <c r="I53" s="8">
        <v>26</v>
      </c>
      <c r="J53" s="8">
        <v>15.7</v>
      </c>
      <c r="K53" s="6">
        <f t="shared" si="0"/>
        <v>0</v>
      </c>
      <c r="L53" s="6">
        <f t="shared" si="1"/>
        <v>0</v>
      </c>
      <c r="M53" s="10">
        <v>66</v>
      </c>
      <c r="N53" s="3" t="str">
        <f t="shared" si="2"/>
        <v>ENE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</v>
      </c>
      <c r="U53" s="15">
        <v>0</v>
      </c>
    </row>
    <row r="54" spans="1:21" x14ac:dyDescent="0.25">
      <c r="A54" s="1">
        <v>45399</v>
      </c>
      <c r="B54" s="2">
        <v>0.18055555555555555</v>
      </c>
      <c r="C54" s="7">
        <v>997</v>
      </c>
      <c r="D54" s="7">
        <v>1002</v>
      </c>
      <c r="E54" s="8">
        <v>15.8</v>
      </c>
      <c r="F54" s="9">
        <v>93</v>
      </c>
      <c r="G54" s="8">
        <v>15.8</v>
      </c>
      <c r="H54" s="8">
        <v>14.7</v>
      </c>
      <c r="I54" s="8">
        <v>26</v>
      </c>
      <c r="J54" s="8">
        <v>15.8</v>
      </c>
      <c r="K54" s="6">
        <f t="shared" si="0"/>
        <v>0</v>
      </c>
      <c r="L54" s="6">
        <f t="shared" si="1"/>
        <v>0</v>
      </c>
      <c r="M54" s="10">
        <v>156</v>
      </c>
      <c r="N54" s="3" t="str">
        <f t="shared" si="2"/>
        <v>SSE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45399</v>
      </c>
      <c r="B55" s="2">
        <v>0.18402777777777779</v>
      </c>
      <c r="C55" s="7">
        <v>997</v>
      </c>
      <c r="D55" s="7">
        <v>1002</v>
      </c>
      <c r="E55" s="8">
        <v>15.7</v>
      </c>
      <c r="F55" s="9">
        <v>93</v>
      </c>
      <c r="G55" s="8">
        <v>15.7</v>
      </c>
      <c r="H55" s="8">
        <v>14.6</v>
      </c>
      <c r="I55" s="8">
        <v>26</v>
      </c>
      <c r="J55" s="8">
        <v>15.7</v>
      </c>
      <c r="K55" s="6">
        <f t="shared" si="0"/>
        <v>3.24</v>
      </c>
      <c r="L55" s="6">
        <f t="shared" si="1"/>
        <v>3.24</v>
      </c>
      <c r="M55" s="10">
        <v>288</v>
      </c>
      <c r="N55" s="3" t="str">
        <f t="shared" si="2"/>
        <v>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0.9</v>
      </c>
      <c r="U55" s="15">
        <v>0.9</v>
      </c>
    </row>
    <row r="56" spans="1:21" x14ac:dyDescent="0.25">
      <c r="A56" s="1">
        <v>45399</v>
      </c>
      <c r="B56" s="2">
        <v>0.1875</v>
      </c>
      <c r="C56" s="7">
        <v>997</v>
      </c>
      <c r="D56" s="7">
        <v>1002</v>
      </c>
      <c r="E56" s="8">
        <v>15.7</v>
      </c>
      <c r="F56" s="9">
        <v>93</v>
      </c>
      <c r="G56" s="8">
        <v>15.7</v>
      </c>
      <c r="H56" s="8">
        <v>14.6</v>
      </c>
      <c r="I56" s="8">
        <v>26</v>
      </c>
      <c r="J56" s="8">
        <v>15.7</v>
      </c>
      <c r="K56" s="6">
        <f t="shared" si="0"/>
        <v>0</v>
      </c>
      <c r="L56" s="6">
        <f t="shared" si="1"/>
        <v>0</v>
      </c>
      <c r="M56" s="10">
        <v>114</v>
      </c>
      <c r="N56" s="3" t="str">
        <f t="shared" si="2"/>
        <v>ESE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45399</v>
      </c>
      <c r="B57" s="2">
        <v>0.19097222222222221</v>
      </c>
      <c r="C57" s="7">
        <v>997</v>
      </c>
      <c r="D57" s="7">
        <v>1002</v>
      </c>
      <c r="E57" s="8">
        <v>15.8</v>
      </c>
      <c r="F57" s="9">
        <v>93</v>
      </c>
      <c r="G57" s="8">
        <v>15.8</v>
      </c>
      <c r="H57" s="8">
        <v>14.7</v>
      </c>
      <c r="I57" s="8">
        <v>26</v>
      </c>
      <c r="J57" s="8">
        <v>15.8</v>
      </c>
      <c r="K57" s="6">
        <f t="shared" si="0"/>
        <v>3.9600000000000004</v>
      </c>
      <c r="L57" s="6">
        <f t="shared" si="1"/>
        <v>3.9600000000000004</v>
      </c>
      <c r="M57" s="10">
        <v>142</v>
      </c>
      <c r="N57" s="3" t="str">
        <f t="shared" si="2"/>
        <v>SE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1.1000000000000001</v>
      </c>
      <c r="U57" s="15">
        <v>1.1000000000000001</v>
      </c>
    </row>
    <row r="58" spans="1:21" x14ac:dyDescent="0.25">
      <c r="A58" s="1">
        <v>45399</v>
      </c>
      <c r="B58" s="2">
        <v>0.19444444444444445</v>
      </c>
      <c r="C58" s="7">
        <v>997</v>
      </c>
      <c r="D58" s="7">
        <v>1002</v>
      </c>
      <c r="E58" s="8">
        <v>15.7</v>
      </c>
      <c r="F58" s="9">
        <v>93</v>
      </c>
      <c r="G58" s="8">
        <v>15.7</v>
      </c>
      <c r="H58" s="8">
        <v>14.6</v>
      </c>
      <c r="I58" s="8">
        <v>26</v>
      </c>
      <c r="J58" s="8">
        <v>15.7</v>
      </c>
      <c r="K58" s="6">
        <f t="shared" si="0"/>
        <v>2.52</v>
      </c>
      <c r="L58" s="6">
        <f t="shared" si="1"/>
        <v>2.52</v>
      </c>
      <c r="M58" s="10">
        <v>150</v>
      </c>
      <c r="N58" s="3" t="str">
        <f t="shared" si="2"/>
        <v>SSE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0.7</v>
      </c>
      <c r="U58" s="15">
        <v>0.7</v>
      </c>
    </row>
    <row r="59" spans="1:21" x14ac:dyDescent="0.25">
      <c r="A59" s="1">
        <v>45399</v>
      </c>
      <c r="B59" s="2">
        <v>0.19791666666666666</v>
      </c>
      <c r="C59" s="7">
        <v>997</v>
      </c>
      <c r="D59" s="7">
        <v>1002</v>
      </c>
      <c r="E59" s="8">
        <v>15.8</v>
      </c>
      <c r="F59" s="9">
        <v>93</v>
      </c>
      <c r="G59" s="8">
        <v>15.8</v>
      </c>
      <c r="H59" s="8">
        <v>14.7</v>
      </c>
      <c r="I59" s="8">
        <v>26</v>
      </c>
      <c r="J59" s="8">
        <v>15.8</v>
      </c>
      <c r="K59" s="6">
        <f t="shared" si="0"/>
        <v>0</v>
      </c>
      <c r="L59" s="6">
        <f t="shared" si="1"/>
        <v>0</v>
      </c>
      <c r="M59" s="10">
        <v>102</v>
      </c>
      <c r="N59" s="3" t="str">
        <f t="shared" si="2"/>
        <v>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</v>
      </c>
      <c r="U59" s="15">
        <v>0</v>
      </c>
    </row>
    <row r="60" spans="1:21" x14ac:dyDescent="0.25">
      <c r="A60" s="1">
        <v>45399</v>
      </c>
      <c r="B60" s="2">
        <v>0.2013888888888889</v>
      </c>
      <c r="C60" s="7">
        <v>997</v>
      </c>
      <c r="D60" s="7">
        <v>1002</v>
      </c>
      <c r="E60" s="8">
        <v>15.8</v>
      </c>
      <c r="F60" s="9">
        <v>93</v>
      </c>
      <c r="G60" s="8">
        <v>15.8</v>
      </c>
      <c r="H60" s="8">
        <v>14.7</v>
      </c>
      <c r="I60" s="8">
        <v>26</v>
      </c>
      <c r="J60" s="8">
        <v>15.8</v>
      </c>
      <c r="K60" s="6">
        <f t="shared" si="0"/>
        <v>3.6</v>
      </c>
      <c r="L60" s="6">
        <f t="shared" si="1"/>
        <v>3.6</v>
      </c>
      <c r="M60" s="10">
        <v>141</v>
      </c>
      <c r="N60" s="3" t="str">
        <f t="shared" si="2"/>
        <v>SE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</v>
      </c>
      <c r="U60" s="15">
        <v>1</v>
      </c>
    </row>
    <row r="61" spans="1:21" x14ac:dyDescent="0.25">
      <c r="A61" s="1">
        <v>45399</v>
      </c>
      <c r="B61" s="2">
        <v>0.2048611111111111</v>
      </c>
      <c r="C61" s="7">
        <v>997</v>
      </c>
      <c r="D61" s="7">
        <v>1002</v>
      </c>
      <c r="E61" s="8">
        <v>15.8</v>
      </c>
      <c r="F61" s="9">
        <v>93</v>
      </c>
      <c r="G61" s="8">
        <v>15.8</v>
      </c>
      <c r="H61" s="8">
        <v>14.7</v>
      </c>
      <c r="I61" s="8">
        <v>26</v>
      </c>
      <c r="J61" s="8">
        <v>15.8</v>
      </c>
      <c r="K61" s="6">
        <f t="shared" si="0"/>
        <v>4.68</v>
      </c>
      <c r="L61" s="6">
        <f t="shared" si="1"/>
        <v>4.68</v>
      </c>
      <c r="M61" s="10">
        <v>108</v>
      </c>
      <c r="N61" s="3" t="str">
        <f t="shared" si="2"/>
        <v>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1.3</v>
      </c>
      <c r="U61" s="15">
        <v>1.3</v>
      </c>
    </row>
    <row r="62" spans="1:21" x14ac:dyDescent="0.25">
      <c r="A62" s="1">
        <v>45399</v>
      </c>
      <c r="B62" s="2">
        <v>0.20833333333333334</v>
      </c>
      <c r="C62" s="7">
        <v>997</v>
      </c>
      <c r="D62" s="7">
        <v>1002</v>
      </c>
      <c r="E62" s="8">
        <v>15.8</v>
      </c>
      <c r="F62" s="9">
        <v>93</v>
      </c>
      <c r="G62" s="8">
        <v>15.8</v>
      </c>
      <c r="H62" s="8">
        <v>14.7</v>
      </c>
      <c r="I62" s="8">
        <v>26</v>
      </c>
      <c r="J62" s="8">
        <v>15.8</v>
      </c>
      <c r="K62" s="6">
        <f t="shared" si="0"/>
        <v>0</v>
      </c>
      <c r="L62" s="6">
        <f t="shared" si="1"/>
        <v>0</v>
      </c>
      <c r="M62" s="10">
        <v>180</v>
      </c>
      <c r="N62" s="3" t="str">
        <f t="shared" si="2"/>
        <v>S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45399</v>
      </c>
      <c r="B63" s="2">
        <v>0.21180555555555555</v>
      </c>
      <c r="C63" s="7">
        <v>997</v>
      </c>
      <c r="D63" s="7">
        <v>1002</v>
      </c>
      <c r="E63" s="8">
        <v>15.7</v>
      </c>
      <c r="F63" s="9">
        <v>93</v>
      </c>
      <c r="G63" s="8">
        <v>15.7</v>
      </c>
      <c r="H63" s="8">
        <v>14.6</v>
      </c>
      <c r="I63" s="8">
        <v>26</v>
      </c>
      <c r="J63" s="8">
        <v>15.7</v>
      </c>
      <c r="K63" s="6">
        <f t="shared" si="0"/>
        <v>0</v>
      </c>
      <c r="L63" s="6">
        <f t="shared" si="1"/>
        <v>0</v>
      </c>
      <c r="M63" s="10">
        <v>150</v>
      </c>
      <c r="N63" s="3" t="str">
        <f t="shared" si="2"/>
        <v>SSE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45399</v>
      </c>
      <c r="B64" s="2">
        <v>0.21527777777777779</v>
      </c>
      <c r="C64" s="7">
        <v>997</v>
      </c>
      <c r="D64" s="7">
        <v>1002</v>
      </c>
      <c r="E64" s="8">
        <v>15.8</v>
      </c>
      <c r="F64" s="9">
        <v>93</v>
      </c>
      <c r="G64" s="8">
        <v>15.8</v>
      </c>
      <c r="H64" s="8">
        <v>14.7</v>
      </c>
      <c r="I64" s="8">
        <v>26</v>
      </c>
      <c r="J64" s="8">
        <v>15.8</v>
      </c>
      <c r="K64" s="6">
        <f t="shared" si="0"/>
        <v>0</v>
      </c>
      <c r="L64" s="6">
        <f t="shared" si="1"/>
        <v>0</v>
      </c>
      <c r="M64" s="10">
        <v>198</v>
      </c>
      <c r="N64" s="3" t="str">
        <f t="shared" si="2"/>
        <v>S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</v>
      </c>
      <c r="U64" s="15">
        <v>0</v>
      </c>
    </row>
    <row r="65" spans="1:21" x14ac:dyDescent="0.25">
      <c r="A65" s="1">
        <v>45399</v>
      </c>
      <c r="B65" s="2">
        <v>0.21875</v>
      </c>
      <c r="C65" s="7">
        <v>997</v>
      </c>
      <c r="D65" s="7">
        <v>1002</v>
      </c>
      <c r="E65" s="8">
        <v>15.8</v>
      </c>
      <c r="F65" s="9">
        <v>93</v>
      </c>
      <c r="G65" s="8">
        <v>15.8</v>
      </c>
      <c r="H65" s="8">
        <v>14.7</v>
      </c>
      <c r="I65" s="8">
        <v>26</v>
      </c>
      <c r="J65" s="8">
        <v>15.8</v>
      </c>
      <c r="K65" s="6">
        <f t="shared" si="0"/>
        <v>2.52</v>
      </c>
      <c r="L65" s="6">
        <f t="shared" si="1"/>
        <v>2.52</v>
      </c>
      <c r="M65" s="10">
        <v>150</v>
      </c>
      <c r="N65" s="3" t="str">
        <f t="shared" si="2"/>
        <v>SSE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0.7</v>
      </c>
      <c r="U65" s="15">
        <v>0.7</v>
      </c>
    </row>
    <row r="66" spans="1:21" x14ac:dyDescent="0.25">
      <c r="A66" s="1">
        <v>45399</v>
      </c>
      <c r="B66" s="2">
        <v>0.22222222222222221</v>
      </c>
      <c r="C66" s="7">
        <v>997</v>
      </c>
      <c r="D66" s="7">
        <v>1002</v>
      </c>
      <c r="E66" s="8">
        <v>15.8</v>
      </c>
      <c r="F66" s="9">
        <v>93</v>
      </c>
      <c r="G66" s="8">
        <v>15.8</v>
      </c>
      <c r="H66" s="8">
        <v>14.7</v>
      </c>
      <c r="I66" s="8">
        <v>26</v>
      </c>
      <c r="J66" s="8">
        <v>15.8</v>
      </c>
      <c r="K66" s="6">
        <f t="shared" si="0"/>
        <v>0</v>
      </c>
      <c r="L66" s="6">
        <f t="shared" si="1"/>
        <v>0</v>
      </c>
      <c r="M66" s="10">
        <v>154</v>
      </c>
      <c r="N66" s="3" t="str">
        <f t="shared" si="2"/>
        <v>SSE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</v>
      </c>
      <c r="U66" s="15">
        <v>0</v>
      </c>
    </row>
    <row r="67" spans="1:21" x14ac:dyDescent="0.25">
      <c r="A67" s="1">
        <v>45399</v>
      </c>
      <c r="B67" s="2">
        <v>0.22569444444444445</v>
      </c>
      <c r="C67" s="7">
        <v>997</v>
      </c>
      <c r="D67" s="7">
        <v>1002</v>
      </c>
      <c r="E67" s="8">
        <v>15.8</v>
      </c>
      <c r="F67" s="9">
        <v>93</v>
      </c>
      <c r="G67" s="8">
        <v>15.8</v>
      </c>
      <c r="H67" s="8">
        <v>14.7</v>
      </c>
      <c r="I67" s="8">
        <v>26</v>
      </c>
      <c r="J67" s="8">
        <v>15.8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102</v>
      </c>
      <c r="N67" s="3" t="str">
        <f t="shared" ref="N67:N130" si="5">LOOKUP(M67,$V$4:$V$40,$W$4:$W$40)</f>
        <v>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45399</v>
      </c>
      <c r="B68" s="2">
        <v>0.22916666666666666</v>
      </c>
      <c r="C68" s="7">
        <v>997</v>
      </c>
      <c r="D68" s="7">
        <v>1002</v>
      </c>
      <c r="E68" s="8">
        <v>15.7</v>
      </c>
      <c r="F68" s="9">
        <v>93</v>
      </c>
      <c r="G68" s="8">
        <v>15.7</v>
      </c>
      <c r="H68" s="8">
        <v>14.6</v>
      </c>
      <c r="I68" s="8">
        <v>26</v>
      </c>
      <c r="J68" s="8">
        <v>15.7</v>
      </c>
      <c r="K68" s="6">
        <f t="shared" si="3"/>
        <v>3.9600000000000004</v>
      </c>
      <c r="L68" s="6">
        <f t="shared" si="4"/>
        <v>3.9600000000000004</v>
      </c>
      <c r="M68" s="10">
        <v>102</v>
      </c>
      <c r="N68" s="3" t="str">
        <f t="shared" si="5"/>
        <v>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1.1000000000000001</v>
      </c>
      <c r="U68" s="15">
        <v>1.1000000000000001</v>
      </c>
    </row>
    <row r="69" spans="1:21" x14ac:dyDescent="0.25">
      <c r="A69" s="1">
        <v>45399</v>
      </c>
      <c r="B69" s="2">
        <v>0.2326388888888889</v>
      </c>
      <c r="C69" s="7">
        <v>997</v>
      </c>
      <c r="D69" s="7">
        <v>1002</v>
      </c>
      <c r="E69" s="8">
        <v>15.8</v>
      </c>
      <c r="F69" s="9">
        <v>93</v>
      </c>
      <c r="G69" s="8">
        <v>15.8</v>
      </c>
      <c r="H69" s="8">
        <v>14.7</v>
      </c>
      <c r="I69" s="8">
        <v>26</v>
      </c>
      <c r="J69" s="8">
        <v>15.8</v>
      </c>
      <c r="K69" s="6">
        <f t="shared" si="3"/>
        <v>7.9200000000000008</v>
      </c>
      <c r="L69" s="6">
        <f t="shared" si="4"/>
        <v>7.9200000000000008</v>
      </c>
      <c r="M69" s="10">
        <v>126</v>
      </c>
      <c r="N69" s="3" t="str">
        <f t="shared" si="5"/>
        <v>ESE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2.2000000000000002</v>
      </c>
      <c r="U69" s="15">
        <v>2.2000000000000002</v>
      </c>
    </row>
    <row r="70" spans="1:21" x14ac:dyDescent="0.25">
      <c r="A70" s="1">
        <v>45399</v>
      </c>
      <c r="B70" s="2">
        <v>0.2361111111111111</v>
      </c>
      <c r="C70" s="7">
        <v>997</v>
      </c>
      <c r="D70" s="7">
        <v>1002</v>
      </c>
      <c r="E70" s="8">
        <v>15.7</v>
      </c>
      <c r="F70" s="9">
        <v>93</v>
      </c>
      <c r="G70" s="8">
        <v>16.100000000000001</v>
      </c>
      <c r="H70" s="8">
        <v>14.6</v>
      </c>
      <c r="I70" s="8">
        <v>26</v>
      </c>
      <c r="J70" s="8">
        <v>16.100000000000001</v>
      </c>
      <c r="K70" s="6">
        <f t="shared" si="3"/>
        <v>5.4</v>
      </c>
      <c r="L70" s="6">
        <f t="shared" si="4"/>
        <v>5.4</v>
      </c>
      <c r="M70" s="10">
        <v>130</v>
      </c>
      <c r="N70" s="3" t="str">
        <f t="shared" si="5"/>
        <v>SE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1.5</v>
      </c>
      <c r="U70" s="15">
        <v>1.5</v>
      </c>
    </row>
    <row r="71" spans="1:21" x14ac:dyDescent="0.25">
      <c r="A71" s="1">
        <v>45399</v>
      </c>
      <c r="B71" s="2">
        <v>0.23958333333333334</v>
      </c>
      <c r="C71" s="7">
        <v>997</v>
      </c>
      <c r="D71" s="7">
        <v>1002</v>
      </c>
      <c r="E71" s="8">
        <v>15.8</v>
      </c>
      <c r="F71" s="9">
        <v>93</v>
      </c>
      <c r="G71" s="8">
        <v>15.8</v>
      </c>
      <c r="H71" s="8">
        <v>14.7</v>
      </c>
      <c r="I71" s="8">
        <v>26</v>
      </c>
      <c r="J71" s="8">
        <v>15.8</v>
      </c>
      <c r="K71" s="6">
        <f t="shared" si="3"/>
        <v>0</v>
      </c>
      <c r="L71" s="6">
        <f t="shared" si="4"/>
        <v>0</v>
      </c>
      <c r="M71" s="10">
        <v>60</v>
      </c>
      <c r="N71" s="3" t="str">
        <f t="shared" si="5"/>
        <v>ENE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</v>
      </c>
      <c r="U71" s="15">
        <v>0</v>
      </c>
    </row>
    <row r="72" spans="1:21" x14ac:dyDescent="0.25">
      <c r="A72" s="1">
        <v>45399</v>
      </c>
      <c r="B72" s="2">
        <v>0.24305555555555555</v>
      </c>
      <c r="C72" s="7">
        <v>997</v>
      </c>
      <c r="D72" s="7">
        <v>1002</v>
      </c>
      <c r="E72" s="8">
        <v>15.7</v>
      </c>
      <c r="F72" s="9">
        <v>93</v>
      </c>
      <c r="G72" s="8">
        <v>15.9</v>
      </c>
      <c r="H72" s="8">
        <v>14.6</v>
      </c>
      <c r="I72" s="8">
        <v>26</v>
      </c>
      <c r="J72" s="8">
        <v>15.9</v>
      </c>
      <c r="K72" s="6">
        <f t="shared" si="3"/>
        <v>6.48</v>
      </c>
      <c r="L72" s="6">
        <f t="shared" si="4"/>
        <v>6.84</v>
      </c>
      <c r="M72" s="10">
        <v>138</v>
      </c>
      <c r="N72" s="3" t="str">
        <f t="shared" si="5"/>
        <v>SE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1.8</v>
      </c>
      <c r="U72" s="15">
        <v>1.9</v>
      </c>
    </row>
    <row r="73" spans="1:21" x14ac:dyDescent="0.25">
      <c r="A73" s="1">
        <v>45399</v>
      </c>
      <c r="B73" s="2">
        <v>0.24652777777777779</v>
      </c>
      <c r="C73" s="7">
        <v>997</v>
      </c>
      <c r="D73" s="7">
        <v>1002</v>
      </c>
      <c r="E73" s="8">
        <v>15.8</v>
      </c>
      <c r="F73" s="9">
        <v>92</v>
      </c>
      <c r="G73" s="8">
        <v>15.8</v>
      </c>
      <c r="H73" s="8">
        <v>14.5</v>
      </c>
      <c r="I73" s="8">
        <v>26</v>
      </c>
      <c r="J73" s="8">
        <v>15.8</v>
      </c>
      <c r="K73" s="6">
        <f t="shared" si="3"/>
        <v>4.68</v>
      </c>
      <c r="L73" s="6">
        <f t="shared" si="4"/>
        <v>4.68</v>
      </c>
      <c r="M73" s="10">
        <v>174</v>
      </c>
      <c r="N73" s="3" t="str">
        <f t="shared" si="5"/>
        <v>S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1.3</v>
      </c>
      <c r="U73" s="15">
        <v>1.3</v>
      </c>
    </row>
    <row r="74" spans="1:21" x14ac:dyDescent="0.25">
      <c r="A74" s="1">
        <v>45399</v>
      </c>
      <c r="B74" s="2">
        <v>0.25</v>
      </c>
      <c r="C74" s="7">
        <v>997</v>
      </c>
      <c r="D74" s="7">
        <v>1002</v>
      </c>
      <c r="E74" s="8">
        <v>15.8</v>
      </c>
      <c r="F74" s="9">
        <v>92</v>
      </c>
      <c r="G74" s="8">
        <v>15.8</v>
      </c>
      <c r="H74" s="8">
        <v>14.5</v>
      </c>
      <c r="I74" s="8">
        <v>26</v>
      </c>
      <c r="J74" s="8">
        <v>15.8</v>
      </c>
      <c r="K74" s="6">
        <f t="shared" si="3"/>
        <v>3.6</v>
      </c>
      <c r="L74" s="6">
        <f t="shared" si="4"/>
        <v>3.6</v>
      </c>
      <c r="M74" s="10">
        <v>221</v>
      </c>
      <c r="N74" s="3" t="str">
        <f t="shared" si="5"/>
        <v>SW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</v>
      </c>
      <c r="U74" s="15">
        <v>1</v>
      </c>
    </row>
    <row r="75" spans="1:21" x14ac:dyDescent="0.25">
      <c r="A75" s="1">
        <v>45399</v>
      </c>
      <c r="B75" s="2">
        <v>0.25347222222222221</v>
      </c>
      <c r="C75" s="7">
        <v>996</v>
      </c>
      <c r="D75" s="7">
        <v>1001</v>
      </c>
      <c r="E75" s="8">
        <v>15.7</v>
      </c>
      <c r="F75" s="9">
        <v>92</v>
      </c>
      <c r="G75" s="8">
        <v>15.9</v>
      </c>
      <c r="H75" s="8">
        <v>14.4</v>
      </c>
      <c r="I75" s="8">
        <v>26</v>
      </c>
      <c r="J75" s="8">
        <v>15.9</v>
      </c>
      <c r="K75" s="6">
        <f t="shared" si="3"/>
        <v>6.48</v>
      </c>
      <c r="L75" s="6">
        <f t="shared" si="4"/>
        <v>7.2</v>
      </c>
      <c r="M75" s="10">
        <v>197</v>
      </c>
      <c r="N75" s="3" t="str">
        <f t="shared" si="5"/>
        <v>S</v>
      </c>
      <c r="O75" s="11">
        <v>0</v>
      </c>
      <c r="P75" s="12">
        <v>0</v>
      </c>
      <c r="Q75" s="3">
        <v>0</v>
      </c>
      <c r="R75" s="13">
        <v>0.09</v>
      </c>
      <c r="S75" s="14">
        <v>7.1100000000000004E-4</v>
      </c>
      <c r="T75" s="15">
        <v>1.8</v>
      </c>
      <c r="U75" s="15">
        <v>2</v>
      </c>
    </row>
    <row r="76" spans="1:21" x14ac:dyDescent="0.25">
      <c r="A76" s="1">
        <v>45399</v>
      </c>
      <c r="B76" s="2">
        <v>0.25694444444444442</v>
      </c>
      <c r="C76" s="7">
        <v>996</v>
      </c>
      <c r="D76" s="7">
        <v>1001</v>
      </c>
      <c r="E76" s="8">
        <v>15.8</v>
      </c>
      <c r="F76" s="9">
        <v>92</v>
      </c>
      <c r="G76" s="8">
        <v>15.8</v>
      </c>
      <c r="H76" s="8">
        <v>14.5</v>
      </c>
      <c r="I76" s="8">
        <v>26</v>
      </c>
      <c r="J76" s="8">
        <v>15.8</v>
      </c>
      <c r="K76" s="6">
        <f t="shared" si="3"/>
        <v>3.24</v>
      </c>
      <c r="L76" s="6">
        <f t="shared" si="4"/>
        <v>3.24</v>
      </c>
      <c r="M76" s="10">
        <v>150</v>
      </c>
      <c r="N76" s="3" t="str">
        <f t="shared" si="5"/>
        <v>SSE</v>
      </c>
      <c r="O76" s="11">
        <v>0</v>
      </c>
      <c r="P76" s="12">
        <v>0</v>
      </c>
      <c r="Q76" s="3">
        <v>0</v>
      </c>
      <c r="R76" s="13">
        <v>0.14000000000000001</v>
      </c>
      <c r="S76" s="14">
        <v>1.1060000000000002E-3</v>
      </c>
      <c r="T76" s="15">
        <v>0.9</v>
      </c>
      <c r="U76" s="15">
        <v>0.9</v>
      </c>
    </row>
    <row r="77" spans="1:21" x14ac:dyDescent="0.25">
      <c r="A77" s="1">
        <v>45399</v>
      </c>
      <c r="B77" s="2">
        <v>0.26041666666666669</v>
      </c>
      <c r="C77" s="7">
        <v>996</v>
      </c>
      <c r="D77" s="7">
        <v>1001</v>
      </c>
      <c r="E77" s="8">
        <v>15.8</v>
      </c>
      <c r="F77" s="9">
        <v>91</v>
      </c>
      <c r="G77" s="8">
        <v>15.8</v>
      </c>
      <c r="H77" s="8">
        <v>14.3</v>
      </c>
      <c r="I77" s="8">
        <v>26</v>
      </c>
      <c r="J77" s="8">
        <v>15.8</v>
      </c>
      <c r="K77" s="6">
        <f t="shared" si="3"/>
        <v>0</v>
      </c>
      <c r="L77" s="6">
        <f t="shared" si="4"/>
        <v>0</v>
      </c>
      <c r="M77" s="10">
        <v>354</v>
      </c>
      <c r="N77" s="3" t="str">
        <f t="shared" si="5"/>
        <v>N</v>
      </c>
      <c r="O77" s="11">
        <v>0</v>
      </c>
      <c r="P77" s="12">
        <v>0</v>
      </c>
      <c r="Q77" s="3">
        <v>0</v>
      </c>
      <c r="R77" s="13">
        <v>0.216</v>
      </c>
      <c r="S77" s="14">
        <v>1.7064000000000001E-3</v>
      </c>
      <c r="T77" s="15">
        <v>0</v>
      </c>
      <c r="U77" s="15">
        <v>0</v>
      </c>
    </row>
    <row r="78" spans="1:21" x14ac:dyDescent="0.25">
      <c r="A78" s="1">
        <v>45399</v>
      </c>
      <c r="B78" s="2">
        <v>0.2638888888888889</v>
      </c>
      <c r="C78" s="7">
        <v>997</v>
      </c>
      <c r="D78" s="7">
        <v>1002</v>
      </c>
      <c r="E78" s="8">
        <v>15.9</v>
      </c>
      <c r="F78" s="9">
        <v>91</v>
      </c>
      <c r="G78" s="8">
        <v>15.9</v>
      </c>
      <c r="H78" s="8">
        <v>14.4</v>
      </c>
      <c r="I78" s="8">
        <v>26</v>
      </c>
      <c r="J78" s="8">
        <v>15.9</v>
      </c>
      <c r="K78" s="6">
        <f t="shared" si="3"/>
        <v>4.68</v>
      </c>
      <c r="L78" s="6">
        <f t="shared" si="4"/>
        <v>4.68</v>
      </c>
      <c r="M78" s="10">
        <v>162</v>
      </c>
      <c r="N78" s="3" t="str">
        <f t="shared" si="5"/>
        <v>SSE</v>
      </c>
      <c r="O78" s="11">
        <v>0</v>
      </c>
      <c r="P78" s="12">
        <v>0</v>
      </c>
      <c r="Q78" s="3">
        <v>0</v>
      </c>
      <c r="R78" s="13">
        <v>0.28899999999999998</v>
      </c>
      <c r="S78" s="14">
        <v>2.2831000000000001E-3</v>
      </c>
      <c r="T78" s="15">
        <v>1.3</v>
      </c>
      <c r="U78" s="15">
        <v>1.3</v>
      </c>
    </row>
    <row r="79" spans="1:21" x14ac:dyDescent="0.25">
      <c r="A79" s="1">
        <v>45399</v>
      </c>
      <c r="B79" s="2">
        <v>0.2673611111111111</v>
      </c>
      <c r="C79" s="7">
        <v>997</v>
      </c>
      <c r="D79" s="7">
        <v>1002</v>
      </c>
      <c r="E79" s="8">
        <v>15.9</v>
      </c>
      <c r="F79" s="9">
        <v>91</v>
      </c>
      <c r="G79" s="8">
        <v>15.9</v>
      </c>
      <c r="H79" s="8">
        <v>14.4</v>
      </c>
      <c r="I79" s="8">
        <v>26</v>
      </c>
      <c r="J79" s="8">
        <v>15.9</v>
      </c>
      <c r="K79" s="6">
        <f t="shared" si="3"/>
        <v>7.9200000000000008</v>
      </c>
      <c r="L79" s="6">
        <f t="shared" si="4"/>
        <v>8.2799999999999994</v>
      </c>
      <c r="M79" s="10">
        <v>192</v>
      </c>
      <c r="N79" s="3" t="str">
        <f t="shared" si="5"/>
        <v>S</v>
      </c>
      <c r="O79" s="11">
        <v>0</v>
      </c>
      <c r="P79" s="12">
        <v>0</v>
      </c>
      <c r="Q79" s="3">
        <v>0</v>
      </c>
      <c r="R79" s="13">
        <v>0.36299999999999999</v>
      </c>
      <c r="S79" s="14">
        <v>2.8677000000000004E-3</v>
      </c>
      <c r="T79" s="15">
        <v>2.2000000000000002</v>
      </c>
      <c r="U79" s="15">
        <v>2.2999999999999998</v>
      </c>
    </row>
    <row r="80" spans="1:21" x14ac:dyDescent="0.25">
      <c r="A80" s="1">
        <v>45399</v>
      </c>
      <c r="B80" s="2">
        <v>0.27083333333333331</v>
      </c>
      <c r="C80" s="7">
        <v>997</v>
      </c>
      <c r="D80" s="7">
        <v>1002</v>
      </c>
      <c r="E80" s="8">
        <v>15.9</v>
      </c>
      <c r="F80" s="9">
        <v>91</v>
      </c>
      <c r="G80" s="8">
        <v>16.3</v>
      </c>
      <c r="H80" s="8">
        <v>14.4</v>
      </c>
      <c r="I80" s="8">
        <v>26</v>
      </c>
      <c r="J80" s="8">
        <v>16.3</v>
      </c>
      <c r="K80" s="6">
        <f t="shared" si="3"/>
        <v>5.76</v>
      </c>
      <c r="L80" s="6">
        <f t="shared" si="4"/>
        <v>5.76</v>
      </c>
      <c r="M80" s="10">
        <v>329</v>
      </c>
      <c r="N80" s="3" t="str">
        <f t="shared" si="5"/>
        <v>NW</v>
      </c>
      <c r="O80" s="11">
        <v>0</v>
      </c>
      <c r="P80" s="12">
        <v>0</v>
      </c>
      <c r="Q80" s="3">
        <v>0</v>
      </c>
      <c r="R80" s="13">
        <v>0.53400000000000003</v>
      </c>
      <c r="S80" s="14">
        <v>4.2186000000000003E-3</v>
      </c>
      <c r="T80" s="15">
        <v>1.6</v>
      </c>
      <c r="U80" s="15">
        <v>1.6</v>
      </c>
    </row>
    <row r="81" spans="1:21" x14ac:dyDescent="0.25">
      <c r="A81" s="1">
        <v>45399</v>
      </c>
      <c r="B81" s="2">
        <v>0.27430555555555558</v>
      </c>
      <c r="C81" s="7">
        <v>997</v>
      </c>
      <c r="D81" s="7">
        <v>1002</v>
      </c>
      <c r="E81" s="8">
        <v>15.8</v>
      </c>
      <c r="F81" s="9">
        <v>91</v>
      </c>
      <c r="G81" s="8">
        <v>15.8</v>
      </c>
      <c r="H81" s="8">
        <v>14.3</v>
      </c>
      <c r="I81" s="8">
        <v>26</v>
      </c>
      <c r="J81" s="8">
        <v>15.8</v>
      </c>
      <c r="K81" s="6">
        <f t="shared" si="3"/>
        <v>2.52</v>
      </c>
      <c r="L81" s="6">
        <f t="shared" si="4"/>
        <v>2.52</v>
      </c>
      <c r="M81" s="10">
        <v>264</v>
      </c>
      <c r="N81" s="3" t="str">
        <f t="shared" si="5"/>
        <v>W</v>
      </c>
      <c r="O81" s="11">
        <v>0</v>
      </c>
      <c r="P81" s="12">
        <v>0</v>
      </c>
      <c r="Q81" s="3">
        <v>0</v>
      </c>
      <c r="R81" s="13">
        <v>0.63600000000000001</v>
      </c>
      <c r="S81" s="14">
        <v>5.0244000000000009E-3</v>
      </c>
      <c r="T81" s="15">
        <v>0.7</v>
      </c>
      <c r="U81" s="15">
        <v>0.7</v>
      </c>
    </row>
    <row r="82" spans="1:21" x14ac:dyDescent="0.25">
      <c r="A82" s="1">
        <v>45399</v>
      </c>
      <c r="B82" s="2">
        <v>0.27777777777777779</v>
      </c>
      <c r="C82" s="7">
        <v>996</v>
      </c>
      <c r="D82" s="7">
        <v>1001</v>
      </c>
      <c r="E82" s="8">
        <v>15.8</v>
      </c>
      <c r="F82" s="9">
        <v>91</v>
      </c>
      <c r="G82" s="8">
        <v>15.8</v>
      </c>
      <c r="H82" s="8">
        <v>14.3</v>
      </c>
      <c r="I82" s="8">
        <v>26</v>
      </c>
      <c r="J82" s="8">
        <v>15.8</v>
      </c>
      <c r="K82" s="6">
        <f t="shared" si="3"/>
        <v>3.9600000000000004</v>
      </c>
      <c r="L82" s="6">
        <f t="shared" si="4"/>
        <v>3.9600000000000004</v>
      </c>
      <c r="M82" s="10">
        <v>92</v>
      </c>
      <c r="N82" s="3" t="str">
        <f t="shared" si="5"/>
        <v>E</v>
      </c>
      <c r="O82" s="11">
        <v>0</v>
      </c>
      <c r="P82" s="12">
        <v>0</v>
      </c>
      <c r="Q82" s="3">
        <v>0</v>
      </c>
      <c r="R82" s="13">
        <v>0.68899999999999995</v>
      </c>
      <c r="S82" s="14">
        <v>5.4431000000000002E-3</v>
      </c>
      <c r="T82" s="15">
        <v>1.1000000000000001</v>
      </c>
      <c r="U82" s="15">
        <v>1.1000000000000001</v>
      </c>
    </row>
    <row r="83" spans="1:21" x14ac:dyDescent="0.25">
      <c r="A83" s="1">
        <v>45399</v>
      </c>
      <c r="B83" s="2">
        <v>0.28125</v>
      </c>
      <c r="C83" s="7">
        <v>997</v>
      </c>
      <c r="D83" s="7">
        <v>1002</v>
      </c>
      <c r="E83" s="8">
        <v>15.8</v>
      </c>
      <c r="F83" s="9">
        <v>91</v>
      </c>
      <c r="G83" s="8">
        <v>15.8</v>
      </c>
      <c r="H83" s="8">
        <v>14.3</v>
      </c>
      <c r="I83" s="8">
        <v>26</v>
      </c>
      <c r="J83" s="8">
        <v>15.8</v>
      </c>
      <c r="K83" s="6">
        <f t="shared" si="3"/>
        <v>0</v>
      </c>
      <c r="L83" s="6">
        <f t="shared" si="4"/>
        <v>0</v>
      </c>
      <c r="M83" s="10">
        <v>66</v>
      </c>
      <c r="N83" s="3" t="str">
        <f t="shared" si="5"/>
        <v>ENE</v>
      </c>
      <c r="O83" s="11">
        <v>0</v>
      </c>
      <c r="P83" s="12">
        <v>0</v>
      </c>
      <c r="Q83" s="3">
        <v>0</v>
      </c>
      <c r="R83" s="13">
        <v>1065</v>
      </c>
      <c r="S83" s="14">
        <v>8.4135000000000009</v>
      </c>
      <c r="T83" s="15">
        <v>0</v>
      </c>
      <c r="U83" s="15">
        <v>0</v>
      </c>
    </row>
    <row r="84" spans="1:21" x14ac:dyDescent="0.25">
      <c r="A84" s="1">
        <v>45399</v>
      </c>
      <c r="B84" s="2">
        <v>0.28472222222222221</v>
      </c>
      <c r="C84" s="7">
        <v>996</v>
      </c>
      <c r="D84" s="7">
        <v>1001</v>
      </c>
      <c r="E84" s="8">
        <v>15.8</v>
      </c>
      <c r="F84" s="9">
        <v>91</v>
      </c>
      <c r="G84" s="8">
        <v>15.8</v>
      </c>
      <c r="H84" s="8">
        <v>14.3</v>
      </c>
      <c r="I84" s="8">
        <v>26</v>
      </c>
      <c r="J84" s="8">
        <v>15.8</v>
      </c>
      <c r="K84" s="6">
        <f t="shared" si="3"/>
        <v>7.9200000000000008</v>
      </c>
      <c r="L84" s="6">
        <f t="shared" si="4"/>
        <v>7.9200000000000008</v>
      </c>
      <c r="M84" s="10">
        <v>172</v>
      </c>
      <c r="N84" s="3" t="str">
        <f t="shared" si="5"/>
        <v>S</v>
      </c>
      <c r="O84" s="11">
        <v>0</v>
      </c>
      <c r="P84" s="12">
        <v>0</v>
      </c>
      <c r="Q84" s="3">
        <v>0</v>
      </c>
      <c r="R84" s="13">
        <v>1584</v>
      </c>
      <c r="S84" s="14">
        <v>12.513600000000002</v>
      </c>
      <c r="T84" s="15">
        <v>2.2000000000000002</v>
      </c>
      <c r="U84" s="15">
        <v>2.2000000000000002</v>
      </c>
    </row>
    <row r="85" spans="1:21" x14ac:dyDescent="0.25">
      <c r="A85" s="1">
        <v>45399</v>
      </c>
      <c r="B85" s="2">
        <v>0.28819444444444442</v>
      </c>
      <c r="C85" s="7">
        <v>997</v>
      </c>
      <c r="D85" s="7">
        <v>1002</v>
      </c>
      <c r="E85" s="8">
        <v>15.9</v>
      </c>
      <c r="F85" s="9">
        <v>90</v>
      </c>
      <c r="G85" s="8">
        <v>16.3</v>
      </c>
      <c r="H85" s="8">
        <v>14.2</v>
      </c>
      <c r="I85" s="8">
        <v>26</v>
      </c>
      <c r="J85" s="8">
        <v>16.3</v>
      </c>
      <c r="K85" s="6">
        <f t="shared" si="3"/>
        <v>5.4</v>
      </c>
      <c r="L85" s="6">
        <f t="shared" si="4"/>
        <v>5.4</v>
      </c>
      <c r="M85" s="10">
        <v>236</v>
      </c>
      <c r="N85" s="3" t="str">
        <f t="shared" si="5"/>
        <v>SW</v>
      </c>
      <c r="O85" s="11">
        <v>0</v>
      </c>
      <c r="P85" s="12">
        <v>0</v>
      </c>
      <c r="Q85" s="3">
        <v>0</v>
      </c>
      <c r="R85" s="13">
        <v>1671</v>
      </c>
      <c r="S85" s="14">
        <v>13.200900000000001</v>
      </c>
      <c r="T85" s="15">
        <v>1.5</v>
      </c>
      <c r="U85" s="15">
        <v>1.5</v>
      </c>
    </row>
    <row r="86" spans="1:21" x14ac:dyDescent="0.25">
      <c r="A86" s="1">
        <v>45399</v>
      </c>
      <c r="B86" s="2">
        <v>0.29166666666666669</v>
      </c>
      <c r="C86" s="7">
        <v>997</v>
      </c>
      <c r="D86" s="7">
        <v>1002</v>
      </c>
      <c r="E86" s="8">
        <v>16</v>
      </c>
      <c r="F86" s="9">
        <v>90</v>
      </c>
      <c r="G86" s="8">
        <v>15.1</v>
      </c>
      <c r="H86" s="8">
        <v>14.3</v>
      </c>
      <c r="I86" s="8">
        <v>26</v>
      </c>
      <c r="J86" s="8">
        <v>15.1</v>
      </c>
      <c r="K86" s="6">
        <f t="shared" si="3"/>
        <v>14.040000000000001</v>
      </c>
      <c r="L86" s="6">
        <f t="shared" si="4"/>
        <v>14.759999999999998</v>
      </c>
      <c r="M86" s="10">
        <v>197</v>
      </c>
      <c r="N86" s="3" t="str">
        <f t="shared" si="5"/>
        <v>S</v>
      </c>
      <c r="O86" s="11">
        <v>0</v>
      </c>
      <c r="P86" s="12">
        <v>0</v>
      </c>
      <c r="Q86" s="3">
        <v>0</v>
      </c>
      <c r="R86" s="13">
        <v>1817</v>
      </c>
      <c r="S86" s="14">
        <v>14.354300000000002</v>
      </c>
      <c r="T86" s="15">
        <v>3.9</v>
      </c>
      <c r="U86" s="15">
        <v>4.0999999999999996</v>
      </c>
    </row>
    <row r="87" spans="1:21" x14ac:dyDescent="0.25">
      <c r="A87" s="1">
        <v>45399</v>
      </c>
      <c r="B87" s="2">
        <v>0.2951388888888889</v>
      </c>
      <c r="C87" s="7">
        <v>996</v>
      </c>
      <c r="D87" s="7">
        <v>1001</v>
      </c>
      <c r="E87" s="8">
        <v>16.100000000000001</v>
      </c>
      <c r="F87" s="9">
        <v>90</v>
      </c>
      <c r="G87" s="8">
        <v>16.5</v>
      </c>
      <c r="H87" s="8">
        <v>14.4</v>
      </c>
      <c r="I87" s="8">
        <v>26</v>
      </c>
      <c r="J87" s="8">
        <v>16.5</v>
      </c>
      <c r="K87" s="6">
        <f t="shared" si="3"/>
        <v>5.04</v>
      </c>
      <c r="L87" s="6">
        <f t="shared" si="4"/>
        <v>5.04</v>
      </c>
      <c r="M87" s="10">
        <v>249</v>
      </c>
      <c r="N87" s="3" t="str">
        <f t="shared" si="5"/>
        <v>WSW</v>
      </c>
      <c r="O87" s="11">
        <v>0</v>
      </c>
      <c r="P87" s="12">
        <v>0</v>
      </c>
      <c r="Q87" s="3">
        <v>0</v>
      </c>
      <c r="R87" s="13">
        <v>1436</v>
      </c>
      <c r="S87" s="14">
        <v>11.3444</v>
      </c>
      <c r="T87" s="15">
        <v>1.4</v>
      </c>
      <c r="U87" s="15">
        <v>1.4</v>
      </c>
    </row>
    <row r="88" spans="1:21" x14ac:dyDescent="0.25">
      <c r="A88" s="1">
        <v>45399</v>
      </c>
      <c r="B88" s="2">
        <v>0.2986111111111111</v>
      </c>
      <c r="C88" s="7">
        <v>997</v>
      </c>
      <c r="D88" s="7">
        <v>1002</v>
      </c>
      <c r="E88" s="8">
        <v>16.100000000000001</v>
      </c>
      <c r="F88" s="9">
        <v>89</v>
      </c>
      <c r="G88" s="8">
        <v>16.5</v>
      </c>
      <c r="H88" s="8">
        <v>14.3</v>
      </c>
      <c r="I88" s="8">
        <v>26</v>
      </c>
      <c r="J88" s="8">
        <v>16.5</v>
      </c>
      <c r="K88" s="6">
        <f t="shared" si="3"/>
        <v>5.4</v>
      </c>
      <c r="L88" s="6">
        <f t="shared" si="4"/>
        <v>5.4</v>
      </c>
      <c r="M88" s="10">
        <v>120</v>
      </c>
      <c r="N88" s="3" t="str">
        <f t="shared" si="5"/>
        <v>ESE</v>
      </c>
      <c r="O88" s="11">
        <v>0</v>
      </c>
      <c r="P88" s="12">
        <v>0</v>
      </c>
      <c r="Q88" s="3">
        <v>0</v>
      </c>
      <c r="R88" s="13">
        <v>2242</v>
      </c>
      <c r="S88" s="14">
        <v>17.7118</v>
      </c>
      <c r="T88" s="15">
        <v>1.5</v>
      </c>
      <c r="U88" s="15">
        <v>1.5</v>
      </c>
    </row>
    <row r="89" spans="1:21" x14ac:dyDescent="0.25">
      <c r="A89" s="1">
        <v>45399</v>
      </c>
      <c r="B89" s="2">
        <v>0.30208333333333331</v>
      </c>
      <c r="C89" s="7">
        <v>996</v>
      </c>
      <c r="D89" s="7">
        <v>1001</v>
      </c>
      <c r="E89" s="8">
        <v>16.100000000000001</v>
      </c>
      <c r="F89" s="9">
        <v>89</v>
      </c>
      <c r="G89" s="8">
        <v>15.6</v>
      </c>
      <c r="H89" s="8">
        <v>14.3</v>
      </c>
      <c r="I89" s="8">
        <v>26</v>
      </c>
      <c r="J89" s="8">
        <v>15.6</v>
      </c>
      <c r="K89" s="6">
        <f t="shared" si="3"/>
        <v>11.52</v>
      </c>
      <c r="L89" s="6">
        <f t="shared" si="4"/>
        <v>12.6</v>
      </c>
      <c r="M89" s="10">
        <v>186</v>
      </c>
      <c r="N89" s="3" t="str">
        <f t="shared" si="5"/>
        <v>S</v>
      </c>
      <c r="O89" s="11">
        <v>0</v>
      </c>
      <c r="P89" s="12">
        <v>0</v>
      </c>
      <c r="Q89" s="3">
        <v>0</v>
      </c>
      <c r="R89" s="13">
        <v>5159</v>
      </c>
      <c r="S89" s="14">
        <v>40.756100000000004</v>
      </c>
      <c r="T89" s="15">
        <v>3.2</v>
      </c>
      <c r="U89" s="15">
        <v>3.5</v>
      </c>
    </row>
    <row r="90" spans="1:21" x14ac:dyDescent="0.25">
      <c r="A90" s="1">
        <v>45399</v>
      </c>
      <c r="B90" s="2">
        <v>0.30555555555555558</v>
      </c>
      <c r="C90" s="7">
        <v>997</v>
      </c>
      <c r="D90" s="7">
        <v>1002</v>
      </c>
      <c r="E90" s="8">
        <v>16.2</v>
      </c>
      <c r="F90" s="9">
        <v>89</v>
      </c>
      <c r="G90" s="8">
        <v>15.6</v>
      </c>
      <c r="H90" s="8">
        <v>14.4</v>
      </c>
      <c r="I90" s="8">
        <v>26</v>
      </c>
      <c r="J90" s="8">
        <v>15.6</v>
      </c>
      <c r="K90" s="6">
        <f t="shared" si="3"/>
        <v>12.6</v>
      </c>
      <c r="L90" s="6">
        <f t="shared" si="4"/>
        <v>13.32</v>
      </c>
      <c r="M90" s="10">
        <v>216</v>
      </c>
      <c r="N90" s="3" t="str">
        <f t="shared" si="5"/>
        <v>SSW</v>
      </c>
      <c r="O90" s="11">
        <v>0</v>
      </c>
      <c r="P90" s="12">
        <v>0</v>
      </c>
      <c r="Q90" s="3">
        <v>0</v>
      </c>
      <c r="R90" s="13">
        <v>7401</v>
      </c>
      <c r="S90" s="14">
        <v>58.467900000000007</v>
      </c>
      <c r="T90" s="15">
        <v>3.5</v>
      </c>
      <c r="U90" s="15">
        <v>3.7</v>
      </c>
    </row>
    <row r="91" spans="1:21" x14ac:dyDescent="0.25">
      <c r="A91" s="1">
        <v>45399</v>
      </c>
      <c r="B91" s="2">
        <v>0.30902777777777779</v>
      </c>
      <c r="C91" s="7">
        <v>996</v>
      </c>
      <c r="D91" s="7">
        <v>1001</v>
      </c>
      <c r="E91" s="8">
        <v>16.3</v>
      </c>
      <c r="F91" s="9">
        <v>89</v>
      </c>
      <c r="G91" s="8">
        <v>15.8</v>
      </c>
      <c r="H91" s="8">
        <v>14.5</v>
      </c>
      <c r="I91" s="8">
        <v>26</v>
      </c>
      <c r="J91" s="8">
        <v>15.8</v>
      </c>
      <c r="K91" s="6">
        <f t="shared" si="3"/>
        <v>11.16</v>
      </c>
      <c r="L91" s="6">
        <f t="shared" si="4"/>
        <v>11.52</v>
      </c>
      <c r="M91" s="10">
        <v>239</v>
      </c>
      <c r="N91" s="3" t="str">
        <f t="shared" si="5"/>
        <v>SW</v>
      </c>
      <c r="O91" s="11">
        <v>0</v>
      </c>
      <c r="P91" s="12">
        <v>0</v>
      </c>
      <c r="Q91" s="3">
        <v>0.7</v>
      </c>
      <c r="R91" s="13">
        <v>8780</v>
      </c>
      <c r="S91" s="14">
        <v>69.362000000000009</v>
      </c>
      <c r="T91" s="15">
        <v>3.1</v>
      </c>
      <c r="U91" s="15">
        <v>3.2</v>
      </c>
    </row>
    <row r="92" spans="1:21" x14ac:dyDescent="0.25">
      <c r="A92" s="1">
        <v>45399</v>
      </c>
      <c r="B92" s="2">
        <v>0.3125</v>
      </c>
      <c r="C92" s="7">
        <v>997</v>
      </c>
      <c r="D92" s="7">
        <v>1002</v>
      </c>
      <c r="E92" s="8">
        <v>16.399999999999999</v>
      </c>
      <c r="F92" s="9">
        <v>88</v>
      </c>
      <c r="G92" s="8">
        <v>16.2</v>
      </c>
      <c r="H92" s="8">
        <v>14.4</v>
      </c>
      <c r="I92" s="8">
        <v>26</v>
      </c>
      <c r="J92" s="8">
        <v>16.2</v>
      </c>
      <c r="K92" s="6">
        <f t="shared" si="3"/>
        <v>9.7200000000000006</v>
      </c>
      <c r="L92" s="6">
        <f t="shared" si="4"/>
        <v>10.08</v>
      </c>
      <c r="M92" s="10">
        <v>201</v>
      </c>
      <c r="N92" s="3" t="str">
        <f t="shared" si="5"/>
        <v>SSW</v>
      </c>
      <c r="O92" s="11">
        <v>0</v>
      </c>
      <c r="P92" s="12">
        <v>0</v>
      </c>
      <c r="Q92" s="3">
        <v>0.7</v>
      </c>
      <c r="R92" s="13">
        <v>9636</v>
      </c>
      <c r="S92" s="14">
        <v>76.124400000000009</v>
      </c>
      <c r="T92" s="15">
        <v>2.7</v>
      </c>
      <c r="U92" s="15">
        <v>2.8</v>
      </c>
    </row>
    <row r="93" spans="1:21" x14ac:dyDescent="0.25">
      <c r="A93" s="1">
        <v>45399</v>
      </c>
      <c r="B93" s="2">
        <v>0.31597222222222221</v>
      </c>
      <c r="C93" s="7">
        <v>996</v>
      </c>
      <c r="D93" s="7">
        <v>1001</v>
      </c>
      <c r="E93" s="8">
        <v>16.399999999999999</v>
      </c>
      <c r="F93" s="9">
        <v>88</v>
      </c>
      <c r="G93" s="8">
        <v>16.3</v>
      </c>
      <c r="H93" s="8">
        <v>14.4</v>
      </c>
      <c r="I93" s="8">
        <v>26</v>
      </c>
      <c r="J93" s="8">
        <v>16.3</v>
      </c>
      <c r="K93" s="6">
        <f t="shared" si="3"/>
        <v>8.2799999999999994</v>
      </c>
      <c r="L93" s="6">
        <f t="shared" si="4"/>
        <v>8.64</v>
      </c>
      <c r="M93" s="10">
        <v>242</v>
      </c>
      <c r="N93" s="3" t="str">
        <f t="shared" si="5"/>
        <v>WSW</v>
      </c>
      <c r="O93" s="11">
        <v>0</v>
      </c>
      <c r="P93" s="12">
        <v>0</v>
      </c>
      <c r="Q93" s="3">
        <v>0.8</v>
      </c>
      <c r="R93" s="13">
        <v>9448</v>
      </c>
      <c r="S93" s="14">
        <v>74.639200000000002</v>
      </c>
      <c r="T93" s="15">
        <v>2.2999999999999998</v>
      </c>
      <c r="U93" s="15">
        <v>2.4</v>
      </c>
    </row>
    <row r="94" spans="1:21" x14ac:dyDescent="0.25">
      <c r="A94" s="1">
        <v>45399</v>
      </c>
      <c r="B94" s="2">
        <v>0.31944444444444442</v>
      </c>
      <c r="C94" s="7">
        <v>997</v>
      </c>
      <c r="D94" s="7">
        <v>1002</v>
      </c>
      <c r="E94" s="8">
        <v>16.5</v>
      </c>
      <c r="F94" s="9">
        <v>88</v>
      </c>
      <c r="G94" s="8">
        <v>17</v>
      </c>
      <c r="H94" s="8">
        <v>14.5</v>
      </c>
      <c r="I94" s="8">
        <v>26</v>
      </c>
      <c r="J94" s="8">
        <v>17</v>
      </c>
      <c r="K94" s="6">
        <f t="shared" si="3"/>
        <v>5.4</v>
      </c>
      <c r="L94" s="6">
        <f t="shared" si="4"/>
        <v>5.4</v>
      </c>
      <c r="M94" s="10">
        <v>262</v>
      </c>
      <c r="N94" s="3" t="str">
        <f t="shared" si="5"/>
        <v>W</v>
      </c>
      <c r="O94" s="11">
        <v>0</v>
      </c>
      <c r="P94" s="12">
        <v>0</v>
      </c>
      <c r="Q94" s="3">
        <v>0.7</v>
      </c>
      <c r="R94" s="13">
        <v>10084</v>
      </c>
      <c r="S94" s="14">
        <v>79.663600000000002</v>
      </c>
      <c r="T94" s="15">
        <v>1.5</v>
      </c>
      <c r="U94" s="15">
        <v>1.5</v>
      </c>
    </row>
    <row r="95" spans="1:21" x14ac:dyDescent="0.25">
      <c r="A95" s="1">
        <v>45399</v>
      </c>
      <c r="B95" s="2">
        <v>0.32291666666666669</v>
      </c>
      <c r="C95" s="7">
        <v>997</v>
      </c>
      <c r="D95" s="7">
        <v>1002</v>
      </c>
      <c r="E95" s="8">
        <v>16.600000000000001</v>
      </c>
      <c r="F95" s="9">
        <v>88</v>
      </c>
      <c r="G95" s="8">
        <v>17.100000000000001</v>
      </c>
      <c r="H95" s="8">
        <v>14.6</v>
      </c>
      <c r="I95" s="8">
        <v>26</v>
      </c>
      <c r="J95" s="8">
        <v>17.100000000000001</v>
      </c>
      <c r="K95" s="6">
        <f t="shared" si="3"/>
        <v>5.76</v>
      </c>
      <c r="L95" s="6">
        <f t="shared" si="4"/>
        <v>5.76</v>
      </c>
      <c r="M95" s="10">
        <v>331</v>
      </c>
      <c r="N95" s="3" t="str">
        <f t="shared" si="5"/>
        <v>NNW</v>
      </c>
      <c r="O95" s="11">
        <v>0</v>
      </c>
      <c r="P95" s="12">
        <v>0</v>
      </c>
      <c r="Q95" s="3">
        <v>0.9</v>
      </c>
      <c r="R95" s="13">
        <v>12212</v>
      </c>
      <c r="S95" s="14">
        <v>96.474800000000016</v>
      </c>
      <c r="T95" s="15">
        <v>1.6</v>
      </c>
      <c r="U95" s="15">
        <v>1.6</v>
      </c>
    </row>
    <row r="96" spans="1:21" x14ac:dyDescent="0.25">
      <c r="A96" s="1">
        <v>45399</v>
      </c>
      <c r="B96" s="2">
        <v>0.3263888888888889</v>
      </c>
      <c r="C96" s="7">
        <v>997</v>
      </c>
      <c r="D96" s="7">
        <v>1002</v>
      </c>
      <c r="E96" s="8">
        <v>16.600000000000001</v>
      </c>
      <c r="F96" s="9">
        <v>87</v>
      </c>
      <c r="G96" s="8">
        <v>16.899999999999999</v>
      </c>
      <c r="H96" s="8">
        <v>14.4</v>
      </c>
      <c r="I96" s="8">
        <v>26</v>
      </c>
      <c r="J96" s="8">
        <v>16.899999999999999</v>
      </c>
      <c r="K96" s="6">
        <f t="shared" si="3"/>
        <v>6.84</v>
      </c>
      <c r="L96" s="6">
        <f t="shared" si="4"/>
        <v>8.2799999999999994</v>
      </c>
      <c r="M96" s="10">
        <v>245</v>
      </c>
      <c r="N96" s="3" t="str">
        <f t="shared" si="5"/>
        <v>WSW</v>
      </c>
      <c r="O96" s="11">
        <v>0</v>
      </c>
      <c r="P96" s="12">
        <v>0</v>
      </c>
      <c r="Q96" s="3">
        <v>0</v>
      </c>
      <c r="R96" s="13">
        <v>7696</v>
      </c>
      <c r="S96" s="14">
        <v>60.798400000000008</v>
      </c>
      <c r="T96" s="15">
        <v>1.9</v>
      </c>
      <c r="U96" s="15">
        <v>2.2999999999999998</v>
      </c>
    </row>
    <row r="97" spans="1:21" x14ac:dyDescent="0.25">
      <c r="A97" s="1">
        <v>45399</v>
      </c>
      <c r="B97" s="2">
        <v>0.3298611111111111</v>
      </c>
      <c r="C97" s="7">
        <v>997</v>
      </c>
      <c r="D97" s="7">
        <v>1002</v>
      </c>
      <c r="E97" s="8">
        <v>16.7</v>
      </c>
      <c r="F97" s="9">
        <v>88</v>
      </c>
      <c r="G97" s="8">
        <v>16.7</v>
      </c>
      <c r="H97" s="8">
        <v>14.7</v>
      </c>
      <c r="I97" s="8">
        <v>26</v>
      </c>
      <c r="J97" s="8">
        <v>16.7</v>
      </c>
      <c r="K97" s="6">
        <f t="shared" si="3"/>
        <v>4.68</v>
      </c>
      <c r="L97" s="6">
        <f t="shared" si="4"/>
        <v>4.68</v>
      </c>
      <c r="M97" s="10">
        <v>210</v>
      </c>
      <c r="N97" s="3" t="str">
        <f t="shared" si="5"/>
        <v>SSW</v>
      </c>
      <c r="O97" s="11">
        <v>0</v>
      </c>
      <c r="P97" s="12">
        <v>0</v>
      </c>
      <c r="Q97" s="3">
        <v>0.8</v>
      </c>
      <c r="R97" s="13">
        <v>8083</v>
      </c>
      <c r="S97" s="14">
        <v>63.855700000000006</v>
      </c>
      <c r="T97" s="15">
        <v>1.3</v>
      </c>
      <c r="U97" s="15">
        <v>1.3</v>
      </c>
    </row>
    <row r="98" spans="1:21" x14ac:dyDescent="0.25">
      <c r="A98" s="1">
        <v>45399</v>
      </c>
      <c r="B98" s="2">
        <v>0.33333333333333331</v>
      </c>
      <c r="C98" s="7">
        <v>997</v>
      </c>
      <c r="D98" s="7">
        <v>1002</v>
      </c>
      <c r="E98" s="8">
        <v>16.600000000000001</v>
      </c>
      <c r="F98" s="9">
        <v>88</v>
      </c>
      <c r="G98" s="8">
        <v>16.600000000000001</v>
      </c>
      <c r="H98" s="8">
        <v>14.6</v>
      </c>
      <c r="I98" s="8">
        <v>26</v>
      </c>
      <c r="J98" s="8">
        <v>16.600000000000001</v>
      </c>
      <c r="K98" s="6">
        <f t="shared" si="3"/>
        <v>4.68</v>
      </c>
      <c r="L98" s="6">
        <f t="shared" si="4"/>
        <v>4.68</v>
      </c>
      <c r="M98" s="10">
        <v>230</v>
      </c>
      <c r="N98" s="3" t="str">
        <f t="shared" si="5"/>
        <v>SW</v>
      </c>
      <c r="O98" s="11">
        <v>0</v>
      </c>
      <c r="P98" s="12">
        <v>0</v>
      </c>
      <c r="Q98" s="3">
        <v>1</v>
      </c>
      <c r="R98" s="13">
        <v>14843</v>
      </c>
      <c r="S98" s="14">
        <v>117.25970000000001</v>
      </c>
      <c r="T98" s="15">
        <v>1.3</v>
      </c>
      <c r="U98" s="15">
        <v>1.3</v>
      </c>
    </row>
    <row r="99" spans="1:21" x14ac:dyDescent="0.25">
      <c r="A99" s="1">
        <v>45399</v>
      </c>
      <c r="B99" s="2">
        <v>0.33680555555555558</v>
      </c>
      <c r="C99" s="7">
        <v>997</v>
      </c>
      <c r="D99" s="7">
        <v>1002</v>
      </c>
      <c r="E99" s="8">
        <v>16.600000000000001</v>
      </c>
      <c r="F99" s="9">
        <v>89</v>
      </c>
      <c r="G99" s="8">
        <v>16.899999999999999</v>
      </c>
      <c r="H99" s="8">
        <v>14.8</v>
      </c>
      <c r="I99" s="8">
        <v>26</v>
      </c>
      <c r="J99" s="8">
        <v>16.899999999999999</v>
      </c>
      <c r="K99" s="6">
        <f t="shared" si="3"/>
        <v>6.48</v>
      </c>
      <c r="L99" s="6">
        <f t="shared" si="4"/>
        <v>6.84</v>
      </c>
      <c r="M99" s="10">
        <v>306</v>
      </c>
      <c r="N99" s="3" t="str">
        <f t="shared" si="5"/>
        <v>WNW</v>
      </c>
      <c r="O99" s="11">
        <v>0</v>
      </c>
      <c r="P99" s="12">
        <v>0</v>
      </c>
      <c r="Q99" s="3">
        <v>0.8</v>
      </c>
      <c r="R99" s="13">
        <v>14999</v>
      </c>
      <c r="S99" s="14">
        <v>118.49210000000001</v>
      </c>
      <c r="T99" s="15">
        <v>1.8</v>
      </c>
      <c r="U99" s="15">
        <v>1.9</v>
      </c>
    </row>
    <row r="100" spans="1:21" x14ac:dyDescent="0.25">
      <c r="A100" s="1">
        <v>45399</v>
      </c>
      <c r="B100" s="2">
        <v>0.34027777777777779</v>
      </c>
      <c r="C100" s="7">
        <v>997</v>
      </c>
      <c r="D100" s="7">
        <v>1002</v>
      </c>
      <c r="E100" s="8">
        <v>16.7</v>
      </c>
      <c r="F100" s="9">
        <v>89</v>
      </c>
      <c r="G100" s="8">
        <v>17</v>
      </c>
      <c r="H100" s="8">
        <v>14.9</v>
      </c>
      <c r="I100" s="8">
        <v>26</v>
      </c>
      <c r="J100" s="8">
        <v>17</v>
      </c>
      <c r="K100" s="6">
        <f t="shared" si="3"/>
        <v>6.48</v>
      </c>
      <c r="L100" s="6">
        <f t="shared" si="4"/>
        <v>6.84</v>
      </c>
      <c r="M100" s="10">
        <v>216</v>
      </c>
      <c r="N100" s="3" t="str">
        <f t="shared" si="5"/>
        <v>SSW</v>
      </c>
      <c r="O100" s="11">
        <v>0</v>
      </c>
      <c r="P100" s="12">
        <v>0</v>
      </c>
      <c r="Q100" s="3">
        <v>0</v>
      </c>
      <c r="R100" s="13">
        <v>7036</v>
      </c>
      <c r="S100" s="14">
        <v>55.584400000000002</v>
      </c>
      <c r="T100" s="15">
        <v>1.8</v>
      </c>
      <c r="U100" s="15">
        <v>1.9</v>
      </c>
    </row>
    <row r="101" spans="1:21" x14ac:dyDescent="0.25">
      <c r="A101" s="1">
        <v>45399</v>
      </c>
      <c r="B101" s="2">
        <v>0.34375</v>
      </c>
      <c r="C101" s="7">
        <v>997</v>
      </c>
      <c r="D101" s="7">
        <v>1002</v>
      </c>
      <c r="E101" s="8">
        <v>16.600000000000001</v>
      </c>
      <c r="F101" s="9">
        <v>89</v>
      </c>
      <c r="G101" s="8">
        <v>16.600000000000001</v>
      </c>
      <c r="H101" s="8">
        <v>14.8</v>
      </c>
      <c r="I101" s="8">
        <v>26</v>
      </c>
      <c r="J101" s="8">
        <v>16.600000000000001</v>
      </c>
      <c r="K101" s="6">
        <f t="shared" si="3"/>
        <v>3.9600000000000004</v>
      </c>
      <c r="L101" s="6">
        <f t="shared" si="4"/>
        <v>3.9600000000000004</v>
      </c>
      <c r="M101" s="10">
        <v>30</v>
      </c>
      <c r="N101" s="3" t="str">
        <f t="shared" si="5"/>
        <v>NNE</v>
      </c>
      <c r="O101" s="11">
        <v>0</v>
      </c>
      <c r="P101" s="12">
        <v>0</v>
      </c>
      <c r="Q101" s="3">
        <v>0</v>
      </c>
      <c r="R101" s="13">
        <v>4061</v>
      </c>
      <c r="S101" s="14">
        <v>32.081900000000005</v>
      </c>
      <c r="T101" s="15">
        <v>1.1000000000000001</v>
      </c>
      <c r="U101" s="15">
        <v>1.1000000000000001</v>
      </c>
    </row>
    <row r="102" spans="1:21" x14ac:dyDescent="0.25">
      <c r="A102" s="1">
        <v>45399</v>
      </c>
      <c r="B102" s="2">
        <v>0.34722222222222221</v>
      </c>
      <c r="C102" s="7">
        <v>997</v>
      </c>
      <c r="D102" s="7">
        <v>1002</v>
      </c>
      <c r="E102" s="8">
        <v>16.5</v>
      </c>
      <c r="F102" s="9">
        <v>90</v>
      </c>
      <c r="G102" s="8">
        <v>16.3</v>
      </c>
      <c r="H102" s="8">
        <v>14.8</v>
      </c>
      <c r="I102" s="8">
        <v>26</v>
      </c>
      <c r="J102" s="8">
        <v>16.3</v>
      </c>
      <c r="K102" s="6">
        <f t="shared" si="3"/>
        <v>9.36</v>
      </c>
      <c r="L102" s="6">
        <f t="shared" si="4"/>
        <v>9.7200000000000006</v>
      </c>
      <c r="M102" s="10">
        <v>257</v>
      </c>
      <c r="N102" s="3" t="str">
        <f t="shared" si="5"/>
        <v>WSW</v>
      </c>
      <c r="O102" s="11">
        <v>0</v>
      </c>
      <c r="P102" s="12">
        <v>0</v>
      </c>
      <c r="Q102" s="3">
        <v>0</v>
      </c>
      <c r="R102" s="13">
        <v>5781</v>
      </c>
      <c r="S102" s="14">
        <v>45.669900000000005</v>
      </c>
      <c r="T102" s="15">
        <v>2.6</v>
      </c>
      <c r="U102" s="15">
        <v>2.7</v>
      </c>
    </row>
    <row r="103" spans="1:21" x14ac:dyDescent="0.25">
      <c r="A103" s="1">
        <v>45399</v>
      </c>
      <c r="B103" s="2">
        <v>0.35069444444444442</v>
      </c>
      <c r="C103" s="7">
        <v>997</v>
      </c>
      <c r="D103" s="7">
        <v>1002</v>
      </c>
      <c r="E103" s="8">
        <v>16.5</v>
      </c>
      <c r="F103" s="9">
        <v>90</v>
      </c>
      <c r="G103" s="8">
        <v>16.2</v>
      </c>
      <c r="H103" s="8">
        <v>14.8</v>
      </c>
      <c r="I103" s="8">
        <v>26</v>
      </c>
      <c r="J103" s="8">
        <v>16.2</v>
      </c>
      <c r="K103" s="6">
        <f t="shared" si="3"/>
        <v>10.44</v>
      </c>
      <c r="L103" s="6">
        <f t="shared" si="4"/>
        <v>11.52</v>
      </c>
      <c r="M103" s="10">
        <v>282</v>
      </c>
      <c r="N103" s="3" t="str">
        <f t="shared" si="5"/>
        <v>W</v>
      </c>
      <c r="O103" s="11">
        <v>0</v>
      </c>
      <c r="P103" s="12">
        <v>0</v>
      </c>
      <c r="Q103" s="3">
        <v>0</v>
      </c>
      <c r="R103" s="13">
        <v>3864</v>
      </c>
      <c r="S103" s="14">
        <v>30.525600000000004</v>
      </c>
      <c r="T103" s="15">
        <v>2.9</v>
      </c>
      <c r="U103" s="15">
        <v>3.2</v>
      </c>
    </row>
    <row r="104" spans="1:21" x14ac:dyDescent="0.25">
      <c r="A104" s="1">
        <v>45399</v>
      </c>
      <c r="B104" s="2">
        <v>0.35416666666666669</v>
      </c>
      <c r="C104" s="7">
        <v>997</v>
      </c>
      <c r="D104" s="7">
        <v>1002</v>
      </c>
      <c r="E104" s="8">
        <v>16.3</v>
      </c>
      <c r="F104" s="9">
        <v>91</v>
      </c>
      <c r="G104" s="8">
        <v>16.399999999999999</v>
      </c>
      <c r="H104" s="8">
        <v>14.8</v>
      </c>
      <c r="I104" s="8">
        <v>26</v>
      </c>
      <c r="J104" s="8">
        <v>16.399999999999999</v>
      </c>
      <c r="K104" s="6">
        <f t="shared" si="3"/>
        <v>7.9200000000000008</v>
      </c>
      <c r="L104" s="6">
        <f t="shared" si="4"/>
        <v>7.9200000000000008</v>
      </c>
      <c r="M104" s="10">
        <v>300</v>
      </c>
      <c r="N104" s="3" t="str">
        <f t="shared" si="5"/>
        <v>WNW</v>
      </c>
      <c r="O104" s="11">
        <v>1.5</v>
      </c>
      <c r="P104" s="12">
        <v>0.2</v>
      </c>
      <c r="Q104" s="3">
        <v>0</v>
      </c>
      <c r="R104" s="13">
        <v>1617</v>
      </c>
      <c r="S104" s="14">
        <v>12.774300000000002</v>
      </c>
      <c r="T104" s="15">
        <v>2.2000000000000002</v>
      </c>
      <c r="U104" s="15">
        <v>2.2000000000000002</v>
      </c>
    </row>
    <row r="105" spans="1:21" x14ac:dyDescent="0.25">
      <c r="A105" s="1">
        <v>45399</v>
      </c>
      <c r="B105" s="2">
        <v>0.3576388888888889</v>
      </c>
      <c r="C105" s="7">
        <v>997</v>
      </c>
      <c r="D105" s="7">
        <v>1002</v>
      </c>
      <c r="E105" s="8">
        <v>16.100000000000001</v>
      </c>
      <c r="F105" s="9">
        <v>92</v>
      </c>
      <c r="G105" s="8">
        <v>16.100000000000001</v>
      </c>
      <c r="H105" s="8">
        <v>14.8</v>
      </c>
      <c r="I105" s="8">
        <v>26</v>
      </c>
      <c r="J105" s="8">
        <v>16.100000000000001</v>
      </c>
      <c r="K105" s="6">
        <f t="shared" si="3"/>
        <v>0</v>
      </c>
      <c r="L105" s="6">
        <f t="shared" si="4"/>
        <v>0</v>
      </c>
      <c r="M105" s="10">
        <v>262</v>
      </c>
      <c r="N105" s="3" t="str">
        <f t="shared" si="5"/>
        <v>W</v>
      </c>
      <c r="O105" s="11">
        <v>3</v>
      </c>
      <c r="P105" s="12">
        <v>0.7</v>
      </c>
      <c r="Q105" s="3">
        <v>0</v>
      </c>
      <c r="R105" s="13">
        <v>1520</v>
      </c>
      <c r="S105" s="14">
        <v>12.008000000000001</v>
      </c>
      <c r="T105" s="15">
        <v>0</v>
      </c>
      <c r="U105" s="15">
        <v>0</v>
      </c>
    </row>
    <row r="106" spans="1:21" x14ac:dyDescent="0.25">
      <c r="A106" s="1">
        <v>45399</v>
      </c>
      <c r="B106" s="2">
        <v>0.3611111111111111</v>
      </c>
      <c r="C106" s="7">
        <v>997</v>
      </c>
      <c r="D106" s="7">
        <v>1002</v>
      </c>
      <c r="E106" s="8">
        <v>15.4</v>
      </c>
      <c r="F106" s="9">
        <v>91</v>
      </c>
      <c r="G106" s="8">
        <v>15.8</v>
      </c>
      <c r="H106" s="8">
        <v>13.9</v>
      </c>
      <c r="I106" s="8">
        <v>26</v>
      </c>
      <c r="J106" s="8">
        <v>15.8</v>
      </c>
      <c r="K106" s="6">
        <f t="shared" si="3"/>
        <v>5.76</v>
      </c>
      <c r="L106" s="6">
        <f t="shared" si="4"/>
        <v>5.76</v>
      </c>
      <c r="M106" s="10">
        <v>68</v>
      </c>
      <c r="N106" s="3" t="str">
        <f t="shared" si="5"/>
        <v>ENE</v>
      </c>
      <c r="O106" s="11">
        <v>1.5</v>
      </c>
      <c r="P106" s="12">
        <v>0.7</v>
      </c>
      <c r="Q106" s="3">
        <v>0</v>
      </c>
      <c r="R106" s="13">
        <v>2080</v>
      </c>
      <c r="S106" s="14">
        <v>16.432000000000002</v>
      </c>
      <c r="T106" s="15">
        <v>1.6</v>
      </c>
      <c r="U106" s="15">
        <v>1.6</v>
      </c>
    </row>
    <row r="107" spans="1:21" x14ac:dyDescent="0.25">
      <c r="A107" s="1">
        <v>45399</v>
      </c>
      <c r="B107" s="2">
        <v>0.36458333333333331</v>
      </c>
      <c r="C107" s="7">
        <v>997</v>
      </c>
      <c r="D107" s="7">
        <v>1002</v>
      </c>
      <c r="E107" s="8">
        <v>15.4</v>
      </c>
      <c r="F107" s="9">
        <v>89</v>
      </c>
      <c r="G107" s="8">
        <v>15.8</v>
      </c>
      <c r="H107" s="8">
        <v>13.6</v>
      </c>
      <c r="I107" s="8">
        <v>26</v>
      </c>
      <c r="J107" s="8">
        <v>15.8</v>
      </c>
      <c r="K107" s="6">
        <f t="shared" si="3"/>
        <v>5.04</v>
      </c>
      <c r="L107" s="6">
        <f t="shared" si="4"/>
        <v>5.04</v>
      </c>
      <c r="M107" s="10">
        <v>258</v>
      </c>
      <c r="N107" s="3" t="str">
        <f t="shared" si="5"/>
        <v>WSW</v>
      </c>
      <c r="O107" s="11">
        <v>0</v>
      </c>
      <c r="P107" s="12">
        <v>0.7</v>
      </c>
      <c r="Q107" s="3">
        <v>0</v>
      </c>
      <c r="R107" s="13">
        <v>2413</v>
      </c>
      <c r="S107" s="14">
        <v>19.062700000000003</v>
      </c>
      <c r="T107" s="15">
        <v>1.4</v>
      </c>
      <c r="U107" s="15">
        <v>1.4</v>
      </c>
    </row>
    <row r="108" spans="1:21" x14ac:dyDescent="0.25">
      <c r="A108" s="1">
        <v>45399</v>
      </c>
      <c r="B108" s="2">
        <v>0.36805555555555558</v>
      </c>
      <c r="C108" s="7">
        <v>997</v>
      </c>
      <c r="D108" s="7">
        <v>1002</v>
      </c>
      <c r="E108" s="8">
        <v>15.4</v>
      </c>
      <c r="F108" s="9">
        <v>88</v>
      </c>
      <c r="G108" s="8">
        <v>15.4</v>
      </c>
      <c r="H108" s="8">
        <v>13.4</v>
      </c>
      <c r="I108" s="8">
        <v>26</v>
      </c>
      <c r="J108" s="8">
        <v>15.4</v>
      </c>
      <c r="K108" s="6">
        <f t="shared" si="3"/>
        <v>3.9600000000000004</v>
      </c>
      <c r="L108" s="6">
        <f t="shared" si="4"/>
        <v>3.9600000000000004</v>
      </c>
      <c r="M108" s="10">
        <v>303</v>
      </c>
      <c r="N108" s="3" t="str">
        <f t="shared" si="5"/>
        <v>WNW</v>
      </c>
      <c r="O108" s="11">
        <v>0</v>
      </c>
      <c r="P108" s="12">
        <v>0.7</v>
      </c>
      <c r="Q108" s="3">
        <v>0</v>
      </c>
      <c r="R108" s="13">
        <v>1714</v>
      </c>
      <c r="S108" s="14">
        <v>13.540600000000001</v>
      </c>
      <c r="T108" s="15">
        <v>1.1000000000000001</v>
      </c>
      <c r="U108" s="15">
        <v>1.1000000000000001</v>
      </c>
    </row>
    <row r="109" spans="1:21" x14ac:dyDescent="0.25">
      <c r="A109" s="1">
        <v>45399</v>
      </c>
      <c r="B109" s="2">
        <v>0.37152777777777779</v>
      </c>
      <c r="C109" s="7">
        <v>997</v>
      </c>
      <c r="D109" s="7">
        <v>1002</v>
      </c>
      <c r="E109" s="8">
        <v>15.2</v>
      </c>
      <c r="F109" s="9">
        <v>87</v>
      </c>
      <c r="G109" s="8">
        <v>15.2</v>
      </c>
      <c r="H109" s="8">
        <v>13</v>
      </c>
      <c r="I109" s="8">
        <v>26</v>
      </c>
      <c r="J109" s="8">
        <v>15.2</v>
      </c>
      <c r="K109" s="6">
        <f t="shared" si="3"/>
        <v>3.9600000000000004</v>
      </c>
      <c r="L109" s="6">
        <f t="shared" si="4"/>
        <v>3.9600000000000004</v>
      </c>
      <c r="M109" s="10">
        <v>24</v>
      </c>
      <c r="N109" s="3" t="str">
        <f t="shared" si="5"/>
        <v>NNE</v>
      </c>
      <c r="O109" s="11">
        <v>1.5</v>
      </c>
      <c r="P109" s="12">
        <v>1</v>
      </c>
      <c r="Q109" s="3">
        <v>0</v>
      </c>
      <c r="R109" s="13">
        <v>3136</v>
      </c>
      <c r="S109" s="14">
        <v>24.774400000000004</v>
      </c>
      <c r="T109" s="15">
        <v>1.1000000000000001</v>
      </c>
      <c r="U109" s="15">
        <v>1.1000000000000001</v>
      </c>
    </row>
    <row r="110" spans="1:21" x14ac:dyDescent="0.25">
      <c r="A110" s="1">
        <v>45399</v>
      </c>
      <c r="B110" s="2">
        <v>0.375</v>
      </c>
      <c r="C110" s="7">
        <v>997</v>
      </c>
      <c r="D110" s="7">
        <v>1002</v>
      </c>
      <c r="E110" s="8">
        <v>15.2</v>
      </c>
      <c r="F110" s="9">
        <v>87</v>
      </c>
      <c r="G110" s="8">
        <v>15.5</v>
      </c>
      <c r="H110" s="8">
        <v>13</v>
      </c>
      <c r="I110" s="8">
        <v>26</v>
      </c>
      <c r="J110" s="8">
        <v>15.5</v>
      </c>
      <c r="K110" s="6">
        <f t="shared" si="3"/>
        <v>5.4</v>
      </c>
      <c r="L110" s="6">
        <f t="shared" si="4"/>
        <v>5.4</v>
      </c>
      <c r="M110" s="10">
        <v>262</v>
      </c>
      <c r="N110" s="3" t="str">
        <f t="shared" si="5"/>
        <v>W</v>
      </c>
      <c r="O110" s="11">
        <v>0</v>
      </c>
      <c r="P110" s="12">
        <v>1</v>
      </c>
      <c r="Q110" s="3">
        <v>0</v>
      </c>
      <c r="R110" s="13">
        <v>5316</v>
      </c>
      <c r="S110" s="14">
        <v>41.996400000000001</v>
      </c>
      <c r="T110" s="15">
        <v>1.5</v>
      </c>
      <c r="U110" s="15">
        <v>1.5</v>
      </c>
    </row>
    <row r="111" spans="1:21" x14ac:dyDescent="0.25">
      <c r="A111" s="1">
        <v>45399</v>
      </c>
      <c r="B111" s="2">
        <v>0.37847222222222221</v>
      </c>
      <c r="C111" s="7">
        <v>997</v>
      </c>
      <c r="D111" s="7">
        <v>1002</v>
      </c>
      <c r="E111" s="8">
        <v>15.2</v>
      </c>
      <c r="F111" s="9">
        <v>86</v>
      </c>
      <c r="G111" s="8">
        <v>15.2</v>
      </c>
      <c r="H111" s="8">
        <v>12.9</v>
      </c>
      <c r="I111" s="8">
        <v>26</v>
      </c>
      <c r="J111" s="8">
        <v>15.2</v>
      </c>
      <c r="K111" s="6">
        <f t="shared" si="3"/>
        <v>4.68</v>
      </c>
      <c r="L111" s="6">
        <f t="shared" si="4"/>
        <v>4.68</v>
      </c>
      <c r="M111" s="10">
        <v>256</v>
      </c>
      <c r="N111" s="3" t="str">
        <f t="shared" si="5"/>
        <v>WSW</v>
      </c>
      <c r="O111" s="11">
        <v>0</v>
      </c>
      <c r="P111" s="12">
        <v>0</v>
      </c>
      <c r="Q111" s="3">
        <v>0</v>
      </c>
      <c r="R111" s="13">
        <v>6113</v>
      </c>
      <c r="S111" s="14">
        <v>48.292700000000004</v>
      </c>
      <c r="T111" s="15">
        <v>1.3</v>
      </c>
      <c r="U111" s="15">
        <v>1.3</v>
      </c>
    </row>
    <row r="112" spans="1:21" x14ac:dyDescent="0.25">
      <c r="A112" s="1">
        <v>45399</v>
      </c>
      <c r="B112" s="2">
        <v>0.38194444444444442</v>
      </c>
      <c r="C112" s="7">
        <v>997</v>
      </c>
      <c r="D112" s="7">
        <v>1002</v>
      </c>
      <c r="E112" s="8">
        <v>15.3</v>
      </c>
      <c r="F112" s="9">
        <v>86</v>
      </c>
      <c r="G112" s="8">
        <v>15.6</v>
      </c>
      <c r="H112" s="8">
        <v>13</v>
      </c>
      <c r="I112" s="8">
        <v>26</v>
      </c>
      <c r="J112" s="8">
        <v>15.6</v>
      </c>
      <c r="K112" s="6">
        <f t="shared" si="3"/>
        <v>5.76</v>
      </c>
      <c r="L112" s="6">
        <f t="shared" si="4"/>
        <v>5.76</v>
      </c>
      <c r="M112" s="10">
        <v>251</v>
      </c>
      <c r="N112" s="3" t="str">
        <f t="shared" si="5"/>
        <v>WSW</v>
      </c>
      <c r="O112" s="11">
        <v>0</v>
      </c>
      <c r="P112" s="12">
        <v>0</v>
      </c>
      <c r="Q112" s="3">
        <v>0.8</v>
      </c>
      <c r="R112" s="13">
        <v>9584</v>
      </c>
      <c r="S112" s="14">
        <v>75.713600000000014</v>
      </c>
      <c r="T112" s="15">
        <v>1.6</v>
      </c>
      <c r="U112" s="15">
        <v>1.6</v>
      </c>
    </row>
    <row r="113" spans="1:21" x14ac:dyDescent="0.25">
      <c r="A113" s="1">
        <v>45399</v>
      </c>
      <c r="B113" s="2">
        <v>0.38541666666666669</v>
      </c>
      <c r="C113" s="7">
        <v>997</v>
      </c>
      <c r="D113" s="7">
        <v>1002</v>
      </c>
      <c r="E113" s="8">
        <v>15.2</v>
      </c>
      <c r="F113" s="9">
        <v>87</v>
      </c>
      <c r="G113" s="8">
        <v>15.2</v>
      </c>
      <c r="H113" s="8">
        <v>13</v>
      </c>
      <c r="I113" s="8">
        <v>26</v>
      </c>
      <c r="J113" s="8">
        <v>15.2</v>
      </c>
      <c r="K113" s="6">
        <f t="shared" si="3"/>
        <v>0</v>
      </c>
      <c r="L113" s="6">
        <f t="shared" si="4"/>
        <v>0</v>
      </c>
      <c r="M113" s="10">
        <v>130</v>
      </c>
      <c r="N113" s="3" t="str">
        <f t="shared" si="5"/>
        <v>SE</v>
      </c>
      <c r="O113" s="11">
        <v>0</v>
      </c>
      <c r="P113" s="12">
        <v>0</v>
      </c>
      <c r="Q113" s="3">
        <v>0</v>
      </c>
      <c r="R113" s="13">
        <v>7337</v>
      </c>
      <c r="S113" s="14">
        <v>57.962300000000006</v>
      </c>
      <c r="T113" s="15">
        <v>0</v>
      </c>
      <c r="U113" s="15">
        <v>0</v>
      </c>
    </row>
    <row r="114" spans="1:21" x14ac:dyDescent="0.25">
      <c r="A114" s="1">
        <v>45399</v>
      </c>
      <c r="B114" s="2">
        <v>0.3888888888888889</v>
      </c>
      <c r="C114" s="7">
        <v>997</v>
      </c>
      <c r="D114" s="7">
        <v>1002</v>
      </c>
      <c r="E114" s="8">
        <v>15</v>
      </c>
      <c r="F114" s="9">
        <v>86</v>
      </c>
      <c r="G114" s="8">
        <v>15.1</v>
      </c>
      <c r="H114" s="8">
        <v>12.7</v>
      </c>
      <c r="I114" s="8">
        <v>26</v>
      </c>
      <c r="J114" s="8">
        <v>15.1</v>
      </c>
      <c r="K114" s="6">
        <f t="shared" si="3"/>
        <v>6.48</v>
      </c>
      <c r="L114" s="6">
        <f t="shared" si="4"/>
        <v>7.2</v>
      </c>
      <c r="M114" s="10">
        <v>78</v>
      </c>
      <c r="N114" s="3" t="str">
        <f t="shared" si="5"/>
        <v>ENE</v>
      </c>
      <c r="O114" s="11">
        <v>0</v>
      </c>
      <c r="P114" s="12">
        <v>0</v>
      </c>
      <c r="Q114" s="3">
        <v>0</v>
      </c>
      <c r="R114" s="13">
        <v>5065</v>
      </c>
      <c r="S114" s="14">
        <v>40.013500000000001</v>
      </c>
      <c r="T114" s="15">
        <v>1.8</v>
      </c>
      <c r="U114" s="15">
        <v>2</v>
      </c>
    </row>
    <row r="115" spans="1:21" x14ac:dyDescent="0.25">
      <c r="A115" s="1">
        <v>45399</v>
      </c>
      <c r="B115" s="2">
        <v>0.3923611111111111</v>
      </c>
      <c r="C115" s="7">
        <v>998</v>
      </c>
      <c r="D115" s="7">
        <v>1003</v>
      </c>
      <c r="E115" s="8">
        <v>14.7</v>
      </c>
      <c r="F115" s="9">
        <v>87</v>
      </c>
      <c r="G115" s="8">
        <v>14.4</v>
      </c>
      <c r="H115" s="8">
        <v>12.5</v>
      </c>
      <c r="I115" s="8">
        <v>26</v>
      </c>
      <c r="J115" s="8">
        <v>14.4</v>
      </c>
      <c r="K115" s="6">
        <f t="shared" si="3"/>
        <v>8.64</v>
      </c>
      <c r="L115" s="6">
        <f t="shared" si="4"/>
        <v>9.36</v>
      </c>
      <c r="M115" s="10">
        <v>258</v>
      </c>
      <c r="N115" s="3" t="str">
        <f t="shared" si="5"/>
        <v>WSW</v>
      </c>
      <c r="O115" s="11">
        <v>9.1</v>
      </c>
      <c r="P115" s="12">
        <v>1.5</v>
      </c>
      <c r="Q115" s="3">
        <v>0</v>
      </c>
      <c r="R115" s="13">
        <v>6675</v>
      </c>
      <c r="S115" s="14">
        <v>52.732500000000002</v>
      </c>
      <c r="T115" s="15">
        <v>2.4</v>
      </c>
      <c r="U115" s="15">
        <v>2.6</v>
      </c>
    </row>
    <row r="116" spans="1:21" x14ac:dyDescent="0.25">
      <c r="A116" s="1">
        <v>45399</v>
      </c>
      <c r="B116" s="2">
        <v>0.39583333333333331</v>
      </c>
      <c r="C116" s="7">
        <v>997</v>
      </c>
      <c r="D116" s="7">
        <v>1002</v>
      </c>
      <c r="E116" s="8">
        <v>14.5</v>
      </c>
      <c r="F116" s="9">
        <v>89</v>
      </c>
      <c r="G116" s="8">
        <v>14.5</v>
      </c>
      <c r="H116" s="8">
        <v>12.7</v>
      </c>
      <c r="I116" s="8">
        <v>26</v>
      </c>
      <c r="J116" s="8">
        <v>14.5</v>
      </c>
      <c r="K116" s="6">
        <f t="shared" si="3"/>
        <v>3.24</v>
      </c>
      <c r="L116" s="6">
        <f t="shared" si="4"/>
        <v>3.24</v>
      </c>
      <c r="M116" s="10">
        <v>35</v>
      </c>
      <c r="N116" s="3" t="str">
        <f t="shared" si="5"/>
        <v>NNE</v>
      </c>
      <c r="O116" s="11">
        <v>12.1</v>
      </c>
      <c r="P116" s="12">
        <v>2</v>
      </c>
      <c r="Q116" s="3">
        <v>0.8</v>
      </c>
      <c r="R116" s="13">
        <v>13080</v>
      </c>
      <c r="S116" s="14">
        <v>103.33200000000001</v>
      </c>
      <c r="T116" s="15">
        <v>0.9</v>
      </c>
      <c r="U116" s="15">
        <v>0.9</v>
      </c>
    </row>
    <row r="117" spans="1:21" x14ac:dyDescent="0.25">
      <c r="A117" s="1">
        <v>45399</v>
      </c>
      <c r="B117" s="2">
        <v>0.39930555555555558</v>
      </c>
      <c r="C117" s="7">
        <v>998</v>
      </c>
      <c r="D117" s="7">
        <v>1003</v>
      </c>
      <c r="E117" s="8">
        <v>14.5</v>
      </c>
      <c r="F117" s="9">
        <v>90</v>
      </c>
      <c r="G117" s="8">
        <v>14.5</v>
      </c>
      <c r="H117" s="8">
        <v>12.9</v>
      </c>
      <c r="I117" s="8">
        <v>26</v>
      </c>
      <c r="J117" s="8">
        <v>14.5</v>
      </c>
      <c r="K117" s="6">
        <f t="shared" si="3"/>
        <v>3.6</v>
      </c>
      <c r="L117" s="6">
        <f t="shared" si="4"/>
        <v>3.6</v>
      </c>
      <c r="M117" s="10">
        <v>262</v>
      </c>
      <c r="N117" s="3" t="str">
        <f t="shared" si="5"/>
        <v>W</v>
      </c>
      <c r="O117" s="11">
        <v>4.5</v>
      </c>
      <c r="P117" s="12">
        <v>2.5</v>
      </c>
      <c r="Q117" s="3">
        <v>0</v>
      </c>
      <c r="R117" s="13">
        <v>6100</v>
      </c>
      <c r="S117" s="14">
        <v>48.190000000000005</v>
      </c>
      <c r="T117" s="15">
        <v>1</v>
      </c>
      <c r="U117" s="15">
        <v>1</v>
      </c>
    </row>
    <row r="118" spans="1:21" x14ac:dyDescent="0.25">
      <c r="A118" s="1">
        <v>45399</v>
      </c>
      <c r="B118" s="2">
        <v>0.40277777777777779</v>
      </c>
      <c r="C118" s="7">
        <v>997</v>
      </c>
      <c r="D118" s="7">
        <v>1002</v>
      </c>
      <c r="E118" s="8">
        <v>14.4</v>
      </c>
      <c r="F118" s="9">
        <v>91</v>
      </c>
      <c r="G118" s="8">
        <v>14.2</v>
      </c>
      <c r="H118" s="8">
        <v>12.9</v>
      </c>
      <c r="I118" s="8">
        <v>26</v>
      </c>
      <c r="J118" s="8">
        <v>14.2</v>
      </c>
      <c r="K118" s="6">
        <f t="shared" si="3"/>
        <v>7.9200000000000008</v>
      </c>
      <c r="L118" s="6">
        <f t="shared" si="4"/>
        <v>7.9200000000000008</v>
      </c>
      <c r="M118" s="10">
        <v>315</v>
      </c>
      <c r="N118" s="3" t="str">
        <f t="shared" si="5"/>
        <v>NW</v>
      </c>
      <c r="O118" s="11">
        <v>4.5</v>
      </c>
      <c r="P118" s="12">
        <v>2.7</v>
      </c>
      <c r="Q118" s="3">
        <v>0.7</v>
      </c>
      <c r="R118" s="13">
        <v>10776</v>
      </c>
      <c r="S118" s="14">
        <v>85.130400000000009</v>
      </c>
      <c r="T118" s="15">
        <v>2.2000000000000002</v>
      </c>
      <c r="U118" s="15">
        <v>2.2000000000000002</v>
      </c>
    </row>
    <row r="119" spans="1:21" x14ac:dyDescent="0.25">
      <c r="A119" s="1">
        <v>45399</v>
      </c>
      <c r="B119" s="2">
        <v>0.40625</v>
      </c>
      <c r="C119" s="7">
        <v>997</v>
      </c>
      <c r="D119" s="7">
        <v>1002</v>
      </c>
      <c r="E119" s="8">
        <v>14.3</v>
      </c>
      <c r="F119" s="9">
        <v>92</v>
      </c>
      <c r="G119" s="8">
        <v>14.3</v>
      </c>
      <c r="H119" s="8">
        <v>13</v>
      </c>
      <c r="I119" s="8">
        <v>26</v>
      </c>
      <c r="J119" s="8">
        <v>14.3</v>
      </c>
      <c r="K119" s="6">
        <f t="shared" si="3"/>
        <v>4.68</v>
      </c>
      <c r="L119" s="6">
        <f t="shared" si="4"/>
        <v>4.68</v>
      </c>
      <c r="M119" s="10">
        <v>174</v>
      </c>
      <c r="N119" s="3" t="str">
        <f t="shared" si="5"/>
        <v>S</v>
      </c>
      <c r="O119" s="11">
        <v>1.5</v>
      </c>
      <c r="P119" s="12">
        <v>2.7</v>
      </c>
      <c r="Q119" s="3">
        <v>0</v>
      </c>
      <c r="R119" s="13">
        <v>7315</v>
      </c>
      <c r="S119" s="14">
        <v>57.788500000000006</v>
      </c>
      <c r="T119" s="15">
        <v>1.3</v>
      </c>
      <c r="U119" s="15">
        <v>1.3</v>
      </c>
    </row>
    <row r="120" spans="1:21" x14ac:dyDescent="0.25">
      <c r="A120" s="1">
        <v>45399</v>
      </c>
      <c r="B120" s="2">
        <v>0.40972222222222221</v>
      </c>
      <c r="C120" s="7">
        <v>998</v>
      </c>
      <c r="D120" s="7">
        <v>1003</v>
      </c>
      <c r="E120" s="8">
        <v>14.1</v>
      </c>
      <c r="F120" s="9">
        <v>92</v>
      </c>
      <c r="G120" s="8">
        <v>14.1</v>
      </c>
      <c r="H120" s="8">
        <v>12.8</v>
      </c>
      <c r="I120" s="8">
        <v>26</v>
      </c>
      <c r="J120" s="8">
        <v>14.1</v>
      </c>
      <c r="K120" s="6">
        <f t="shared" si="3"/>
        <v>6.84</v>
      </c>
      <c r="L120" s="6">
        <f t="shared" si="4"/>
        <v>7.2</v>
      </c>
      <c r="M120" s="10">
        <v>276</v>
      </c>
      <c r="N120" s="3" t="str">
        <f t="shared" si="5"/>
        <v>W</v>
      </c>
      <c r="O120" s="11">
        <v>3</v>
      </c>
      <c r="P120" s="12">
        <v>3.3</v>
      </c>
      <c r="Q120" s="3">
        <v>0</v>
      </c>
      <c r="R120" s="13">
        <v>4952</v>
      </c>
      <c r="S120" s="14">
        <v>39.120800000000003</v>
      </c>
      <c r="T120" s="15">
        <v>1.9</v>
      </c>
      <c r="U120" s="15">
        <v>2</v>
      </c>
    </row>
    <row r="121" spans="1:21" x14ac:dyDescent="0.25">
      <c r="A121" s="1">
        <v>45399</v>
      </c>
      <c r="B121" s="2">
        <v>0.41319444444444442</v>
      </c>
      <c r="C121" s="7">
        <v>998</v>
      </c>
      <c r="D121" s="7">
        <v>1003</v>
      </c>
      <c r="E121" s="8">
        <v>13.8</v>
      </c>
      <c r="F121" s="9">
        <v>93</v>
      </c>
      <c r="G121" s="8">
        <v>13.5</v>
      </c>
      <c r="H121" s="8">
        <v>12.7</v>
      </c>
      <c r="I121" s="8">
        <v>26</v>
      </c>
      <c r="J121" s="8">
        <v>13.5</v>
      </c>
      <c r="K121" s="6">
        <f t="shared" si="3"/>
        <v>7.2</v>
      </c>
      <c r="L121" s="6">
        <f t="shared" si="4"/>
        <v>8.2799999999999994</v>
      </c>
      <c r="M121" s="10">
        <v>329</v>
      </c>
      <c r="N121" s="3" t="str">
        <f t="shared" si="5"/>
        <v>NW</v>
      </c>
      <c r="O121" s="11">
        <v>7.6</v>
      </c>
      <c r="P121" s="12">
        <v>4.3</v>
      </c>
      <c r="Q121" s="3">
        <v>0.8</v>
      </c>
      <c r="R121" s="13">
        <v>8599</v>
      </c>
      <c r="S121" s="14">
        <v>67.932100000000005</v>
      </c>
      <c r="T121" s="15">
        <v>2</v>
      </c>
      <c r="U121" s="15">
        <v>2.2999999999999998</v>
      </c>
    </row>
    <row r="122" spans="1:21" x14ac:dyDescent="0.25">
      <c r="A122" s="1">
        <v>45399</v>
      </c>
      <c r="B122" s="2">
        <v>0.41666666666666669</v>
      </c>
      <c r="C122" s="7">
        <v>998</v>
      </c>
      <c r="D122" s="7">
        <v>1003</v>
      </c>
      <c r="E122" s="8">
        <v>13.7</v>
      </c>
      <c r="F122" s="9">
        <v>93</v>
      </c>
      <c r="G122" s="8">
        <v>13.7</v>
      </c>
      <c r="H122" s="8">
        <v>12.6</v>
      </c>
      <c r="I122" s="8">
        <v>26</v>
      </c>
      <c r="J122" s="8">
        <v>13.7</v>
      </c>
      <c r="K122" s="6">
        <f t="shared" si="3"/>
        <v>0</v>
      </c>
      <c r="L122" s="6">
        <f t="shared" si="4"/>
        <v>0</v>
      </c>
      <c r="M122" s="10">
        <v>29</v>
      </c>
      <c r="N122" s="3" t="str">
        <f t="shared" si="5"/>
        <v>NNE</v>
      </c>
      <c r="O122" s="11">
        <v>10.6</v>
      </c>
      <c r="P122" s="12">
        <v>5</v>
      </c>
      <c r="Q122" s="3">
        <v>0</v>
      </c>
      <c r="R122" s="13">
        <v>5342</v>
      </c>
      <c r="S122" s="14">
        <v>42.201800000000006</v>
      </c>
      <c r="T122" s="15">
        <v>0</v>
      </c>
      <c r="U122" s="15">
        <v>0</v>
      </c>
    </row>
    <row r="123" spans="1:21" x14ac:dyDescent="0.25">
      <c r="A123" s="1">
        <v>45399</v>
      </c>
      <c r="B123" s="2">
        <v>0.4201388888888889</v>
      </c>
      <c r="C123" s="7">
        <v>998</v>
      </c>
      <c r="D123" s="7">
        <v>1003</v>
      </c>
      <c r="E123" s="8">
        <v>13.6</v>
      </c>
      <c r="F123" s="9">
        <v>93</v>
      </c>
      <c r="G123" s="8">
        <v>13.6</v>
      </c>
      <c r="H123" s="8">
        <v>12.5</v>
      </c>
      <c r="I123" s="8">
        <v>26</v>
      </c>
      <c r="J123" s="8">
        <v>13.6</v>
      </c>
      <c r="K123" s="6">
        <f t="shared" si="3"/>
        <v>0</v>
      </c>
      <c r="L123" s="6">
        <f t="shared" si="4"/>
        <v>0</v>
      </c>
      <c r="M123" s="10">
        <v>282</v>
      </c>
      <c r="N123" s="3" t="str">
        <f t="shared" si="5"/>
        <v>W</v>
      </c>
      <c r="O123" s="11">
        <v>3</v>
      </c>
      <c r="P123" s="12">
        <v>0</v>
      </c>
      <c r="Q123" s="3">
        <v>0</v>
      </c>
      <c r="R123" s="13">
        <v>6929</v>
      </c>
      <c r="S123" s="14">
        <v>54.739100000000008</v>
      </c>
      <c r="T123" s="15">
        <v>0</v>
      </c>
      <c r="U123" s="15">
        <v>0</v>
      </c>
    </row>
    <row r="124" spans="1:21" x14ac:dyDescent="0.25">
      <c r="A124" s="1">
        <v>45399</v>
      </c>
      <c r="B124" s="2">
        <v>0.4236111111111111</v>
      </c>
      <c r="C124" s="7">
        <v>998</v>
      </c>
      <c r="D124" s="7">
        <v>1003</v>
      </c>
      <c r="E124" s="8">
        <v>13.6</v>
      </c>
      <c r="F124" s="9">
        <v>93</v>
      </c>
      <c r="G124" s="8">
        <v>13.7</v>
      </c>
      <c r="H124" s="8">
        <v>12.5</v>
      </c>
      <c r="I124" s="8">
        <v>26</v>
      </c>
      <c r="J124" s="8">
        <v>13.7</v>
      </c>
      <c r="K124" s="6">
        <f t="shared" si="3"/>
        <v>5.4</v>
      </c>
      <c r="L124" s="6">
        <f t="shared" si="4"/>
        <v>5.4</v>
      </c>
      <c r="M124" s="10">
        <v>98</v>
      </c>
      <c r="N124" s="3" t="str">
        <f t="shared" si="5"/>
        <v>E</v>
      </c>
      <c r="O124" s="11">
        <v>1.5</v>
      </c>
      <c r="P124" s="12">
        <v>0.2</v>
      </c>
      <c r="Q124" s="3">
        <v>0.8</v>
      </c>
      <c r="R124" s="13">
        <v>9189</v>
      </c>
      <c r="S124" s="14">
        <v>72.593100000000007</v>
      </c>
      <c r="T124" s="15">
        <v>1.5</v>
      </c>
      <c r="U124" s="15">
        <v>1.5</v>
      </c>
    </row>
    <row r="125" spans="1:21" x14ac:dyDescent="0.25">
      <c r="A125" s="1">
        <v>45399</v>
      </c>
      <c r="B125" s="2">
        <v>0.42708333333333331</v>
      </c>
      <c r="C125" s="7">
        <v>998</v>
      </c>
      <c r="D125" s="7">
        <v>1003</v>
      </c>
      <c r="E125" s="8">
        <v>13.7</v>
      </c>
      <c r="F125" s="9">
        <v>92</v>
      </c>
      <c r="G125" s="8">
        <v>13.7</v>
      </c>
      <c r="H125" s="8">
        <v>12.4</v>
      </c>
      <c r="I125" s="8">
        <v>26</v>
      </c>
      <c r="J125" s="8">
        <v>13.7</v>
      </c>
      <c r="K125" s="6">
        <f t="shared" si="3"/>
        <v>0</v>
      </c>
      <c r="L125" s="6">
        <f t="shared" si="4"/>
        <v>0</v>
      </c>
      <c r="M125" s="10">
        <v>92</v>
      </c>
      <c r="N125" s="3" t="str">
        <f t="shared" si="5"/>
        <v>E</v>
      </c>
      <c r="O125" s="11">
        <v>1.5</v>
      </c>
      <c r="P125" s="12">
        <v>0.2</v>
      </c>
      <c r="Q125" s="3">
        <v>0.9</v>
      </c>
      <c r="R125" s="13">
        <v>10708</v>
      </c>
      <c r="S125" s="14">
        <v>84.59320000000001</v>
      </c>
      <c r="T125" s="15">
        <v>0</v>
      </c>
      <c r="U125" s="15">
        <v>0</v>
      </c>
    </row>
    <row r="126" spans="1:21" x14ac:dyDescent="0.25">
      <c r="A126" s="1">
        <v>45399</v>
      </c>
      <c r="B126" s="2">
        <v>0.43055555555555558</v>
      </c>
      <c r="C126" s="7">
        <v>998</v>
      </c>
      <c r="D126" s="7">
        <v>1003</v>
      </c>
      <c r="E126" s="8">
        <v>13.9</v>
      </c>
      <c r="F126" s="9">
        <v>92</v>
      </c>
      <c r="G126" s="8">
        <v>13.9</v>
      </c>
      <c r="H126" s="8">
        <v>12.6</v>
      </c>
      <c r="I126" s="8">
        <v>26</v>
      </c>
      <c r="J126" s="8">
        <v>13.9</v>
      </c>
      <c r="K126" s="6">
        <f t="shared" si="3"/>
        <v>0</v>
      </c>
      <c r="L126" s="6">
        <f t="shared" si="4"/>
        <v>0</v>
      </c>
      <c r="M126" s="10">
        <v>126</v>
      </c>
      <c r="N126" s="3" t="str">
        <f t="shared" si="5"/>
        <v>ESE</v>
      </c>
      <c r="O126" s="11">
        <v>0</v>
      </c>
      <c r="P126" s="12">
        <v>0.2</v>
      </c>
      <c r="Q126" s="3">
        <v>1</v>
      </c>
      <c r="R126" s="13">
        <v>12344</v>
      </c>
      <c r="S126" s="14">
        <v>97.517600000000016</v>
      </c>
      <c r="T126" s="15">
        <v>0</v>
      </c>
      <c r="U126" s="15">
        <v>0</v>
      </c>
    </row>
    <row r="127" spans="1:21" x14ac:dyDescent="0.25">
      <c r="A127" s="1">
        <v>45399</v>
      </c>
      <c r="B127" s="2">
        <v>0.43402777777777779</v>
      </c>
      <c r="C127" s="7">
        <v>998</v>
      </c>
      <c r="D127" s="7">
        <v>1003</v>
      </c>
      <c r="E127" s="8">
        <v>14.1</v>
      </c>
      <c r="F127" s="9">
        <v>90</v>
      </c>
      <c r="G127" s="8">
        <v>14.1</v>
      </c>
      <c r="H127" s="8">
        <v>12.5</v>
      </c>
      <c r="I127" s="8">
        <v>26</v>
      </c>
      <c r="J127" s="8">
        <v>14.1</v>
      </c>
      <c r="K127" s="6">
        <f t="shared" si="3"/>
        <v>3.24</v>
      </c>
      <c r="L127" s="6">
        <f t="shared" si="4"/>
        <v>3.24</v>
      </c>
      <c r="M127" s="10">
        <v>78</v>
      </c>
      <c r="N127" s="3" t="str">
        <f t="shared" si="5"/>
        <v>ENE</v>
      </c>
      <c r="O127" s="11">
        <v>0</v>
      </c>
      <c r="P127" s="12">
        <v>0.2</v>
      </c>
      <c r="Q127" s="3">
        <v>1.6</v>
      </c>
      <c r="R127" s="13">
        <v>28282</v>
      </c>
      <c r="S127" s="14">
        <v>223.42780000000002</v>
      </c>
      <c r="T127" s="15">
        <v>0.9</v>
      </c>
      <c r="U127" s="15">
        <v>0.9</v>
      </c>
    </row>
    <row r="128" spans="1:21" x14ac:dyDescent="0.25">
      <c r="A128" s="1">
        <v>45399</v>
      </c>
      <c r="B128" s="2">
        <v>0.4375</v>
      </c>
      <c r="C128" s="7">
        <v>998</v>
      </c>
      <c r="D128" s="7">
        <v>1003</v>
      </c>
      <c r="E128" s="8">
        <v>14.3</v>
      </c>
      <c r="F128" s="9">
        <v>88</v>
      </c>
      <c r="G128" s="8">
        <v>13.9</v>
      </c>
      <c r="H128" s="8">
        <v>12.3</v>
      </c>
      <c r="I128" s="8">
        <v>26</v>
      </c>
      <c r="J128" s="8">
        <v>13.9</v>
      </c>
      <c r="K128" s="6">
        <f t="shared" si="3"/>
        <v>8.64</v>
      </c>
      <c r="L128" s="6">
        <f t="shared" si="4"/>
        <v>9.7200000000000006</v>
      </c>
      <c r="M128" s="10">
        <v>114</v>
      </c>
      <c r="N128" s="3" t="str">
        <f t="shared" si="5"/>
        <v>ESE</v>
      </c>
      <c r="O128" s="11">
        <v>0</v>
      </c>
      <c r="P128" s="12">
        <v>0.2</v>
      </c>
      <c r="Q128" s="3">
        <v>5.2</v>
      </c>
      <c r="R128" s="13">
        <v>93443</v>
      </c>
      <c r="S128" s="14">
        <v>738.19970000000012</v>
      </c>
      <c r="T128" s="15">
        <v>2.4</v>
      </c>
      <c r="U128" s="15">
        <v>2.7</v>
      </c>
    </row>
    <row r="129" spans="1:21" x14ac:dyDescent="0.25">
      <c r="A129" s="1">
        <v>45399</v>
      </c>
      <c r="B129" s="2">
        <v>0.44097222222222221</v>
      </c>
      <c r="C129" s="7">
        <v>998</v>
      </c>
      <c r="D129" s="7">
        <v>1003</v>
      </c>
      <c r="E129" s="8">
        <v>14.8</v>
      </c>
      <c r="F129" s="9">
        <v>83</v>
      </c>
      <c r="G129" s="8">
        <v>13.9</v>
      </c>
      <c r="H129" s="8">
        <v>11.9</v>
      </c>
      <c r="I129" s="8">
        <v>26</v>
      </c>
      <c r="J129" s="8">
        <v>13.9</v>
      </c>
      <c r="K129" s="6">
        <f t="shared" si="3"/>
        <v>12.6</v>
      </c>
      <c r="L129" s="6">
        <f t="shared" si="4"/>
        <v>14.040000000000001</v>
      </c>
      <c r="M129" s="10">
        <v>74</v>
      </c>
      <c r="N129" s="3" t="str">
        <f t="shared" si="5"/>
        <v>ENE</v>
      </c>
      <c r="O129" s="11">
        <v>0</v>
      </c>
      <c r="P129" s="12">
        <v>0.2</v>
      </c>
      <c r="Q129" s="3">
        <v>5.4</v>
      </c>
      <c r="R129" s="13">
        <v>81225</v>
      </c>
      <c r="S129" s="14">
        <v>641.67750000000001</v>
      </c>
      <c r="T129" s="15">
        <v>3.5</v>
      </c>
      <c r="U129" s="15">
        <v>3.9</v>
      </c>
    </row>
    <row r="130" spans="1:21" x14ac:dyDescent="0.25">
      <c r="A130" s="1">
        <v>45399</v>
      </c>
      <c r="B130" s="2">
        <v>0.44444444444444442</v>
      </c>
      <c r="C130" s="7">
        <v>998</v>
      </c>
      <c r="D130" s="7">
        <v>1003</v>
      </c>
      <c r="E130" s="8">
        <v>15.5</v>
      </c>
      <c r="F130" s="9">
        <v>82</v>
      </c>
      <c r="G130" s="8">
        <v>15.5</v>
      </c>
      <c r="H130" s="8">
        <v>12.4</v>
      </c>
      <c r="I130" s="8">
        <v>26</v>
      </c>
      <c r="J130" s="8">
        <v>15.5</v>
      </c>
      <c r="K130" s="6">
        <f t="shared" si="3"/>
        <v>3.9600000000000004</v>
      </c>
      <c r="L130" s="6">
        <f t="shared" si="4"/>
        <v>3.9600000000000004</v>
      </c>
      <c r="M130" s="10">
        <v>336</v>
      </c>
      <c r="N130" s="3" t="str">
        <f t="shared" si="5"/>
        <v>NNW</v>
      </c>
      <c r="O130" s="11">
        <v>0</v>
      </c>
      <c r="P130" s="12">
        <v>0.2</v>
      </c>
      <c r="Q130" s="3">
        <v>3.4</v>
      </c>
      <c r="R130" s="13">
        <v>58518</v>
      </c>
      <c r="S130" s="14">
        <v>462.29220000000004</v>
      </c>
      <c r="T130" s="15">
        <v>1.1000000000000001</v>
      </c>
      <c r="U130" s="15">
        <v>1.1000000000000001</v>
      </c>
    </row>
    <row r="131" spans="1:21" x14ac:dyDescent="0.25">
      <c r="A131" s="1">
        <v>45399</v>
      </c>
      <c r="B131" s="2">
        <v>0.44791666666666669</v>
      </c>
      <c r="C131" s="7">
        <v>998</v>
      </c>
      <c r="D131" s="7">
        <v>1003</v>
      </c>
      <c r="E131" s="8">
        <v>15.9</v>
      </c>
      <c r="F131" s="9">
        <v>82</v>
      </c>
      <c r="G131" s="8">
        <v>15.9</v>
      </c>
      <c r="H131" s="8">
        <v>12.8</v>
      </c>
      <c r="I131" s="8">
        <v>26</v>
      </c>
      <c r="J131" s="8">
        <v>15.9</v>
      </c>
      <c r="K131" s="6">
        <f t="shared" ref="K131:K194" si="6">CONVERT(T131,"m/s","km/h")</f>
        <v>7.9200000000000008</v>
      </c>
      <c r="L131" s="6">
        <f t="shared" ref="L131:L194" si="7">CONVERT(U131,"m/s","km/h")</f>
        <v>9.36</v>
      </c>
      <c r="M131" s="10">
        <v>251</v>
      </c>
      <c r="N131" s="3" t="str">
        <f t="shared" ref="N131:N194" si="8">LOOKUP(M131,$V$4:$V$40,$W$4:$W$40)</f>
        <v>WSW</v>
      </c>
      <c r="O131" s="11">
        <v>0</v>
      </c>
      <c r="P131" s="12">
        <v>0.2</v>
      </c>
      <c r="Q131" s="3">
        <v>4.0999999999999996</v>
      </c>
      <c r="R131" s="13">
        <v>67856</v>
      </c>
      <c r="S131" s="14">
        <v>536.06240000000003</v>
      </c>
      <c r="T131" s="15">
        <v>2.2000000000000002</v>
      </c>
      <c r="U131" s="15">
        <v>2.6</v>
      </c>
    </row>
    <row r="132" spans="1:21" x14ac:dyDescent="0.25">
      <c r="A132" s="1">
        <v>45399</v>
      </c>
      <c r="B132" s="2">
        <v>0.4513888888888889</v>
      </c>
      <c r="C132" s="7">
        <v>998</v>
      </c>
      <c r="D132" s="7">
        <v>1003</v>
      </c>
      <c r="E132" s="8">
        <v>16.100000000000001</v>
      </c>
      <c r="F132" s="9">
        <v>79</v>
      </c>
      <c r="G132" s="8">
        <v>15.3</v>
      </c>
      <c r="H132" s="8">
        <v>12.4</v>
      </c>
      <c r="I132" s="8">
        <v>26</v>
      </c>
      <c r="J132" s="8">
        <v>15.3</v>
      </c>
      <c r="K132" s="6">
        <f t="shared" si="6"/>
        <v>14.4</v>
      </c>
      <c r="L132" s="6">
        <f t="shared" si="7"/>
        <v>17.64</v>
      </c>
      <c r="M132" s="10">
        <v>204</v>
      </c>
      <c r="N132" s="3" t="str">
        <f t="shared" si="8"/>
        <v>SSW</v>
      </c>
      <c r="O132" s="11">
        <v>0</v>
      </c>
      <c r="P132" s="12">
        <v>0.2</v>
      </c>
      <c r="Q132" s="3">
        <v>2.9</v>
      </c>
      <c r="R132" s="13">
        <v>41627</v>
      </c>
      <c r="S132" s="14">
        <v>328.85330000000005</v>
      </c>
      <c r="T132" s="15">
        <v>4</v>
      </c>
      <c r="U132" s="15">
        <v>4.9000000000000004</v>
      </c>
    </row>
    <row r="133" spans="1:21" x14ac:dyDescent="0.25">
      <c r="A133" s="1">
        <v>45399</v>
      </c>
      <c r="B133" s="2">
        <v>0.4548611111111111</v>
      </c>
      <c r="C133" s="7">
        <v>998</v>
      </c>
      <c r="D133" s="7">
        <v>1003</v>
      </c>
      <c r="E133" s="8">
        <v>16.100000000000001</v>
      </c>
      <c r="F133" s="9">
        <v>79</v>
      </c>
      <c r="G133" s="8">
        <v>16.2</v>
      </c>
      <c r="H133" s="8">
        <v>12.4</v>
      </c>
      <c r="I133" s="8">
        <v>26</v>
      </c>
      <c r="J133" s="8">
        <v>16.2</v>
      </c>
      <c r="K133" s="6">
        <f t="shared" si="6"/>
        <v>7.9200000000000008</v>
      </c>
      <c r="L133" s="6">
        <f t="shared" si="7"/>
        <v>8.2799999999999994</v>
      </c>
      <c r="M133" s="10">
        <v>56</v>
      </c>
      <c r="N133" s="3" t="str">
        <f t="shared" si="8"/>
        <v>NE</v>
      </c>
      <c r="O133" s="11">
        <v>0</v>
      </c>
      <c r="P133" s="12">
        <v>0.2</v>
      </c>
      <c r="Q133" s="3">
        <v>2.7</v>
      </c>
      <c r="R133" s="13">
        <v>46175</v>
      </c>
      <c r="S133" s="14">
        <v>364.78250000000003</v>
      </c>
      <c r="T133" s="15">
        <v>2.2000000000000002</v>
      </c>
      <c r="U133" s="15">
        <v>2.2999999999999998</v>
      </c>
    </row>
    <row r="134" spans="1:21" x14ac:dyDescent="0.25">
      <c r="A134" s="1">
        <v>45399</v>
      </c>
      <c r="B134" s="2">
        <v>0.45833333333333331</v>
      </c>
      <c r="C134" s="7">
        <v>998</v>
      </c>
      <c r="D134" s="7">
        <v>1003</v>
      </c>
      <c r="E134" s="8">
        <v>16.3</v>
      </c>
      <c r="F134" s="9">
        <v>77</v>
      </c>
      <c r="G134" s="8">
        <v>16.2</v>
      </c>
      <c r="H134" s="8">
        <v>12.2</v>
      </c>
      <c r="I134" s="8">
        <v>26</v>
      </c>
      <c r="J134" s="8">
        <v>16.2</v>
      </c>
      <c r="K134" s="6">
        <f t="shared" si="6"/>
        <v>8.64</v>
      </c>
      <c r="L134" s="6">
        <f t="shared" si="7"/>
        <v>9.36</v>
      </c>
      <c r="M134" s="10">
        <v>65</v>
      </c>
      <c r="N134" s="3" t="str">
        <f t="shared" si="8"/>
        <v>ENE</v>
      </c>
      <c r="O134" s="11">
        <v>0</v>
      </c>
      <c r="P134" s="12">
        <v>0.2</v>
      </c>
      <c r="Q134" s="3">
        <v>3</v>
      </c>
      <c r="R134" s="13">
        <v>55772</v>
      </c>
      <c r="S134" s="14">
        <v>440.59880000000004</v>
      </c>
      <c r="T134" s="15">
        <v>2.4</v>
      </c>
      <c r="U134" s="15">
        <v>2.6</v>
      </c>
    </row>
    <row r="135" spans="1:21" x14ac:dyDescent="0.25">
      <c r="A135" s="1">
        <v>45399</v>
      </c>
      <c r="B135" s="2">
        <v>0.46180555555555558</v>
      </c>
      <c r="C135" s="7">
        <v>998</v>
      </c>
      <c r="D135" s="7">
        <v>1003</v>
      </c>
      <c r="E135" s="8">
        <v>16.5</v>
      </c>
      <c r="F135" s="9">
        <v>77</v>
      </c>
      <c r="G135" s="8">
        <v>16.2</v>
      </c>
      <c r="H135" s="8">
        <v>12.4</v>
      </c>
      <c r="I135" s="8">
        <v>26</v>
      </c>
      <c r="J135" s="8">
        <v>16.2</v>
      </c>
      <c r="K135" s="6">
        <f t="shared" si="6"/>
        <v>10.44</v>
      </c>
      <c r="L135" s="6">
        <f t="shared" si="7"/>
        <v>11.88</v>
      </c>
      <c r="M135" s="10">
        <v>59</v>
      </c>
      <c r="N135" s="3" t="str">
        <f t="shared" si="8"/>
        <v>NE</v>
      </c>
      <c r="O135" s="11">
        <v>0</v>
      </c>
      <c r="P135" s="12">
        <v>0</v>
      </c>
      <c r="Q135" s="3">
        <v>4.9000000000000004</v>
      </c>
      <c r="R135" s="13">
        <v>86476</v>
      </c>
      <c r="S135" s="14">
        <v>683.1604000000001</v>
      </c>
      <c r="T135" s="15">
        <v>2.9</v>
      </c>
      <c r="U135" s="15">
        <v>3.3</v>
      </c>
    </row>
    <row r="136" spans="1:21" x14ac:dyDescent="0.25">
      <c r="A136" s="1">
        <v>45399</v>
      </c>
      <c r="B136" s="2">
        <v>0.46527777777777779</v>
      </c>
      <c r="C136" s="7">
        <v>998</v>
      </c>
      <c r="D136" s="7">
        <v>1003</v>
      </c>
      <c r="E136" s="8">
        <v>16.600000000000001</v>
      </c>
      <c r="F136" s="9">
        <v>75</v>
      </c>
      <c r="G136" s="8">
        <v>16.600000000000001</v>
      </c>
      <c r="H136" s="8">
        <v>12.1</v>
      </c>
      <c r="I136" s="8">
        <v>26</v>
      </c>
      <c r="J136" s="8">
        <v>16.600000000000001</v>
      </c>
      <c r="K136" s="6">
        <f t="shared" si="6"/>
        <v>3.9600000000000004</v>
      </c>
      <c r="L136" s="6">
        <f t="shared" si="7"/>
        <v>3.9600000000000004</v>
      </c>
      <c r="M136" s="10">
        <v>14</v>
      </c>
      <c r="N136" s="3" t="str">
        <f t="shared" si="8"/>
        <v>N</v>
      </c>
      <c r="O136" s="11">
        <v>0</v>
      </c>
      <c r="P136" s="12">
        <v>0</v>
      </c>
      <c r="Q136" s="3">
        <v>6.1</v>
      </c>
      <c r="R136" s="13">
        <v>105527</v>
      </c>
      <c r="S136" s="14">
        <v>833.66330000000005</v>
      </c>
      <c r="T136" s="15">
        <v>1.1000000000000001</v>
      </c>
      <c r="U136" s="15">
        <v>1.1000000000000001</v>
      </c>
    </row>
    <row r="137" spans="1:21" x14ac:dyDescent="0.25">
      <c r="A137" s="1">
        <v>45399</v>
      </c>
      <c r="B137" s="2">
        <v>0.46875</v>
      </c>
      <c r="C137" s="7">
        <v>998</v>
      </c>
      <c r="D137" s="7">
        <v>1003</v>
      </c>
      <c r="E137" s="8">
        <v>16.899999999999999</v>
      </c>
      <c r="F137" s="9">
        <v>74</v>
      </c>
      <c r="G137" s="8">
        <v>17.399999999999999</v>
      </c>
      <c r="H137" s="8">
        <v>12.2</v>
      </c>
      <c r="I137" s="8">
        <v>26</v>
      </c>
      <c r="J137" s="8">
        <v>17.399999999999999</v>
      </c>
      <c r="K137" s="6">
        <f t="shared" si="6"/>
        <v>5.4</v>
      </c>
      <c r="L137" s="6">
        <f t="shared" si="7"/>
        <v>5.4</v>
      </c>
      <c r="M137" s="10">
        <v>14</v>
      </c>
      <c r="N137" s="3" t="str">
        <f t="shared" si="8"/>
        <v>N</v>
      </c>
      <c r="O137" s="11">
        <v>0</v>
      </c>
      <c r="P137" s="12">
        <v>0</v>
      </c>
      <c r="Q137" s="3">
        <v>6.2</v>
      </c>
      <c r="R137" s="13">
        <v>113836</v>
      </c>
      <c r="S137" s="14">
        <v>899.3044000000001</v>
      </c>
      <c r="T137" s="15">
        <v>1.5</v>
      </c>
      <c r="U137" s="15">
        <v>1.5</v>
      </c>
    </row>
    <row r="138" spans="1:21" x14ac:dyDescent="0.25">
      <c r="A138" s="1">
        <v>45399</v>
      </c>
      <c r="B138" s="2">
        <v>0.47222222222222221</v>
      </c>
      <c r="C138" s="7">
        <v>998</v>
      </c>
      <c r="D138" s="7">
        <v>1003</v>
      </c>
      <c r="E138" s="8">
        <v>17.2</v>
      </c>
      <c r="F138" s="9">
        <v>74</v>
      </c>
      <c r="G138" s="8">
        <v>17.2</v>
      </c>
      <c r="H138" s="8">
        <v>12.5</v>
      </c>
      <c r="I138" s="8">
        <v>26</v>
      </c>
      <c r="J138" s="8">
        <v>17.2</v>
      </c>
      <c r="K138" s="6">
        <f t="shared" si="6"/>
        <v>0</v>
      </c>
      <c r="L138" s="6">
        <f t="shared" si="7"/>
        <v>0</v>
      </c>
      <c r="M138" s="10">
        <v>62</v>
      </c>
      <c r="N138" s="3" t="str">
        <f t="shared" si="8"/>
        <v>ENE</v>
      </c>
      <c r="O138" s="11">
        <v>0</v>
      </c>
      <c r="P138" s="12">
        <v>0</v>
      </c>
      <c r="Q138" s="3">
        <v>6.6</v>
      </c>
      <c r="R138" s="13">
        <v>103278</v>
      </c>
      <c r="S138" s="14">
        <v>815.89620000000014</v>
      </c>
      <c r="T138" s="15">
        <v>0</v>
      </c>
      <c r="U138" s="15">
        <v>0</v>
      </c>
    </row>
    <row r="139" spans="1:21" x14ac:dyDescent="0.25">
      <c r="A139" s="1">
        <v>45399</v>
      </c>
      <c r="B139" s="2">
        <v>0.47569444444444442</v>
      </c>
      <c r="C139" s="7">
        <v>998</v>
      </c>
      <c r="D139" s="7">
        <v>1003</v>
      </c>
      <c r="E139" s="8">
        <v>17.7</v>
      </c>
      <c r="F139" s="9">
        <v>74</v>
      </c>
      <c r="G139" s="8">
        <v>17.7</v>
      </c>
      <c r="H139" s="8">
        <v>13</v>
      </c>
      <c r="I139" s="8">
        <v>26</v>
      </c>
      <c r="J139" s="8">
        <v>17.7</v>
      </c>
      <c r="K139" s="6">
        <f t="shared" si="6"/>
        <v>0</v>
      </c>
      <c r="L139" s="6">
        <f t="shared" si="7"/>
        <v>0</v>
      </c>
      <c r="M139" s="10">
        <v>66</v>
      </c>
      <c r="N139" s="3" t="str">
        <f t="shared" si="8"/>
        <v>ENE</v>
      </c>
      <c r="O139" s="11">
        <v>0</v>
      </c>
      <c r="P139" s="12">
        <v>0</v>
      </c>
      <c r="Q139" s="3">
        <v>5.5</v>
      </c>
      <c r="R139" s="13">
        <v>100840</v>
      </c>
      <c r="S139" s="14">
        <v>796.63600000000008</v>
      </c>
      <c r="T139" s="15">
        <v>0</v>
      </c>
      <c r="U139" s="15">
        <v>0</v>
      </c>
    </row>
    <row r="140" spans="1:21" x14ac:dyDescent="0.25">
      <c r="A140" s="1">
        <v>45399</v>
      </c>
      <c r="B140" s="2">
        <v>0.47916666666666669</v>
      </c>
      <c r="C140" s="7">
        <v>998</v>
      </c>
      <c r="D140" s="7">
        <v>1003</v>
      </c>
      <c r="E140" s="8">
        <v>17.7</v>
      </c>
      <c r="F140" s="9">
        <v>73</v>
      </c>
      <c r="G140" s="8">
        <v>17.7</v>
      </c>
      <c r="H140" s="8">
        <v>12.8</v>
      </c>
      <c r="I140" s="8">
        <v>26</v>
      </c>
      <c r="J140" s="8">
        <v>17.7</v>
      </c>
      <c r="K140" s="6">
        <f t="shared" si="6"/>
        <v>3.6</v>
      </c>
      <c r="L140" s="6">
        <f t="shared" si="7"/>
        <v>3.6</v>
      </c>
      <c r="M140" s="10">
        <v>46</v>
      </c>
      <c r="N140" s="3" t="str">
        <f t="shared" si="8"/>
        <v>NE</v>
      </c>
      <c r="O140" s="11">
        <v>0</v>
      </c>
      <c r="P140" s="12">
        <v>0</v>
      </c>
      <c r="Q140" s="3">
        <v>8.8000000000000007</v>
      </c>
      <c r="R140" s="13">
        <v>101222</v>
      </c>
      <c r="S140" s="14">
        <v>799.65380000000005</v>
      </c>
      <c r="T140" s="15">
        <v>1</v>
      </c>
      <c r="U140" s="15">
        <v>1</v>
      </c>
    </row>
    <row r="141" spans="1:21" x14ac:dyDescent="0.25">
      <c r="A141" s="1">
        <v>45399</v>
      </c>
      <c r="B141" s="2">
        <v>0.4826388888888889</v>
      </c>
      <c r="C141" s="7">
        <v>998</v>
      </c>
      <c r="D141" s="7">
        <v>1003</v>
      </c>
      <c r="E141" s="8">
        <v>17.100000000000001</v>
      </c>
      <c r="F141" s="9">
        <v>72</v>
      </c>
      <c r="G141" s="8">
        <v>16.2</v>
      </c>
      <c r="H141" s="8">
        <v>12</v>
      </c>
      <c r="I141" s="8">
        <v>26</v>
      </c>
      <c r="J141" s="8">
        <v>16.2</v>
      </c>
      <c r="K141" s="6">
        <f t="shared" si="6"/>
        <v>18.72</v>
      </c>
      <c r="L141" s="6">
        <f t="shared" si="7"/>
        <v>20.88</v>
      </c>
      <c r="M141" s="10">
        <v>332</v>
      </c>
      <c r="N141" s="3" t="str">
        <f t="shared" si="8"/>
        <v>NNW</v>
      </c>
      <c r="O141" s="11">
        <v>0</v>
      </c>
      <c r="P141" s="12">
        <v>0</v>
      </c>
      <c r="Q141" s="3">
        <v>8.1</v>
      </c>
      <c r="R141" s="13">
        <v>98392</v>
      </c>
      <c r="S141" s="14">
        <v>777.29680000000008</v>
      </c>
      <c r="T141" s="15">
        <v>5.2</v>
      </c>
      <c r="U141" s="15">
        <v>5.8</v>
      </c>
    </row>
    <row r="142" spans="1:21" x14ac:dyDescent="0.25">
      <c r="A142" s="1">
        <v>45399</v>
      </c>
      <c r="B142" s="2">
        <v>0.4861111111111111</v>
      </c>
      <c r="C142" s="7">
        <v>998</v>
      </c>
      <c r="D142" s="7">
        <v>1003</v>
      </c>
      <c r="E142" s="8">
        <v>16.8</v>
      </c>
      <c r="F142" s="9">
        <v>74</v>
      </c>
      <c r="G142" s="8">
        <v>16.8</v>
      </c>
      <c r="H142" s="8">
        <v>12.1</v>
      </c>
      <c r="I142" s="8">
        <v>26</v>
      </c>
      <c r="J142" s="8">
        <v>16.8</v>
      </c>
      <c r="K142" s="6">
        <f t="shared" si="6"/>
        <v>2.52</v>
      </c>
      <c r="L142" s="6">
        <f t="shared" si="7"/>
        <v>2.52</v>
      </c>
      <c r="M142" s="10">
        <v>144</v>
      </c>
      <c r="N142" s="3" t="str">
        <f t="shared" si="8"/>
        <v>SE</v>
      </c>
      <c r="O142" s="11">
        <v>0</v>
      </c>
      <c r="P142" s="12">
        <v>0</v>
      </c>
      <c r="Q142" s="3">
        <v>6.1</v>
      </c>
      <c r="R142" s="13">
        <v>103732</v>
      </c>
      <c r="S142" s="14">
        <v>819.48280000000011</v>
      </c>
      <c r="T142" s="15">
        <v>0.7</v>
      </c>
      <c r="U142" s="15">
        <v>0.7</v>
      </c>
    </row>
    <row r="143" spans="1:21" x14ac:dyDescent="0.25">
      <c r="A143" s="1">
        <v>45399</v>
      </c>
      <c r="B143" s="2">
        <v>0.48958333333333331</v>
      </c>
      <c r="C143" s="7">
        <v>998</v>
      </c>
      <c r="D143" s="7">
        <v>1003</v>
      </c>
      <c r="E143" s="8">
        <v>17.5</v>
      </c>
      <c r="F143" s="9">
        <v>71</v>
      </c>
      <c r="G143" s="8">
        <v>17.5</v>
      </c>
      <c r="H143" s="8">
        <v>12.1</v>
      </c>
      <c r="I143" s="8">
        <v>26</v>
      </c>
      <c r="J143" s="8">
        <v>17.5</v>
      </c>
      <c r="K143" s="6">
        <f t="shared" si="6"/>
        <v>3.6</v>
      </c>
      <c r="L143" s="6">
        <f t="shared" si="7"/>
        <v>3.6</v>
      </c>
      <c r="M143" s="10">
        <v>288</v>
      </c>
      <c r="N143" s="3" t="str">
        <f t="shared" si="8"/>
        <v>W</v>
      </c>
      <c r="O143" s="11">
        <v>0</v>
      </c>
      <c r="P143" s="12">
        <v>0</v>
      </c>
      <c r="Q143" s="3">
        <v>6.6</v>
      </c>
      <c r="R143" s="13">
        <v>103415</v>
      </c>
      <c r="S143" s="14">
        <v>816.97850000000005</v>
      </c>
      <c r="T143" s="15">
        <v>1</v>
      </c>
      <c r="U143" s="15">
        <v>1</v>
      </c>
    </row>
    <row r="144" spans="1:21" x14ac:dyDescent="0.25">
      <c r="A144" s="1">
        <v>45399</v>
      </c>
      <c r="B144" s="2">
        <v>0.49305555555555558</v>
      </c>
      <c r="C144" s="7">
        <v>998</v>
      </c>
      <c r="D144" s="7">
        <v>1003</v>
      </c>
      <c r="E144" s="8">
        <v>17.899999999999999</v>
      </c>
      <c r="F144" s="9">
        <v>73</v>
      </c>
      <c r="G144" s="8">
        <v>18.2</v>
      </c>
      <c r="H144" s="8">
        <v>13</v>
      </c>
      <c r="I144" s="8">
        <v>26</v>
      </c>
      <c r="J144" s="8">
        <v>18.2</v>
      </c>
      <c r="K144" s="6">
        <f t="shared" si="6"/>
        <v>7.2</v>
      </c>
      <c r="L144" s="6">
        <f t="shared" si="7"/>
        <v>7.9200000000000008</v>
      </c>
      <c r="M144" s="10">
        <v>96</v>
      </c>
      <c r="N144" s="3" t="str">
        <f t="shared" si="8"/>
        <v>E</v>
      </c>
      <c r="O144" s="11">
        <v>0</v>
      </c>
      <c r="P144" s="12">
        <v>0</v>
      </c>
      <c r="Q144" s="3">
        <v>6.9</v>
      </c>
      <c r="R144" s="13">
        <v>101984</v>
      </c>
      <c r="S144" s="14">
        <v>805.67360000000008</v>
      </c>
      <c r="T144" s="15">
        <v>2</v>
      </c>
      <c r="U144" s="15">
        <v>2.2000000000000002</v>
      </c>
    </row>
    <row r="145" spans="1:21" x14ac:dyDescent="0.25">
      <c r="A145" s="1">
        <v>45399</v>
      </c>
      <c r="B145" s="2">
        <v>0.49652777777777779</v>
      </c>
      <c r="C145" s="7">
        <v>998</v>
      </c>
      <c r="D145" s="7">
        <v>1003</v>
      </c>
      <c r="E145" s="8">
        <v>17.7</v>
      </c>
      <c r="F145" s="9">
        <v>71</v>
      </c>
      <c r="G145" s="8">
        <v>17.7</v>
      </c>
      <c r="H145" s="8">
        <v>12.3</v>
      </c>
      <c r="I145" s="8">
        <v>26</v>
      </c>
      <c r="J145" s="8">
        <v>17.7</v>
      </c>
      <c r="K145" s="6">
        <f t="shared" si="6"/>
        <v>3.9600000000000004</v>
      </c>
      <c r="L145" s="6">
        <f t="shared" si="7"/>
        <v>3.9600000000000004</v>
      </c>
      <c r="M145" s="10">
        <v>56</v>
      </c>
      <c r="N145" s="3" t="str">
        <f t="shared" si="8"/>
        <v>NE</v>
      </c>
      <c r="O145" s="11">
        <v>0</v>
      </c>
      <c r="P145" s="12">
        <v>0</v>
      </c>
      <c r="Q145" s="3">
        <v>4</v>
      </c>
      <c r="R145" s="13">
        <v>53674</v>
      </c>
      <c r="S145" s="14">
        <v>424.02460000000002</v>
      </c>
      <c r="T145" s="15">
        <v>1.1000000000000001</v>
      </c>
      <c r="U145" s="15">
        <v>1.1000000000000001</v>
      </c>
    </row>
    <row r="146" spans="1:21" x14ac:dyDescent="0.25">
      <c r="A146" s="1">
        <v>45399</v>
      </c>
      <c r="B146" s="2">
        <v>0.5</v>
      </c>
      <c r="C146" s="7">
        <v>998</v>
      </c>
      <c r="D146" s="7">
        <v>1003</v>
      </c>
      <c r="E146" s="8">
        <v>17.8</v>
      </c>
      <c r="F146" s="9">
        <v>71</v>
      </c>
      <c r="G146" s="8">
        <v>17.8</v>
      </c>
      <c r="H146" s="8">
        <v>12.4</v>
      </c>
      <c r="I146" s="8">
        <v>26</v>
      </c>
      <c r="J146" s="8">
        <v>17.8</v>
      </c>
      <c r="K146" s="6">
        <f t="shared" si="6"/>
        <v>3.24</v>
      </c>
      <c r="L146" s="6">
        <f t="shared" si="7"/>
        <v>3.24</v>
      </c>
      <c r="M146" s="10">
        <v>120</v>
      </c>
      <c r="N146" s="3" t="str">
        <f t="shared" si="8"/>
        <v>ESE</v>
      </c>
      <c r="O146" s="11">
        <v>0</v>
      </c>
      <c r="P146" s="12">
        <v>0</v>
      </c>
      <c r="Q146" s="3">
        <v>7.6</v>
      </c>
      <c r="R146" s="13">
        <v>100730</v>
      </c>
      <c r="S146" s="14">
        <v>795.76700000000005</v>
      </c>
      <c r="T146" s="15">
        <v>0.9</v>
      </c>
      <c r="U146" s="15">
        <v>0.9</v>
      </c>
    </row>
    <row r="147" spans="1:21" x14ac:dyDescent="0.25">
      <c r="A147" s="1">
        <v>45399</v>
      </c>
      <c r="B147" s="2">
        <v>0.50347222222222221</v>
      </c>
      <c r="C147" s="7">
        <v>998</v>
      </c>
      <c r="D147" s="7">
        <v>1003</v>
      </c>
      <c r="E147" s="8">
        <v>17.5</v>
      </c>
      <c r="F147" s="9">
        <v>71</v>
      </c>
      <c r="G147" s="8">
        <v>17.600000000000001</v>
      </c>
      <c r="H147" s="8">
        <v>12.1</v>
      </c>
      <c r="I147" s="8">
        <v>26</v>
      </c>
      <c r="J147" s="8">
        <v>17.600000000000001</v>
      </c>
      <c r="K147" s="6">
        <f t="shared" si="6"/>
        <v>8.2799999999999994</v>
      </c>
      <c r="L147" s="6">
        <f t="shared" si="7"/>
        <v>8.64</v>
      </c>
      <c r="M147" s="10">
        <v>312</v>
      </c>
      <c r="N147" s="3" t="str">
        <f t="shared" si="8"/>
        <v>NW</v>
      </c>
      <c r="O147" s="11">
        <v>0</v>
      </c>
      <c r="P147" s="12">
        <v>0</v>
      </c>
      <c r="Q147" s="3">
        <v>7.4</v>
      </c>
      <c r="R147" s="13">
        <v>103680</v>
      </c>
      <c r="S147" s="14">
        <v>819.07200000000012</v>
      </c>
      <c r="T147" s="15">
        <v>2.2999999999999998</v>
      </c>
      <c r="U147" s="15">
        <v>2.4</v>
      </c>
    </row>
    <row r="148" spans="1:21" x14ac:dyDescent="0.25">
      <c r="A148" s="1">
        <v>45399</v>
      </c>
      <c r="B148" s="2">
        <v>0.50694444444444442</v>
      </c>
      <c r="C148" s="7">
        <v>998</v>
      </c>
      <c r="D148" s="7">
        <v>1003</v>
      </c>
      <c r="E148" s="8">
        <v>17.5</v>
      </c>
      <c r="F148" s="9">
        <v>70</v>
      </c>
      <c r="G148" s="8">
        <v>17.899999999999999</v>
      </c>
      <c r="H148" s="8">
        <v>11.9</v>
      </c>
      <c r="I148" s="8">
        <v>26</v>
      </c>
      <c r="J148" s="8">
        <v>17.899999999999999</v>
      </c>
      <c r="K148" s="6">
        <f t="shared" si="6"/>
        <v>6.48</v>
      </c>
      <c r="L148" s="6">
        <f t="shared" si="7"/>
        <v>7.2</v>
      </c>
      <c r="M148" s="10">
        <v>179</v>
      </c>
      <c r="N148" s="3" t="str">
        <f t="shared" si="8"/>
        <v>S</v>
      </c>
      <c r="O148" s="11">
        <v>0</v>
      </c>
      <c r="P148" s="12">
        <v>0</v>
      </c>
      <c r="Q148" s="3">
        <v>7</v>
      </c>
      <c r="R148" s="13">
        <v>119912</v>
      </c>
      <c r="S148" s="14">
        <v>947.30480000000011</v>
      </c>
      <c r="T148" s="15">
        <v>1.8</v>
      </c>
      <c r="U148" s="15">
        <v>2</v>
      </c>
    </row>
    <row r="149" spans="1:21" x14ac:dyDescent="0.25">
      <c r="A149" s="1">
        <v>45399</v>
      </c>
      <c r="B149" s="2">
        <v>0.51041666666666663</v>
      </c>
      <c r="C149" s="7">
        <v>998</v>
      </c>
      <c r="D149" s="7">
        <v>1003</v>
      </c>
      <c r="E149" s="8">
        <v>18.100000000000001</v>
      </c>
      <c r="F149" s="9">
        <v>70</v>
      </c>
      <c r="G149" s="8">
        <v>18.100000000000001</v>
      </c>
      <c r="H149" s="8">
        <v>12.5</v>
      </c>
      <c r="I149" s="8">
        <v>26</v>
      </c>
      <c r="J149" s="8">
        <v>18.100000000000001</v>
      </c>
      <c r="K149" s="6">
        <f t="shared" si="6"/>
        <v>3.9600000000000004</v>
      </c>
      <c r="L149" s="6">
        <f t="shared" si="7"/>
        <v>3.9600000000000004</v>
      </c>
      <c r="M149" s="10">
        <v>174</v>
      </c>
      <c r="N149" s="3" t="str">
        <f t="shared" si="8"/>
        <v>S</v>
      </c>
      <c r="O149" s="11">
        <v>0</v>
      </c>
      <c r="P149" s="12">
        <v>0</v>
      </c>
      <c r="Q149" s="3">
        <v>4.0999999999999996</v>
      </c>
      <c r="R149" s="13">
        <v>63908</v>
      </c>
      <c r="S149" s="14">
        <v>504.87320000000005</v>
      </c>
      <c r="T149" s="15">
        <v>1.1000000000000001</v>
      </c>
      <c r="U149" s="15">
        <v>1.1000000000000001</v>
      </c>
    </row>
    <row r="150" spans="1:21" x14ac:dyDescent="0.25">
      <c r="A150" s="1">
        <v>45399</v>
      </c>
      <c r="B150" s="2">
        <v>0.51388888888888884</v>
      </c>
      <c r="C150" s="7">
        <v>998</v>
      </c>
      <c r="D150" s="7">
        <v>1003</v>
      </c>
      <c r="E150" s="8">
        <v>17.399999999999999</v>
      </c>
      <c r="F150" s="9">
        <v>71</v>
      </c>
      <c r="G150" s="8">
        <v>17.399999999999999</v>
      </c>
      <c r="H150" s="8">
        <v>12.1</v>
      </c>
      <c r="I150" s="8">
        <v>26</v>
      </c>
      <c r="J150" s="8">
        <v>17.399999999999999</v>
      </c>
      <c r="K150" s="6">
        <f t="shared" si="6"/>
        <v>9.36</v>
      </c>
      <c r="L150" s="6">
        <f t="shared" si="7"/>
        <v>9.7200000000000006</v>
      </c>
      <c r="M150" s="10">
        <v>318</v>
      </c>
      <c r="N150" s="3" t="str">
        <f t="shared" si="8"/>
        <v>NW</v>
      </c>
      <c r="O150" s="11">
        <v>0</v>
      </c>
      <c r="P150" s="12">
        <v>0</v>
      </c>
      <c r="Q150" s="3">
        <v>2.4</v>
      </c>
      <c r="R150" s="13">
        <v>34129</v>
      </c>
      <c r="S150" s="14">
        <v>269.6191</v>
      </c>
      <c r="T150" s="15">
        <v>2.6</v>
      </c>
      <c r="U150" s="15">
        <v>2.7</v>
      </c>
    </row>
    <row r="151" spans="1:21" x14ac:dyDescent="0.25">
      <c r="A151" s="1">
        <v>45399</v>
      </c>
      <c r="B151" s="2">
        <v>0.51736111111111116</v>
      </c>
      <c r="C151" s="7">
        <v>997</v>
      </c>
      <c r="D151" s="7">
        <v>1002</v>
      </c>
      <c r="E151" s="8">
        <v>17.399999999999999</v>
      </c>
      <c r="F151" s="9">
        <v>72</v>
      </c>
      <c r="G151" s="8">
        <v>17.399999999999999</v>
      </c>
      <c r="H151" s="8">
        <v>12.3</v>
      </c>
      <c r="I151" s="8">
        <v>26</v>
      </c>
      <c r="J151" s="8">
        <v>17.399999999999999</v>
      </c>
      <c r="K151" s="6">
        <f t="shared" si="6"/>
        <v>4.68</v>
      </c>
      <c r="L151" s="6">
        <f t="shared" si="7"/>
        <v>4.68</v>
      </c>
      <c r="M151" s="10">
        <v>120</v>
      </c>
      <c r="N151" s="3" t="str">
        <f t="shared" si="8"/>
        <v>ESE</v>
      </c>
      <c r="O151" s="11">
        <v>0</v>
      </c>
      <c r="P151" s="12">
        <v>0</v>
      </c>
      <c r="Q151" s="3">
        <v>2.5</v>
      </c>
      <c r="R151" s="13">
        <v>29142</v>
      </c>
      <c r="S151" s="14">
        <v>230.22180000000003</v>
      </c>
      <c r="T151" s="15">
        <v>1.3</v>
      </c>
      <c r="U151" s="15">
        <v>1.3</v>
      </c>
    </row>
    <row r="152" spans="1:21" x14ac:dyDescent="0.25">
      <c r="A152" s="1">
        <v>45399</v>
      </c>
      <c r="B152" s="2">
        <v>0.52083333333333337</v>
      </c>
      <c r="C152" s="7">
        <v>998</v>
      </c>
      <c r="D152" s="7">
        <v>1003</v>
      </c>
      <c r="E152" s="8">
        <v>17.3</v>
      </c>
      <c r="F152" s="9">
        <v>72</v>
      </c>
      <c r="G152" s="8">
        <v>17.100000000000001</v>
      </c>
      <c r="H152" s="8">
        <v>12.2</v>
      </c>
      <c r="I152" s="8">
        <v>26</v>
      </c>
      <c r="J152" s="8">
        <v>17.100000000000001</v>
      </c>
      <c r="K152" s="6">
        <f t="shared" si="6"/>
        <v>10.08</v>
      </c>
      <c r="L152" s="6">
        <f t="shared" si="7"/>
        <v>11.16</v>
      </c>
      <c r="M152" s="10">
        <v>167</v>
      </c>
      <c r="N152" s="3" t="str">
        <f t="shared" si="8"/>
        <v>SSE</v>
      </c>
      <c r="O152" s="11">
        <v>0</v>
      </c>
      <c r="P152" s="12">
        <v>0</v>
      </c>
      <c r="Q152" s="3">
        <v>2.8</v>
      </c>
      <c r="R152" s="13">
        <v>35636</v>
      </c>
      <c r="S152" s="14">
        <v>281.52440000000001</v>
      </c>
      <c r="T152" s="15">
        <v>2.8</v>
      </c>
      <c r="U152" s="15">
        <v>3.1</v>
      </c>
    </row>
    <row r="153" spans="1:21" x14ac:dyDescent="0.25">
      <c r="A153" s="1">
        <v>45399</v>
      </c>
      <c r="B153" s="2">
        <v>0.52430555555555558</v>
      </c>
      <c r="C153" s="7">
        <v>998</v>
      </c>
      <c r="D153" s="7">
        <v>1003</v>
      </c>
      <c r="E153" s="8">
        <v>17.100000000000001</v>
      </c>
      <c r="F153" s="9">
        <v>72</v>
      </c>
      <c r="G153" s="8">
        <v>17.100000000000001</v>
      </c>
      <c r="H153" s="8">
        <v>12</v>
      </c>
      <c r="I153" s="8">
        <v>26</v>
      </c>
      <c r="J153" s="8">
        <v>17.100000000000001</v>
      </c>
      <c r="K153" s="6">
        <f t="shared" si="6"/>
        <v>3.9600000000000004</v>
      </c>
      <c r="L153" s="6">
        <f t="shared" si="7"/>
        <v>3.9600000000000004</v>
      </c>
      <c r="M153" s="10">
        <v>24</v>
      </c>
      <c r="N153" s="3" t="str">
        <f t="shared" si="8"/>
        <v>NNE</v>
      </c>
      <c r="O153" s="11">
        <v>0</v>
      </c>
      <c r="P153" s="12">
        <v>0</v>
      </c>
      <c r="Q153" s="3">
        <v>2.2999999999999998</v>
      </c>
      <c r="R153" s="13">
        <v>30752</v>
      </c>
      <c r="S153" s="14">
        <v>242.94080000000002</v>
      </c>
      <c r="T153" s="15">
        <v>1.1000000000000001</v>
      </c>
      <c r="U153" s="15">
        <v>1.1000000000000001</v>
      </c>
    </row>
    <row r="154" spans="1:21" x14ac:dyDescent="0.25">
      <c r="A154" s="1">
        <v>45399</v>
      </c>
      <c r="B154" s="2">
        <v>0.52777777777777779</v>
      </c>
      <c r="C154" s="7">
        <v>998</v>
      </c>
      <c r="D154" s="7">
        <v>1003</v>
      </c>
      <c r="E154" s="8">
        <v>17.399999999999999</v>
      </c>
      <c r="F154" s="9">
        <v>70</v>
      </c>
      <c r="G154" s="8">
        <v>17.399999999999999</v>
      </c>
      <c r="H154" s="8">
        <v>11.8</v>
      </c>
      <c r="I154" s="8">
        <v>26</v>
      </c>
      <c r="J154" s="8">
        <v>17.399999999999999</v>
      </c>
      <c r="K154" s="6">
        <f t="shared" si="6"/>
        <v>3.9600000000000004</v>
      </c>
      <c r="L154" s="6">
        <f t="shared" si="7"/>
        <v>3.9600000000000004</v>
      </c>
      <c r="M154" s="10">
        <v>253</v>
      </c>
      <c r="N154" s="3" t="str">
        <f t="shared" si="8"/>
        <v>WSW</v>
      </c>
      <c r="O154" s="11">
        <v>0</v>
      </c>
      <c r="P154" s="12">
        <v>0</v>
      </c>
      <c r="Q154" s="3">
        <v>3.6</v>
      </c>
      <c r="R154" s="13">
        <v>50408</v>
      </c>
      <c r="S154" s="14">
        <v>398.22320000000002</v>
      </c>
      <c r="T154" s="15">
        <v>1.1000000000000001</v>
      </c>
      <c r="U154" s="15">
        <v>1.1000000000000001</v>
      </c>
    </row>
    <row r="155" spans="1:21" x14ac:dyDescent="0.25">
      <c r="A155" s="1">
        <v>45399</v>
      </c>
      <c r="B155" s="2">
        <v>0.53125</v>
      </c>
      <c r="C155" s="7">
        <v>998</v>
      </c>
      <c r="D155" s="7">
        <v>1003</v>
      </c>
      <c r="E155" s="8">
        <v>17.2</v>
      </c>
      <c r="F155" s="9">
        <v>73</v>
      </c>
      <c r="G155" s="8">
        <v>17</v>
      </c>
      <c r="H155" s="8">
        <v>12.3</v>
      </c>
      <c r="I155" s="8">
        <v>26</v>
      </c>
      <c r="J155" s="8">
        <v>17</v>
      </c>
      <c r="K155" s="6">
        <f t="shared" si="6"/>
        <v>10.08</v>
      </c>
      <c r="L155" s="6">
        <f t="shared" si="7"/>
        <v>10.44</v>
      </c>
      <c r="M155" s="10">
        <v>324</v>
      </c>
      <c r="N155" s="3" t="str">
        <f t="shared" si="8"/>
        <v>NW</v>
      </c>
      <c r="O155" s="11">
        <v>0</v>
      </c>
      <c r="P155" s="12">
        <v>0</v>
      </c>
      <c r="Q155" s="3">
        <v>2.9</v>
      </c>
      <c r="R155" s="13">
        <v>40495</v>
      </c>
      <c r="S155" s="14">
        <v>319.91050000000001</v>
      </c>
      <c r="T155" s="15">
        <v>2.8</v>
      </c>
      <c r="U155" s="15">
        <v>2.9</v>
      </c>
    </row>
    <row r="156" spans="1:21" x14ac:dyDescent="0.25">
      <c r="A156" s="1">
        <v>45399</v>
      </c>
      <c r="B156" s="2">
        <v>0.53472222222222221</v>
      </c>
      <c r="C156" s="7">
        <v>998</v>
      </c>
      <c r="D156" s="7">
        <v>1003</v>
      </c>
      <c r="E156" s="8">
        <v>17</v>
      </c>
      <c r="F156" s="9">
        <v>74</v>
      </c>
      <c r="G156" s="8">
        <v>17</v>
      </c>
      <c r="H156" s="8">
        <v>12.3</v>
      </c>
      <c r="I156" s="8">
        <v>26</v>
      </c>
      <c r="J156" s="8">
        <v>17</v>
      </c>
      <c r="K156" s="6">
        <f t="shared" si="6"/>
        <v>3.9600000000000004</v>
      </c>
      <c r="L156" s="6">
        <f t="shared" si="7"/>
        <v>3.9600000000000004</v>
      </c>
      <c r="M156" s="10">
        <v>120</v>
      </c>
      <c r="N156" s="3" t="str">
        <f t="shared" si="8"/>
        <v>ESE</v>
      </c>
      <c r="O156" s="11">
        <v>0</v>
      </c>
      <c r="P156" s="12">
        <v>0</v>
      </c>
      <c r="Q156" s="3">
        <v>0.8</v>
      </c>
      <c r="R156" s="13">
        <v>10374</v>
      </c>
      <c r="S156" s="14">
        <v>81.954600000000013</v>
      </c>
      <c r="T156" s="15">
        <v>1.1000000000000001</v>
      </c>
      <c r="U156" s="15">
        <v>1.1000000000000001</v>
      </c>
    </row>
    <row r="157" spans="1:21" x14ac:dyDescent="0.25">
      <c r="A157" s="1">
        <v>45399</v>
      </c>
      <c r="B157" s="2">
        <v>0.53819444444444442</v>
      </c>
      <c r="C157" s="7">
        <v>998</v>
      </c>
      <c r="D157" s="7">
        <v>1003</v>
      </c>
      <c r="E157" s="8">
        <v>16.600000000000001</v>
      </c>
      <c r="F157" s="9">
        <v>74</v>
      </c>
      <c r="G157" s="8">
        <v>15.9</v>
      </c>
      <c r="H157" s="8">
        <v>11.9</v>
      </c>
      <c r="I157" s="8">
        <v>26</v>
      </c>
      <c r="J157" s="8">
        <v>15.9</v>
      </c>
      <c r="K157" s="6">
        <f t="shared" si="6"/>
        <v>14.040000000000001</v>
      </c>
      <c r="L157" s="6">
        <f t="shared" si="7"/>
        <v>14.4</v>
      </c>
      <c r="M157" s="10">
        <v>350</v>
      </c>
      <c r="N157" s="3" t="str">
        <f t="shared" si="8"/>
        <v>N</v>
      </c>
      <c r="O157" s="11">
        <v>0</v>
      </c>
      <c r="P157" s="12">
        <v>0</v>
      </c>
      <c r="Q157" s="3">
        <v>1</v>
      </c>
      <c r="R157" s="13">
        <v>14621</v>
      </c>
      <c r="S157" s="14">
        <v>115.50590000000001</v>
      </c>
      <c r="T157" s="15">
        <v>3.9</v>
      </c>
      <c r="U157" s="15">
        <v>4</v>
      </c>
    </row>
    <row r="158" spans="1:21" x14ac:dyDescent="0.25">
      <c r="A158" s="1">
        <v>45399</v>
      </c>
      <c r="B158" s="2">
        <v>0.54166666666666663</v>
      </c>
      <c r="C158" s="7">
        <v>998</v>
      </c>
      <c r="D158" s="7">
        <v>1003</v>
      </c>
      <c r="E158" s="8">
        <v>16.399999999999999</v>
      </c>
      <c r="F158" s="9">
        <v>77</v>
      </c>
      <c r="G158" s="8">
        <v>16.2</v>
      </c>
      <c r="H158" s="8">
        <v>12.3</v>
      </c>
      <c r="I158" s="8">
        <v>26</v>
      </c>
      <c r="J158" s="8">
        <v>16.2</v>
      </c>
      <c r="K158" s="6">
        <f t="shared" si="6"/>
        <v>9.7200000000000006</v>
      </c>
      <c r="L158" s="6">
        <f t="shared" si="7"/>
        <v>10.08</v>
      </c>
      <c r="M158" s="10">
        <v>246</v>
      </c>
      <c r="N158" s="3" t="str">
        <f t="shared" si="8"/>
        <v>WSW</v>
      </c>
      <c r="O158" s="11">
        <v>0</v>
      </c>
      <c r="P158" s="12">
        <v>0</v>
      </c>
      <c r="Q158" s="3">
        <v>1</v>
      </c>
      <c r="R158" s="13">
        <v>18968</v>
      </c>
      <c r="S158" s="14">
        <v>149.84720000000002</v>
      </c>
      <c r="T158" s="15">
        <v>2.7</v>
      </c>
      <c r="U158" s="15">
        <v>2.8</v>
      </c>
    </row>
    <row r="159" spans="1:21" x14ac:dyDescent="0.25">
      <c r="A159" s="1">
        <v>45399</v>
      </c>
      <c r="B159" s="2">
        <v>0.54513888888888884</v>
      </c>
      <c r="C159" s="7">
        <v>998</v>
      </c>
      <c r="D159" s="7">
        <v>1003</v>
      </c>
      <c r="E159" s="8">
        <v>15.9</v>
      </c>
      <c r="F159" s="9">
        <v>79</v>
      </c>
      <c r="G159" s="8">
        <v>15</v>
      </c>
      <c r="H159" s="8">
        <v>12.2</v>
      </c>
      <c r="I159" s="8">
        <v>26</v>
      </c>
      <c r="J159" s="8">
        <v>15</v>
      </c>
      <c r="K159" s="6">
        <f t="shared" si="6"/>
        <v>14.040000000000001</v>
      </c>
      <c r="L159" s="6">
        <f t="shared" si="7"/>
        <v>15.120000000000001</v>
      </c>
      <c r="M159" s="10">
        <v>120</v>
      </c>
      <c r="N159" s="3" t="str">
        <f t="shared" si="8"/>
        <v>ESE</v>
      </c>
      <c r="O159" s="11">
        <v>0</v>
      </c>
      <c r="P159" s="12">
        <v>0</v>
      </c>
      <c r="Q159" s="3">
        <v>1.3</v>
      </c>
      <c r="R159" s="13">
        <v>18420</v>
      </c>
      <c r="S159" s="14">
        <v>145.518</v>
      </c>
      <c r="T159" s="15">
        <v>3.9</v>
      </c>
      <c r="U159" s="15">
        <v>4.2</v>
      </c>
    </row>
    <row r="160" spans="1:21" x14ac:dyDescent="0.25">
      <c r="A160" s="1">
        <v>45399</v>
      </c>
      <c r="B160" s="2">
        <v>0.54861111111111116</v>
      </c>
      <c r="C160" s="7">
        <v>998</v>
      </c>
      <c r="D160" s="7">
        <v>1003</v>
      </c>
      <c r="E160" s="8">
        <v>15.9</v>
      </c>
      <c r="F160" s="9">
        <v>77</v>
      </c>
      <c r="G160" s="8">
        <v>15.6</v>
      </c>
      <c r="H160" s="8">
        <v>11.8</v>
      </c>
      <c r="I160" s="8">
        <v>26</v>
      </c>
      <c r="J160" s="8">
        <v>15.6</v>
      </c>
      <c r="K160" s="6">
        <f t="shared" si="6"/>
        <v>9.36</v>
      </c>
      <c r="L160" s="6">
        <f t="shared" si="7"/>
        <v>9.7200000000000006</v>
      </c>
      <c r="M160" s="10">
        <v>57</v>
      </c>
      <c r="N160" s="3" t="str">
        <f t="shared" si="8"/>
        <v>NE</v>
      </c>
      <c r="O160" s="11">
        <v>0</v>
      </c>
      <c r="P160" s="12">
        <v>0</v>
      </c>
      <c r="Q160" s="3">
        <v>1</v>
      </c>
      <c r="R160" s="13">
        <v>18667</v>
      </c>
      <c r="S160" s="14">
        <v>147.4693</v>
      </c>
      <c r="T160" s="15">
        <v>2.6</v>
      </c>
      <c r="U160" s="15">
        <v>2.7</v>
      </c>
    </row>
    <row r="161" spans="1:21" x14ac:dyDescent="0.25">
      <c r="A161" s="1">
        <v>45399</v>
      </c>
      <c r="B161" s="2">
        <v>0.55208333333333337</v>
      </c>
      <c r="C161" s="7">
        <v>998</v>
      </c>
      <c r="D161" s="7">
        <v>1003</v>
      </c>
      <c r="E161" s="8">
        <v>16</v>
      </c>
      <c r="F161" s="9">
        <v>76</v>
      </c>
      <c r="G161" s="8">
        <v>16</v>
      </c>
      <c r="H161" s="8">
        <v>11.7</v>
      </c>
      <c r="I161" s="8">
        <v>26</v>
      </c>
      <c r="J161" s="8">
        <v>16</v>
      </c>
      <c r="K161" s="6">
        <f t="shared" si="6"/>
        <v>3.9600000000000004</v>
      </c>
      <c r="L161" s="6">
        <f t="shared" si="7"/>
        <v>3.9600000000000004</v>
      </c>
      <c r="M161" s="10">
        <v>48</v>
      </c>
      <c r="N161" s="3" t="str">
        <f t="shared" si="8"/>
        <v>NE</v>
      </c>
      <c r="O161" s="11">
        <v>0</v>
      </c>
      <c r="P161" s="12">
        <v>0</v>
      </c>
      <c r="Q161" s="3">
        <v>1.4</v>
      </c>
      <c r="R161" s="13">
        <v>24098</v>
      </c>
      <c r="S161" s="14">
        <v>190.37420000000003</v>
      </c>
      <c r="T161" s="15">
        <v>1.1000000000000001</v>
      </c>
      <c r="U161" s="15">
        <v>1.1000000000000001</v>
      </c>
    </row>
    <row r="162" spans="1:21" x14ac:dyDescent="0.25">
      <c r="A162" s="1">
        <v>45399</v>
      </c>
      <c r="B162" s="2">
        <v>0.55555555555555558</v>
      </c>
      <c r="C162" s="7">
        <v>998</v>
      </c>
      <c r="D162" s="7">
        <v>1003</v>
      </c>
      <c r="E162" s="8">
        <v>16.3</v>
      </c>
      <c r="F162" s="9">
        <v>73</v>
      </c>
      <c r="G162" s="8">
        <v>16.2</v>
      </c>
      <c r="H162" s="8">
        <v>11.4</v>
      </c>
      <c r="I162" s="8">
        <v>26</v>
      </c>
      <c r="J162" s="8">
        <v>16.2</v>
      </c>
      <c r="K162" s="6">
        <f t="shared" si="6"/>
        <v>8.64</v>
      </c>
      <c r="L162" s="6">
        <f t="shared" si="7"/>
        <v>9.7200000000000006</v>
      </c>
      <c r="M162" s="10">
        <v>84</v>
      </c>
      <c r="N162" s="3" t="str">
        <f t="shared" si="8"/>
        <v>E</v>
      </c>
      <c r="O162" s="11">
        <v>0</v>
      </c>
      <c r="P162" s="12">
        <v>0</v>
      </c>
      <c r="Q162" s="3">
        <v>2.2999999999999998</v>
      </c>
      <c r="R162" s="13">
        <v>34775</v>
      </c>
      <c r="S162" s="14">
        <v>274.72250000000003</v>
      </c>
      <c r="T162" s="15">
        <v>2.4</v>
      </c>
      <c r="U162" s="15">
        <v>2.7</v>
      </c>
    </row>
    <row r="163" spans="1:21" x14ac:dyDescent="0.25">
      <c r="A163" s="1">
        <v>45399</v>
      </c>
      <c r="B163" s="2">
        <v>0.55902777777777779</v>
      </c>
      <c r="C163" s="7">
        <v>998</v>
      </c>
      <c r="D163" s="7">
        <v>1003</v>
      </c>
      <c r="E163" s="8">
        <v>16.600000000000001</v>
      </c>
      <c r="F163" s="9">
        <v>70</v>
      </c>
      <c r="G163" s="8">
        <v>16.600000000000001</v>
      </c>
      <c r="H163" s="8">
        <v>11.1</v>
      </c>
      <c r="I163" s="8">
        <v>26</v>
      </c>
      <c r="J163" s="8">
        <v>16.600000000000001</v>
      </c>
      <c r="K163" s="6">
        <f t="shared" si="6"/>
        <v>8.64</v>
      </c>
      <c r="L163" s="6">
        <f t="shared" si="7"/>
        <v>9.36</v>
      </c>
      <c r="M163" s="10">
        <v>330</v>
      </c>
      <c r="N163" s="3" t="str">
        <f t="shared" si="8"/>
        <v>NNW</v>
      </c>
      <c r="O163" s="11">
        <v>0</v>
      </c>
      <c r="P163" s="12">
        <v>0</v>
      </c>
      <c r="Q163" s="3">
        <v>2.4</v>
      </c>
      <c r="R163" s="13">
        <v>36307</v>
      </c>
      <c r="S163" s="14">
        <v>286.82530000000003</v>
      </c>
      <c r="T163" s="15">
        <v>2.4</v>
      </c>
      <c r="U163" s="15">
        <v>2.6</v>
      </c>
    </row>
    <row r="164" spans="1:21" x14ac:dyDescent="0.25">
      <c r="A164" s="1">
        <v>45399</v>
      </c>
      <c r="B164" s="2">
        <v>0.5625</v>
      </c>
      <c r="C164" s="7">
        <v>998</v>
      </c>
      <c r="D164" s="7">
        <v>1003</v>
      </c>
      <c r="E164" s="8">
        <v>16.5</v>
      </c>
      <c r="F164" s="9">
        <v>71</v>
      </c>
      <c r="G164" s="8">
        <v>16.600000000000001</v>
      </c>
      <c r="H164" s="8">
        <v>11.2</v>
      </c>
      <c r="I164" s="8">
        <v>26</v>
      </c>
      <c r="J164" s="8">
        <v>16.600000000000001</v>
      </c>
      <c r="K164" s="6">
        <f t="shared" si="6"/>
        <v>7.2</v>
      </c>
      <c r="L164" s="6">
        <f t="shared" si="7"/>
        <v>7.2</v>
      </c>
      <c r="M164" s="10">
        <v>156</v>
      </c>
      <c r="N164" s="3" t="str">
        <f t="shared" si="8"/>
        <v>SSE</v>
      </c>
      <c r="O164" s="11">
        <v>0</v>
      </c>
      <c r="P164" s="12">
        <v>0</v>
      </c>
      <c r="Q164" s="3">
        <v>2.1</v>
      </c>
      <c r="R164" s="13">
        <v>30004</v>
      </c>
      <c r="S164" s="14">
        <v>237.03160000000003</v>
      </c>
      <c r="T164" s="15">
        <v>2</v>
      </c>
      <c r="U164" s="15">
        <v>2</v>
      </c>
    </row>
    <row r="165" spans="1:21" x14ac:dyDescent="0.25">
      <c r="A165" s="1">
        <v>45399</v>
      </c>
      <c r="B165" s="2">
        <v>0.56597222222222221</v>
      </c>
      <c r="C165" s="7">
        <v>998</v>
      </c>
      <c r="D165" s="7">
        <v>1003</v>
      </c>
      <c r="E165" s="8">
        <v>16.399999999999999</v>
      </c>
      <c r="F165" s="9">
        <v>72</v>
      </c>
      <c r="G165" s="8">
        <v>16.399999999999999</v>
      </c>
      <c r="H165" s="8">
        <v>11.3</v>
      </c>
      <c r="I165" s="8">
        <v>26</v>
      </c>
      <c r="J165" s="8">
        <v>16.399999999999999</v>
      </c>
      <c r="K165" s="6">
        <f t="shared" si="6"/>
        <v>3.9600000000000004</v>
      </c>
      <c r="L165" s="6">
        <f t="shared" si="7"/>
        <v>3.9600000000000004</v>
      </c>
      <c r="M165" s="10">
        <v>78</v>
      </c>
      <c r="N165" s="3" t="str">
        <f t="shared" si="8"/>
        <v>ENE</v>
      </c>
      <c r="O165" s="11">
        <v>0</v>
      </c>
      <c r="P165" s="12">
        <v>0</v>
      </c>
      <c r="Q165" s="3">
        <v>1.9</v>
      </c>
      <c r="R165" s="13">
        <v>28688</v>
      </c>
      <c r="S165" s="14">
        <v>226.63520000000003</v>
      </c>
      <c r="T165" s="15">
        <v>1.1000000000000001</v>
      </c>
      <c r="U165" s="15">
        <v>1.1000000000000001</v>
      </c>
    </row>
    <row r="166" spans="1:21" x14ac:dyDescent="0.25">
      <c r="A166" s="1">
        <v>45399</v>
      </c>
      <c r="B166" s="2">
        <v>0.56944444444444442</v>
      </c>
      <c r="C166" s="7">
        <v>998</v>
      </c>
      <c r="D166" s="7">
        <v>1003</v>
      </c>
      <c r="E166" s="8">
        <v>16.600000000000001</v>
      </c>
      <c r="F166" s="9">
        <v>72</v>
      </c>
      <c r="G166" s="8">
        <v>16.100000000000001</v>
      </c>
      <c r="H166" s="8">
        <v>11.5</v>
      </c>
      <c r="I166" s="8">
        <v>26</v>
      </c>
      <c r="J166" s="8">
        <v>16.100000000000001</v>
      </c>
      <c r="K166" s="6">
        <f t="shared" si="6"/>
        <v>12.6</v>
      </c>
      <c r="L166" s="6">
        <f t="shared" si="7"/>
        <v>13.32</v>
      </c>
      <c r="M166" s="10">
        <v>2</v>
      </c>
      <c r="N166" s="3" t="str">
        <f t="shared" si="8"/>
        <v>N</v>
      </c>
      <c r="O166" s="11">
        <v>0</v>
      </c>
      <c r="P166" s="12">
        <v>0</v>
      </c>
      <c r="Q166" s="3">
        <v>4</v>
      </c>
      <c r="R166" s="13">
        <v>72184</v>
      </c>
      <c r="S166" s="14">
        <v>570.25360000000001</v>
      </c>
      <c r="T166" s="15">
        <v>3.5</v>
      </c>
      <c r="U166" s="15">
        <v>3.7</v>
      </c>
    </row>
    <row r="167" spans="1:21" x14ac:dyDescent="0.25">
      <c r="A167" s="1">
        <v>45399</v>
      </c>
      <c r="B167" s="2">
        <v>0.57291666666666663</v>
      </c>
      <c r="C167" s="7">
        <v>998</v>
      </c>
      <c r="D167" s="7">
        <v>1003</v>
      </c>
      <c r="E167" s="8">
        <v>16.600000000000001</v>
      </c>
      <c r="F167" s="9">
        <v>73</v>
      </c>
      <c r="G167" s="8">
        <v>16.399999999999999</v>
      </c>
      <c r="H167" s="8">
        <v>11.7</v>
      </c>
      <c r="I167" s="8">
        <v>26</v>
      </c>
      <c r="J167" s="8">
        <v>16.399999999999999</v>
      </c>
      <c r="K167" s="6">
        <f t="shared" si="6"/>
        <v>9.7200000000000006</v>
      </c>
      <c r="L167" s="6">
        <f t="shared" si="7"/>
        <v>10.44</v>
      </c>
      <c r="M167" s="10">
        <v>282</v>
      </c>
      <c r="N167" s="3" t="str">
        <f t="shared" si="8"/>
        <v>W</v>
      </c>
      <c r="O167" s="11">
        <v>0</v>
      </c>
      <c r="P167" s="12">
        <v>0</v>
      </c>
      <c r="Q167" s="3">
        <v>2.9</v>
      </c>
      <c r="R167" s="13">
        <v>46895</v>
      </c>
      <c r="S167" s="14">
        <v>370.47050000000002</v>
      </c>
      <c r="T167" s="15">
        <v>2.7</v>
      </c>
      <c r="U167" s="15">
        <v>2.9</v>
      </c>
    </row>
    <row r="168" spans="1:21" x14ac:dyDescent="0.25">
      <c r="A168" s="1">
        <v>45399</v>
      </c>
      <c r="B168" s="2">
        <v>0.57638888888888884</v>
      </c>
      <c r="C168" s="7">
        <v>998</v>
      </c>
      <c r="D168" s="7">
        <v>1003</v>
      </c>
      <c r="E168" s="8">
        <v>16.7</v>
      </c>
      <c r="F168" s="9">
        <v>73</v>
      </c>
      <c r="G168" s="8">
        <v>16.7</v>
      </c>
      <c r="H168" s="8">
        <v>11.8</v>
      </c>
      <c r="I168" s="8">
        <v>26</v>
      </c>
      <c r="J168" s="8">
        <v>16.7</v>
      </c>
      <c r="K168" s="6">
        <f t="shared" si="6"/>
        <v>8.2799999999999994</v>
      </c>
      <c r="L168" s="6">
        <f t="shared" si="7"/>
        <v>9.36</v>
      </c>
      <c r="M168" s="10">
        <v>353</v>
      </c>
      <c r="N168" s="3" t="str">
        <f t="shared" si="8"/>
        <v>N</v>
      </c>
      <c r="O168" s="11">
        <v>0</v>
      </c>
      <c r="P168" s="12">
        <v>0</v>
      </c>
      <c r="Q168" s="3">
        <v>8.6</v>
      </c>
      <c r="R168" s="13">
        <v>116317</v>
      </c>
      <c r="S168" s="14">
        <v>918.90430000000003</v>
      </c>
      <c r="T168" s="15">
        <v>2.2999999999999998</v>
      </c>
      <c r="U168" s="15">
        <v>2.6</v>
      </c>
    </row>
    <row r="169" spans="1:21" x14ac:dyDescent="0.25">
      <c r="A169" s="1">
        <v>45399</v>
      </c>
      <c r="B169" s="2">
        <v>0.57986111111111116</v>
      </c>
      <c r="C169" s="7">
        <v>998</v>
      </c>
      <c r="D169" s="7">
        <v>1003</v>
      </c>
      <c r="E169" s="8">
        <v>17</v>
      </c>
      <c r="F169" s="9">
        <v>71</v>
      </c>
      <c r="G169" s="8">
        <v>16.5</v>
      </c>
      <c r="H169" s="8">
        <v>11.7</v>
      </c>
      <c r="I169" s="8">
        <v>26</v>
      </c>
      <c r="J169" s="8">
        <v>16.5</v>
      </c>
      <c r="K169" s="6">
        <f t="shared" si="6"/>
        <v>12.96</v>
      </c>
      <c r="L169" s="6">
        <f t="shared" si="7"/>
        <v>13.32</v>
      </c>
      <c r="M169" s="10">
        <v>247</v>
      </c>
      <c r="N169" s="3" t="str">
        <f t="shared" si="8"/>
        <v>WSW</v>
      </c>
      <c r="O169" s="11">
        <v>0</v>
      </c>
      <c r="P169" s="12">
        <v>0</v>
      </c>
      <c r="Q169" s="3">
        <v>4.2</v>
      </c>
      <c r="R169" s="13">
        <v>64174</v>
      </c>
      <c r="S169" s="14">
        <v>506.97460000000007</v>
      </c>
      <c r="T169" s="15">
        <v>3.6</v>
      </c>
      <c r="U169" s="15">
        <v>3.7</v>
      </c>
    </row>
    <row r="170" spans="1:21" x14ac:dyDescent="0.25">
      <c r="A170" s="1">
        <v>45399</v>
      </c>
      <c r="B170" s="2">
        <v>0.58333333333333337</v>
      </c>
      <c r="C170" s="7">
        <v>998</v>
      </c>
      <c r="D170" s="7">
        <v>1003</v>
      </c>
      <c r="E170" s="8">
        <v>16.7</v>
      </c>
      <c r="F170" s="9">
        <v>74</v>
      </c>
      <c r="G170" s="8">
        <v>16.399999999999999</v>
      </c>
      <c r="H170" s="8">
        <v>12</v>
      </c>
      <c r="I170" s="8">
        <v>26</v>
      </c>
      <c r="J170" s="8">
        <v>16.399999999999999</v>
      </c>
      <c r="K170" s="6">
        <f t="shared" si="6"/>
        <v>10.08</v>
      </c>
      <c r="L170" s="6">
        <f t="shared" si="7"/>
        <v>11.16</v>
      </c>
      <c r="M170" s="10">
        <v>13</v>
      </c>
      <c r="N170" s="3" t="str">
        <f t="shared" si="8"/>
        <v>N</v>
      </c>
      <c r="O170" s="11">
        <v>0</v>
      </c>
      <c r="P170" s="12">
        <v>0</v>
      </c>
      <c r="Q170" s="3">
        <v>3.1</v>
      </c>
      <c r="R170" s="13">
        <v>45687</v>
      </c>
      <c r="S170" s="14">
        <v>360.92730000000006</v>
      </c>
      <c r="T170" s="15">
        <v>2.8</v>
      </c>
      <c r="U170" s="15">
        <v>3.1</v>
      </c>
    </row>
    <row r="171" spans="1:21" x14ac:dyDescent="0.25">
      <c r="A171" s="1">
        <v>45399</v>
      </c>
      <c r="B171" s="2">
        <v>0.58680555555555558</v>
      </c>
      <c r="C171" s="7">
        <v>998</v>
      </c>
      <c r="D171" s="7">
        <v>1003</v>
      </c>
      <c r="E171" s="8">
        <v>16.5</v>
      </c>
      <c r="F171" s="9">
        <v>75</v>
      </c>
      <c r="G171" s="8">
        <v>15.7</v>
      </c>
      <c r="H171" s="8">
        <v>12</v>
      </c>
      <c r="I171" s="8">
        <v>26</v>
      </c>
      <c r="J171" s="8">
        <v>15.7</v>
      </c>
      <c r="K171" s="6">
        <f t="shared" si="6"/>
        <v>15.120000000000001</v>
      </c>
      <c r="L171" s="6">
        <f t="shared" si="7"/>
        <v>20.88</v>
      </c>
      <c r="M171" s="10">
        <v>336</v>
      </c>
      <c r="N171" s="3" t="str">
        <f t="shared" si="8"/>
        <v>NNW</v>
      </c>
      <c r="O171" s="11">
        <v>0</v>
      </c>
      <c r="P171" s="12">
        <v>0</v>
      </c>
      <c r="Q171" s="3">
        <v>6.3</v>
      </c>
      <c r="R171" s="13">
        <v>108742</v>
      </c>
      <c r="S171" s="14">
        <v>859.06180000000006</v>
      </c>
      <c r="T171" s="15">
        <v>4.2</v>
      </c>
      <c r="U171" s="15">
        <v>5.8</v>
      </c>
    </row>
    <row r="172" spans="1:21" x14ac:dyDescent="0.25">
      <c r="A172" s="1">
        <v>45399</v>
      </c>
      <c r="B172" s="2">
        <v>0.59027777777777779</v>
      </c>
      <c r="C172" s="7">
        <v>998</v>
      </c>
      <c r="D172" s="7">
        <v>1003</v>
      </c>
      <c r="E172" s="8">
        <v>16.899999999999999</v>
      </c>
      <c r="F172" s="9">
        <v>72</v>
      </c>
      <c r="G172" s="8">
        <v>15.9</v>
      </c>
      <c r="H172" s="8">
        <v>11.8</v>
      </c>
      <c r="I172" s="8">
        <v>26</v>
      </c>
      <c r="J172" s="8">
        <v>15.9</v>
      </c>
      <c r="K172" s="6">
        <f t="shared" si="6"/>
        <v>18.72</v>
      </c>
      <c r="L172" s="6">
        <f t="shared" si="7"/>
        <v>20.88</v>
      </c>
      <c r="M172" s="10">
        <v>229</v>
      </c>
      <c r="N172" s="3" t="str">
        <f t="shared" si="8"/>
        <v>SW</v>
      </c>
      <c r="O172" s="11">
        <v>0</v>
      </c>
      <c r="P172" s="12">
        <v>0</v>
      </c>
      <c r="Q172" s="3">
        <v>2.9</v>
      </c>
      <c r="R172" s="13">
        <v>44640</v>
      </c>
      <c r="S172" s="14">
        <v>352.65600000000006</v>
      </c>
      <c r="T172" s="15">
        <v>5.2</v>
      </c>
      <c r="U172" s="15">
        <v>5.8</v>
      </c>
    </row>
    <row r="173" spans="1:21" x14ac:dyDescent="0.25">
      <c r="A173" s="1">
        <v>45399</v>
      </c>
      <c r="B173" s="2">
        <v>0.59375</v>
      </c>
      <c r="C173" s="7">
        <v>998</v>
      </c>
      <c r="D173" s="7">
        <v>1003</v>
      </c>
      <c r="E173" s="8">
        <v>16.399999999999999</v>
      </c>
      <c r="F173" s="9">
        <v>74</v>
      </c>
      <c r="G173" s="8">
        <v>16.7</v>
      </c>
      <c r="H173" s="8">
        <v>11.7</v>
      </c>
      <c r="I173" s="8">
        <v>26</v>
      </c>
      <c r="J173" s="8">
        <v>16.7</v>
      </c>
      <c r="K173" s="6">
        <f t="shared" si="6"/>
        <v>6.84</v>
      </c>
      <c r="L173" s="6">
        <f t="shared" si="7"/>
        <v>7.2</v>
      </c>
      <c r="M173" s="10">
        <v>348</v>
      </c>
      <c r="N173" s="3" t="str">
        <f t="shared" si="8"/>
        <v>NNW</v>
      </c>
      <c r="O173" s="11">
        <v>0</v>
      </c>
      <c r="P173" s="12">
        <v>0</v>
      </c>
      <c r="Q173" s="3">
        <v>4.2</v>
      </c>
      <c r="R173" s="13">
        <v>72167</v>
      </c>
      <c r="S173" s="14">
        <v>570.11930000000007</v>
      </c>
      <c r="T173" s="15">
        <v>1.9</v>
      </c>
      <c r="U173" s="15">
        <v>2</v>
      </c>
    </row>
    <row r="174" spans="1:21" x14ac:dyDescent="0.25">
      <c r="A174" s="1">
        <v>45399</v>
      </c>
      <c r="B174" s="2">
        <v>0.59722222222222221</v>
      </c>
      <c r="C174" s="7">
        <v>998</v>
      </c>
      <c r="D174" s="7">
        <v>1003</v>
      </c>
      <c r="E174" s="8">
        <v>16.600000000000001</v>
      </c>
      <c r="F174" s="9">
        <v>71</v>
      </c>
      <c r="G174" s="8">
        <v>15.7</v>
      </c>
      <c r="H174" s="8">
        <v>11.3</v>
      </c>
      <c r="I174" s="8">
        <v>26</v>
      </c>
      <c r="J174" s="8">
        <v>15.7</v>
      </c>
      <c r="K174" s="6">
        <f t="shared" si="6"/>
        <v>16.559999999999999</v>
      </c>
      <c r="L174" s="6">
        <f t="shared" si="7"/>
        <v>21.96</v>
      </c>
      <c r="M174" s="10">
        <v>2</v>
      </c>
      <c r="N174" s="3" t="str">
        <f t="shared" si="8"/>
        <v>N</v>
      </c>
      <c r="O174" s="11">
        <v>0</v>
      </c>
      <c r="P174" s="12">
        <v>0</v>
      </c>
      <c r="Q174" s="3">
        <v>3.6</v>
      </c>
      <c r="R174" s="13">
        <v>62604</v>
      </c>
      <c r="S174" s="14">
        <v>494.57160000000005</v>
      </c>
      <c r="T174" s="15">
        <v>4.5999999999999996</v>
      </c>
      <c r="U174" s="15">
        <v>6.1</v>
      </c>
    </row>
    <row r="175" spans="1:21" x14ac:dyDescent="0.25">
      <c r="A175" s="1">
        <v>45399</v>
      </c>
      <c r="B175" s="2">
        <v>0.60069444444444442</v>
      </c>
      <c r="C175" s="7">
        <v>998</v>
      </c>
      <c r="D175" s="7">
        <v>1003</v>
      </c>
      <c r="E175" s="8">
        <v>16.100000000000001</v>
      </c>
      <c r="F175" s="9">
        <v>71</v>
      </c>
      <c r="G175" s="8">
        <v>15.6</v>
      </c>
      <c r="H175" s="8">
        <v>10.8</v>
      </c>
      <c r="I175" s="8">
        <v>26</v>
      </c>
      <c r="J175" s="8">
        <v>15.6</v>
      </c>
      <c r="K175" s="6">
        <f t="shared" si="6"/>
        <v>11.16</v>
      </c>
      <c r="L175" s="6">
        <f t="shared" si="7"/>
        <v>12.6</v>
      </c>
      <c r="M175" s="10">
        <v>346</v>
      </c>
      <c r="N175" s="3" t="str">
        <f t="shared" si="8"/>
        <v>NNW</v>
      </c>
      <c r="O175" s="11">
        <v>0</v>
      </c>
      <c r="P175" s="12">
        <v>0</v>
      </c>
      <c r="Q175" s="3">
        <v>3.2</v>
      </c>
      <c r="R175" s="13">
        <v>48931</v>
      </c>
      <c r="S175" s="14">
        <v>386.55490000000003</v>
      </c>
      <c r="T175" s="15">
        <v>3.1</v>
      </c>
      <c r="U175" s="15">
        <v>3.5</v>
      </c>
    </row>
    <row r="176" spans="1:21" x14ac:dyDescent="0.25">
      <c r="A176" s="1">
        <v>45399</v>
      </c>
      <c r="B176" s="2">
        <v>0.60416666666666663</v>
      </c>
      <c r="C176" s="7">
        <v>998</v>
      </c>
      <c r="D176" s="7">
        <v>1003</v>
      </c>
      <c r="E176" s="8">
        <v>16.399999999999999</v>
      </c>
      <c r="F176" s="9">
        <v>70</v>
      </c>
      <c r="G176" s="8">
        <v>15.6</v>
      </c>
      <c r="H176" s="8">
        <v>10.9</v>
      </c>
      <c r="I176" s="8">
        <v>26</v>
      </c>
      <c r="J176" s="8">
        <v>15.6</v>
      </c>
      <c r="K176" s="6">
        <f t="shared" si="6"/>
        <v>14.040000000000001</v>
      </c>
      <c r="L176" s="6">
        <f t="shared" si="7"/>
        <v>14.759999999999998</v>
      </c>
      <c r="M176" s="10">
        <v>318</v>
      </c>
      <c r="N176" s="3" t="str">
        <f t="shared" si="8"/>
        <v>NW</v>
      </c>
      <c r="O176" s="11">
        <v>0</v>
      </c>
      <c r="P176" s="12">
        <v>0</v>
      </c>
      <c r="Q176" s="3">
        <v>3.7</v>
      </c>
      <c r="R176" s="13">
        <v>68912</v>
      </c>
      <c r="S176" s="14">
        <v>544.40480000000002</v>
      </c>
      <c r="T176" s="15">
        <v>3.9</v>
      </c>
      <c r="U176" s="15">
        <v>4.0999999999999996</v>
      </c>
    </row>
    <row r="177" spans="1:21" x14ac:dyDescent="0.25">
      <c r="A177" s="1">
        <v>45399</v>
      </c>
      <c r="B177" s="2">
        <v>0.60763888888888884</v>
      </c>
      <c r="C177" s="7">
        <v>998</v>
      </c>
      <c r="D177" s="7">
        <v>1003</v>
      </c>
      <c r="E177" s="8">
        <v>16.5</v>
      </c>
      <c r="F177" s="9">
        <v>70</v>
      </c>
      <c r="G177" s="8">
        <v>16.3</v>
      </c>
      <c r="H177" s="8">
        <v>11</v>
      </c>
      <c r="I177" s="8">
        <v>26</v>
      </c>
      <c r="J177" s="8">
        <v>16.3</v>
      </c>
      <c r="K177" s="6">
        <f t="shared" si="6"/>
        <v>9.7200000000000006</v>
      </c>
      <c r="L177" s="6">
        <f t="shared" si="7"/>
        <v>10.44</v>
      </c>
      <c r="M177" s="10">
        <v>0</v>
      </c>
      <c r="N177" s="3" t="str">
        <f t="shared" si="8"/>
        <v>N</v>
      </c>
      <c r="O177" s="11">
        <v>0</v>
      </c>
      <c r="P177" s="12">
        <v>0</v>
      </c>
      <c r="Q177" s="3">
        <v>2.9</v>
      </c>
      <c r="R177" s="13">
        <v>44364</v>
      </c>
      <c r="S177" s="14">
        <v>350.47560000000004</v>
      </c>
      <c r="T177" s="15">
        <v>2.7</v>
      </c>
      <c r="U177" s="15">
        <v>2.9</v>
      </c>
    </row>
    <row r="178" spans="1:21" x14ac:dyDescent="0.25">
      <c r="A178" s="1">
        <v>45399</v>
      </c>
      <c r="B178" s="2">
        <v>0.61111111111111116</v>
      </c>
      <c r="C178" s="7">
        <v>998</v>
      </c>
      <c r="D178" s="7">
        <v>1003</v>
      </c>
      <c r="E178" s="8">
        <v>16.7</v>
      </c>
      <c r="F178" s="9">
        <v>69</v>
      </c>
      <c r="G178" s="8">
        <v>16.2</v>
      </c>
      <c r="H178" s="8">
        <v>10.9</v>
      </c>
      <c r="I178" s="8">
        <v>26</v>
      </c>
      <c r="J178" s="8">
        <v>16.2</v>
      </c>
      <c r="K178" s="6">
        <f t="shared" si="6"/>
        <v>12.6</v>
      </c>
      <c r="L178" s="6">
        <f t="shared" si="7"/>
        <v>14.4</v>
      </c>
      <c r="M178" s="10">
        <v>6</v>
      </c>
      <c r="N178" s="3" t="str">
        <f t="shared" si="8"/>
        <v>N</v>
      </c>
      <c r="O178" s="11">
        <v>0</v>
      </c>
      <c r="P178" s="12">
        <v>0</v>
      </c>
      <c r="Q178" s="3">
        <v>2.2000000000000002</v>
      </c>
      <c r="R178" s="13">
        <v>31812</v>
      </c>
      <c r="S178" s="14">
        <v>251.31480000000002</v>
      </c>
      <c r="T178" s="15">
        <v>3.5</v>
      </c>
      <c r="U178" s="15">
        <v>4</v>
      </c>
    </row>
    <row r="179" spans="1:21" x14ac:dyDescent="0.25">
      <c r="A179" s="1">
        <v>45399</v>
      </c>
      <c r="B179" s="2">
        <v>0.61458333333333337</v>
      </c>
      <c r="C179" s="7">
        <v>998</v>
      </c>
      <c r="D179" s="7">
        <v>1003</v>
      </c>
      <c r="E179" s="8">
        <v>15.9</v>
      </c>
      <c r="F179" s="9">
        <v>71</v>
      </c>
      <c r="G179" s="8">
        <v>14.9</v>
      </c>
      <c r="H179" s="8">
        <v>10.6</v>
      </c>
      <c r="I179" s="8">
        <v>26</v>
      </c>
      <c r="J179" s="8">
        <v>14.9</v>
      </c>
      <c r="K179" s="6">
        <f t="shared" si="6"/>
        <v>15.840000000000002</v>
      </c>
      <c r="L179" s="6">
        <f t="shared" si="7"/>
        <v>19.440000000000001</v>
      </c>
      <c r="M179" s="10">
        <v>36</v>
      </c>
      <c r="N179" s="3" t="str">
        <f t="shared" si="8"/>
        <v>NNE</v>
      </c>
      <c r="O179" s="11">
        <v>0</v>
      </c>
      <c r="P179" s="12">
        <v>0</v>
      </c>
      <c r="Q179" s="3">
        <v>1.7</v>
      </c>
      <c r="R179" s="13">
        <v>24870</v>
      </c>
      <c r="S179" s="14">
        <v>196.47300000000001</v>
      </c>
      <c r="T179" s="15">
        <v>4.4000000000000004</v>
      </c>
      <c r="U179" s="15">
        <v>5.4</v>
      </c>
    </row>
    <row r="180" spans="1:21" x14ac:dyDescent="0.25">
      <c r="A180" s="1">
        <v>45399</v>
      </c>
      <c r="B180" s="2">
        <v>0.61805555555555558</v>
      </c>
      <c r="C180" s="7">
        <v>998</v>
      </c>
      <c r="D180" s="7">
        <v>1003</v>
      </c>
      <c r="E180" s="8">
        <v>16</v>
      </c>
      <c r="F180" s="9">
        <v>70</v>
      </c>
      <c r="G180" s="8">
        <v>15.4</v>
      </c>
      <c r="H180" s="8">
        <v>10.5</v>
      </c>
      <c r="I180" s="8">
        <v>26</v>
      </c>
      <c r="J180" s="8">
        <v>15.4</v>
      </c>
      <c r="K180" s="6">
        <f t="shared" si="6"/>
        <v>12.6</v>
      </c>
      <c r="L180" s="6">
        <f t="shared" si="7"/>
        <v>14.040000000000001</v>
      </c>
      <c r="M180" s="10">
        <v>50</v>
      </c>
      <c r="N180" s="3" t="str">
        <f t="shared" si="8"/>
        <v>NE</v>
      </c>
      <c r="O180" s="11">
        <v>0</v>
      </c>
      <c r="P180" s="12">
        <v>0</v>
      </c>
      <c r="Q180" s="3">
        <v>3.5</v>
      </c>
      <c r="R180" s="13">
        <v>63316</v>
      </c>
      <c r="S180" s="14">
        <v>500.19640000000004</v>
      </c>
      <c r="T180" s="15">
        <v>3.5</v>
      </c>
      <c r="U180" s="15">
        <v>3.9</v>
      </c>
    </row>
    <row r="181" spans="1:21" x14ac:dyDescent="0.25">
      <c r="A181" s="1">
        <v>45399</v>
      </c>
      <c r="B181" s="2">
        <v>0.62152777777777779</v>
      </c>
      <c r="C181" s="7">
        <v>998</v>
      </c>
      <c r="D181" s="7">
        <v>1003</v>
      </c>
      <c r="E181" s="8">
        <v>16.100000000000001</v>
      </c>
      <c r="F181" s="9">
        <v>68</v>
      </c>
      <c r="G181" s="8">
        <v>15.3</v>
      </c>
      <c r="H181" s="8">
        <v>10.1</v>
      </c>
      <c r="I181" s="8">
        <v>26</v>
      </c>
      <c r="J181" s="8">
        <v>15.3</v>
      </c>
      <c r="K181" s="6">
        <f t="shared" si="6"/>
        <v>14.4</v>
      </c>
      <c r="L181" s="6">
        <f t="shared" si="7"/>
        <v>19.440000000000001</v>
      </c>
      <c r="M181" s="10">
        <v>12</v>
      </c>
      <c r="N181" s="3" t="str">
        <f t="shared" si="8"/>
        <v>N</v>
      </c>
      <c r="O181" s="11">
        <v>0</v>
      </c>
      <c r="P181" s="12">
        <v>0</v>
      </c>
      <c r="Q181" s="3">
        <v>1.7</v>
      </c>
      <c r="R181" s="13">
        <v>27924</v>
      </c>
      <c r="S181" s="14">
        <v>220.59960000000001</v>
      </c>
      <c r="T181" s="15">
        <v>4</v>
      </c>
      <c r="U181" s="15">
        <v>5.4</v>
      </c>
    </row>
    <row r="182" spans="1:21" x14ac:dyDescent="0.25">
      <c r="A182" s="1">
        <v>45399</v>
      </c>
      <c r="B182" s="2">
        <v>0.625</v>
      </c>
      <c r="C182" s="7">
        <v>998</v>
      </c>
      <c r="D182" s="7">
        <v>1003</v>
      </c>
      <c r="E182" s="8">
        <v>16.100000000000001</v>
      </c>
      <c r="F182" s="9">
        <v>68</v>
      </c>
      <c r="G182" s="8">
        <v>15</v>
      </c>
      <c r="H182" s="8">
        <v>10.1</v>
      </c>
      <c r="I182" s="8">
        <v>26</v>
      </c>
      <c r="J182" s="8">
        <v>15</v>
      </c>
      <c r="K182" s="6">
        <f t="shared" si="6"/>
        <v>17.64</v>
      </c>
      <c r="L182" s="6">
        <f t="shared" si="7"/>
        <v>20.88</v>
      </c>
      <c r="M182" s="10">
        <v>15</v>
      </c>
      <c r="N182" s="3" t="str">
        <f t="shared" si="8"/>
        <v>N</v>
      </c>
      <c r="O182" s="11">
        <v>0</v>
      </c>
      <c r="P182" s="12">
        <v>0</v>
      </c>
      <c r="Q182" s="3">
        <v>1.3</v>
      </c>
      <c r="R182" s="13">
        <v>20112</v>
      </c>
      <c r="S182" s="14">
        <v>158.88480000000001</v>
      </c>
      <c r="T182" s="15">
        <v>4.9000000000000004</v>
      </c>
      <c r="U182" s="15">
        <v>5.8</v>
      </c>
    </row>
    <row r="183" spans="1:21" x14ac:dyDescent="0.25">
      <c r="A183" s="1">
        <v>45399</v>
      </c>
      <c r="B183" s="2">
        <v>0.62847222222222221</v>
      </c>
      <c r="C183" s="7">
        <v>998</v>
      </c>
      <c r="D183" s="7">
        <v>1003</v>
      </c>
      <c r="E183" s="8">
        <v>16.2</v>
      </c>
      <c r="F183" s="9">
        <v>68</v>
      </c>
      <c r="G183" s="8">
        <v>15.3</v>
      </c>
      <c r="H183" s="8">
        <v>10.199999999999999</v>
      </c>
      <c r="I183" s="8">
        <v>26</v>
      </c>
      <c r="J183" s="8">
        <v>15.3</v>
      </c>
      <c r="K183" s="6">
        <f t="shared" si="6"/>
        <v>15.840000000000002</v>
      </c>
      <c r="L183" s="6">
        <f t="shared" si="7"/>
        <v>20.88</v>
      </c>
      <c r="M183" s="10">
        <v>18</v>
      </c>
      <c r="N183" s="3" t="str">
        <f t="shared" si="8"/>
        <v>N</v>
      </c>
      <c r="O183" s="11">
        <v>0</v>
      </c>
      <c r="P183" s="12">
        <v>0</v>
      </c>
      <c r="Q183" s="3">
        <v>1</v>
      </c>
      <c r="R183" s="13">
        <v>17814</v>
      </c>
      <c r="S183" s="14">
        <v>140.73060000000001</v>
      </c>
      <c r="T183" s="15">
        <v>4.4000000000000004</v>
      </c>
      <c r="U183" s="15">
        <v>5.8</v>
      </c>
    </row>
    <row r="184" spans="1:21" x14ac:dyDescent="0.25">
      <c r="A184" s="1">
        <v>45399</v>
      </c>
      <c r="B184" s="2">
        <v>0.63194444444444442</v>
      </c>
      <c r="C184" s="7">
        <v>998</v>
      </c>
      <c r="D184" s="7">
        <v>1003</v>
      </c>
      <c r="E184" s="8">
        <v>15.9</v>
      </c>
      <c r="F184" s="9">
        <v>69</v>
      </c>
      <c r="G184" s="8">
        <v>15.8</v>
      </c>
      <c r="H184" s="8">
        <v>10.199999999999999</v>
      </c>
      <c r="I184" s="8">
        <v>26</v>
      </c>
      <c r="J184" s="8">
        <v>15.8</v>
      </c>
      <c r="K184" s="6">
        <f t="shared" si="6"/>
        <v>8.2799999999999994</v>
      </c>
      <c r="L184" s="6">
        <f t="shared" si="7"/>
        <v>8.64</v>
      </c>
      <c r="M184" s="10">
        <v>312</v>
      </c>
      <c r="N184" s="3" t="str">
        <f t="shared" si="8"/>
        <v>NW</v>
      </c>
      <c r="O184" s="11">
        <v>0</v>
      </c>
      <c r="P184" s="12">
        <v>0</v>
      </c>
      <c r="Q184" s="3">
        <v>0.9</v>
      </c>
      <c r="R184" s="13">
        <v>15582</v>
      </c>
      <c r="S184" s="14">
        <v>123.09780000000001</v>
      </c>
      <c r="T184" s="15">
        <v>2.2999999999999998</v>
      </c>
      <c r="U184" s="15">
        <v>2.4</v>
      </c>
    </row>
    <row r="185" spans="1:21" x14ac:dyDescent="0.25">
      <c r="A185" s="1">
        <v>45399</v>
      </c>
      <c r="B185" s="2">
        <v>0.63541666666666663</v>
      </c>
      <c r="C185" s="7">
        <v>998</v>
      </c>
      <c r="D185" s="7">
        <v>1003</v>
      </c>
      <c r="E185" s="8">
        <v>16</v>
      </c>
      <c r="F185" s="9">
        <v>70</v>
      </c>
      <c r="G185" s="8">
        <v>15.1</v>
      </c>
      <c r="H185" s="8">
        <v>10.5</v>
      </c>
      <c r="I185" s="8">
        <v>26</v>
      </c>
      <c r="J185" s="8">
        <v>15.1</v>
      </c>
      <c r="K185" s="6">
        <f t="shared" si="6"/>
        <v>14.040000000000001</v>
      </c>
      <c r="L185" s="6">
        <f t="shared" si="7"/>
        <v>18.72</v>
      </c>
      <c r="M185" s="10">
        <v>342</v>
      </c>
      <c r="N185" s="3" t="str">
        <f t="shared" si="8"/>
        <v>NNW</v>
      </c>
      <c r="O185" s="11">
        <v>0</v>
      </c>
      <c r="P185" s="12">
        <v>0</v>
      </c>
      <c r="Q185" s="3">
        <v>0.8</v>
      </c>
      <c r="R185" s="13">
        <v>11384</v>
      </c>
      <c r="S185" s="14">
        <v>89.933600000000013</v>
      </c>
      <c r="T185" s="15">
        <v>3.9</v>
      </c>
      <c r="U185" s="15">
        <v>5.2</v>
      </c>
    </row>
    <row r="186" spans="1:21" x14ac:dyDescent="0.25">
      <c r="A186" s="1">
        <v>45399</v>
      </c>
      <c r="B186" s="2">
        <v>0.63888888888888884</v>
      </c>
      <c r="C186" s="7">
        <v>998</v>
      </c>
      <c r="D186" s="7">
        <v>1003</v>
      </c>
      <c r="E186" s="8">
        <v>15.8</v>
      </c>
      <c r="F186" s="9">
        <v>70</v>
      </c>
      <c r="G186" s="8">
        <v>14.7</v>
      </c>
      <c r="H186" s="8">
        <v>10.3</v>
      </c>
      <c r="I186" s="8">
        <v>26</v>
      </c>
      <c r="J186" s="8">
        <v>14.7</v>
      </c>
      <c r="K186" s="6">
        <f t="shared" si="6"/>
        <v>16.559999999999999</v>
      </c>
      <c r="L186" s="6">
        <f t="shared" si="7"/>
        <v>19.440000000000001</v>
      </c>
      <c r="M186" s="10">
        <v>229</v>
      </c>
      <c r="N186" s="3" t="str">
        <f t="shared" si="8"/>
        <v>SW</v>
      </c>
      <c r="O186" s="11">
        <v>0</v>
      </c>
      <c r="P186" s="12">
        <v>0</v>
      </c>
      <c r="Q186" s="3">
        <v>0.8</v>
      </c>
      <c r="R186" s="13">
        <v>9220</v>
      </c>
      <c r="S186" s="14">
        <v>72.838000000000008</v>
      </c>
      <c r="T186" s="15">
        <v>4.5999999999999996</v>
      </c>
      <c r="U186" s="15">
        <v>5.4</v>
      </c>
    </row>
    <row r="187" spans="1:21" x14ac:dyDescent="0.25">
      <c r="A187" s="1">
        <v>45399</v>
      </c>
      <c r="B187" s="2">
        <v>0.64236111111111116</v>
      </c>
      <c r="C187" s="7">
        <v>998</v>
      </c>
      <c r="D187" s="7">
        <v>1003</v>
      </c>
      <c r="E187" s="8">
        <v>15.7</v>
      </c>
      <c r="F187" s="9">
        <v>72</v>
      </c>
      <c r="G187" s="8">
        <v>15.1</v>
      </c>
      <c r="H187" s="8">
        <v>10.6</v>
      </c>
      <c r="I187" s="8">
        <v>26</v>
      </c>
      <c r="J187" s="8">
        <v>15.1</v>
      </c>
      <c r="K187" s="6">
        <f t="shared" si="6"/>
        <v>11.88</v>
      </c>
      <c r="L187" s="6">
        <f t="shared" si="7"/>
        <v>12.6</v>
      </c>
      <c r="M187" s="10">
        <v>337</v>
      </c>
      <c r="N187" s="3" t="str">
        <f t="shared" si="8"/>
        <v>NNW</v>
      </c>
      <c r="O187" s="11">
        <v>0</v>
      </c>
      <c r="P187" s="12">
        <v>0</v>
      </c>
      <c r="Q187" s="3">
        <v>0.8</v>
      </c>
      <c r="R187" s="13">
        <v>9565</v>
      </c>
      <c r="S187" s="14">
        <v>75.563500000000005</v>
      </c>
      <c r="T187" s="15">
        <v>3.3</v>
      </c>
      <c r="U187" s="15">
        <v>3.5</v>
      </c>
    </row>
    <row r="188" spans="1:21" x14ac:dyDescent="0.25">
      <c r="A188" s="1">
        <v>45399</v>
      </c>
      <c r="B188" s="2">
        <v>0.64583333333333337</v>
      </c>
      <c r="C188" s="7">
        <v>998</v>
      </c>
      <c r="D188" s="7">
        <v>1003</v>
      </c>
      <c r="E188" s="8">
        <v>15.6</v>
      </c>
      <c r="F188" s="9">
        <v>73</v>
      </c>
      <c r="G188" s="8">
        <v>15.4</v>
      </c>
      <c r="H188" s="8">
        <v>10.7</v>
      </c>
      <c r="I188" s="8">
        <v>26</v>
      </c>
      <c r="J188" s="8">
        <v>15.4</v>
      </c>
      <c r="K188" s="6">
        <f t="shared" si="6"/>
        <v>8.64</v>
      </c>
      <c r="L188" s="6">
        <f t="shared" si="7"/>
        <v>9.36</v>
      </c>
      <c r="M188" s="10">
        <v>348</v>
      </c>
      <c r="N188" s="3" t="str">
        <f t="shared" si="8"/>
        <v>NNW</v>
      </c>
      <c r="O188" s="11">
        <v>0</v>
      </c>
      <c r="P188" s="12">
        <v>0</v>
      </c>
      <c r="Q188" s="3">
        <v>0.9</v>
      </c>
      <c r="R188" s="13">
        <v>8988</v>
      </c>
      <c r="S188" s="14">
        <v>71.005200000000002</v>
      </c>
      <c r="T188" s="15">
        <v>2.4</v>
      </c>
      <c r="U188" s="15">
        <v>2.6</v>
      </c>
    </row>
    <row r="189" spans="1:21" x14ac:dyDescent="0.25">
      <c r="A189" s="1">
        <v>45399</v>
      </c>
      <c r="B189" s="2">
        <v>0.64930555555555558</v>
      </c>
      <c r="C189" s="7">
        <v>998</v>
      </c>
      <c r="D189" s="7">
        <v>1003</v>
      </c>
      <c r="E189" s="8">
        <v>15.7</v>
      </c>
      <c r="F189" s="9">
        <v>73</v>
      </c>
      <c r="G189" s="8">
        <v>15.1</v>
      </c>
      <c r="H189" s="8">
        <v>10.8</v>
      </c>
      <c r="I189" s="8">
        <v>26</v>
      </c>
      <c r="J189" s="8">
        <v>15.1</v>
      </c>
      <c r="K189" s="6">
        <f t="shared" si="6"/>
        <v>11.52</v>
      </c>
      <c r="L189" s="6">
        <f t="shared" si="7"/>
        <v>11.88</v>
      </c>
      <c r="M189" s="10">
        <v>42</v>
      </c>
      <c r="N189" s="3" t="str">
        <f t="shared" si="8"/>
        <v>NE</v>
      </c>
      <c r="O189" s="11">
        <v>0</v>
      </c>
      <c r="P189" s="12">
        <v>0</v>
      </c>
      <c r="Q189" s="3">
        <v>0.8</v>
      </c>
      <c r="R189" s="13">
        <v>9560</v>
      </c>
      <c r="S189" s="14">
        <v>75.524000000000001</v>
      </c>
      <c r="T189" s="15">
        <v>3.2</v>
      </c>
      <c r="U189" s="15">
        <v>3.3</v>
      </c>
    </row>
    <row r="190" spans="1:21" x14ac:dyDescent="0.25">
      <c r="A190" s="1">
        <v>45399</v>
      </c>
      <c r="B190" s="2">
        <v>0.65277777777777779</v>
      </c>
      <c r="C190" s="7">
        <v>998</v>
      </c>
      <c r="D190" s="7">
        <v>1003</v>
      </c>
      <c r="E190" s="8">
        <v>15.5</v>
      </c>
      <c r="F190" s="9">
        <v>73</v>
      </c>
      <c r="G190" s="8">
        <v>15.3</v>
      </c>
      <c r="H190" s="8">
        <v>10.6</v>
      </c>
      <c r="I190" s="8">
        <v>26</v>
      </c>
      <c r="J190" s="8">
        <v>15.3</v>
      </c>
      <c r="K190" s="6">
        <f t="shared" si="6"/>
        <v>8.64</v>
      </c>
      <c r="L190" s="6">
        <f t="shared" si="7"/>
        <v>9.7200000000000006</v>
      </c>
      <c r="M190" s="10">
        <v>323</v>
      </c>
      <c r="N190" s="3" t="str">
        <f t="shared" si="8"/>
        <v>NW</v>
      </c>
      <c r="O190" s="11">
        <v>0</v>
      </c>
      <c r="P190" s="12">
        <v>0</v>
      </c>
      <c r="Q190" s="3">
        <v>0.8</v>
      </c>
      <c r="R190" s="13">
        <v>10213</v>
      </c>
      <c r="S190" s="14">
        <v>80.682700000000011</v>
      </c>
      <c r="T190" s="15">
        <v>2.4</v>
      </c>
      <c r="U190" s="15">
        <v>2.7</v>
      </c>
    </row>
    <row r="191" spans="1:21" x14ac:dyDescent="0.25">
      <c r="A191" s="1">
        <v>45399</v>
      </c>
      <c r="B191" s="2">
        <v>0.65625</v>
      </c>
      <c r="C191" s="7">
        <v>998</v>
      </c>
      <c r="D191" s="7">
        <v>1003</v>
      </c>
      <c r="E191" s="8">
        <v>15.4</v>
      </c>
      <c r="F191" s="9">
        <v>73</v>
      </c>
      <c r="G191" s="8">
        <v>14.6</v>
      </c>
      <c r="H191" s="8">
        <v>10.5</v>
      </c>
      <c r="I191" s="8">
        <v>26</v>
      </c>
      <c r="J191" s="8">
        <v>14.6</v>
      </c>
      <c r="K191" s="6">
        <f t="shared" si="6"/>
        <v>12.96</v>
      </c>
      <c r="L191" s="6">
        <f t="shared" si="7"/>
        <v>14.040000000000001</v>
      </c>
      <c r="M191" s="10">
        <v>336</v>
      </c>
      <c r="N191" s="3" t="str">
        <f t="shared" si="8"/>
        <v>NNW</v>
      </c>
      <c r="O191" s="11">
        <v>0</v>
      </c>
      <c r="P191" s="12">
        <v>0</v>
      </c>
      <c r="Q191" s="3">
        <v>0.9</v>
      </c>
      <c r="R191" s="13">
        <v>13584</v>
      </c>
      <c r="S191" s="14">
        <v>107.31360000000001</v>
      </c>
      <c r="T191" s="15">
        <v>3.6</v>
      </c>
      <c r="U191" s="15">
        <v>3.9</v>
      </c>
    </row>
    <row r="192" spans="1:21" x14ac:dyDescent="0.25">
      <c r="A192" s="1">
        <v>45399</v>
      </c>
      <c r="B192" s="2">
        <v>0.65972222222222221</v>
      </c>
      <c r="C192" s="7">
        <v>998</v>
      </c>
      <c r="D192" s="7">
        <v>1003</v>
      </c>
      <c r="E192" s="8">
        <v>15.5</v>
      </c>
      <c r="F192" s="9">
        <v>73</v>
      </c>
      <c r="G192" s="8">
        <v>15.1</v>
      </c>
      <c r="H192" s="8">
        <v>10.6</v>
      </c>
      <c r="I192" s="8">
        <v>26</v>
      </c>
      <c r="J192" s="8">
        <v>15.1</v>
      </c>
      <c r="K192" s="6">
        <f t="shared" si="6"/>
        <v>9.7200000000000006</v>
      </c>
      <c r="L192" s="6">
        <f t="shared" si="7"/>
        <v>10.08</v>
      </c>
      <c r="M192" s="10">
        <v>356</v>
      </c>
      <c r="N192" s="3" t="str">
        <f t="shared" si="8"/>
        <v>N</v>
      </c>
      <c r="O192" s="11">
        <v>0</v>
      </c>
      <c r="P192" s="12">
        <v>0</v>
      </c>
      <c r="Q192" s="3">
        <v>1</v>
      </c>
      <c r="R192" s="13">
        <v>14376</v>
      </c>
      <c r="S192" s="14">
        <v>113.57040000000001</v>
      </c>
      <c r="T192" s="15">
        <v>2.7</v>
      </c>
      <c r="U192" s="15">
        <v>2.8</v>
      </c>
    </row>
    <row r="193" spans="1:21" x14ac:dyDescent="0.25">
      <c r="A193" s="1">
        <v>45399</v>
      </c>
      <c r="B193" s="2">
        <v>0.66319444444444442</v>
      </c>
      <c r="C193" s="7">
        <v>998</v>
      </c>
      <c r="D193" s="7">
        <v>1003</v>
      </c>
      <c r="E193" s="8">
        <v>15.5</v>
      </c>
      <c r="F193" s="9">
        <v>74</v>
      </c>
      <c r="G193" s="8">
        <v>14.9</v>
      </c>
      <c r="H193" s="8">
        <v>10.8</v>
      </c>
      <c r="I193" s="8">
        <v>26</v>
      </c>
      <c r="J193" s="8">
        <v>14.9</v>
      </c>
      <c r="K193" s="6">
        <f t="shared" si="6"/>
        <v>11.88</v>
      </c>
      <c r="L193" s="6">
        <f t="shared" si="7"/>
        <v>12.6</v>
      </c>
      <c r="M193" s="10">
        <v>12</v>
      </c>
      <c r="N193" s="3" t="str">
        <f t="shared" si="8"/>
        <v>N</v>
      </c>
      <c r="O193" s="11">
        <v>0</v>
      </c>
      <c r="P193" s="12">
        <v>0</v>
      </c>
      <c r="Q193" s="3">
        <v>1.2</v>
      </c>
      <c r="R193" s="13">
        <v>22106</v>
      </c>
      <c r="S193" s="14">
        <v>174.63740000000001</v>
      </c>
      <c r="T193" s="15">
        <v>3.3</v>
      </c>
      <c r="U193" s="15">
        <v>3.5</v>
      </c>
    </row>
    <row r="194" spans="1:21" x14ac:dyDescent="0.25">
      <c r="A194" s="1">
        <v>45399</v>
      </c>
      <c r="B194" s="2">
        <v>0.66666666666666663</v>
      </c>
      <c r="C194" s="7">
        <v>998</v>
      </c>
      <c r="D194" s="7">
        <v>1003</v>
      </c>
      <c r="E194" s="8">
        <v>15.5</v>
      </c>
      <c r="F194" s="9">
        <v>74</v>
      </c>
      <c r="G194" s="8">
        <v>14.8</v>
      </c>
      <c r="H194" s="8">
        <v>10.8</v>
      </c>
      <c r="I194" s="8">
        <v>26</v>
      </c>
      <c r="J194" s="8">
        <v>14.8</v>
      </c>
      <c r="K194" s="6">
        <f t="shared" si="6"/>
        <v>12.6</v>
      </c>
      <c r="L194" s="6">
        <f t="shared" si="7"/>
        <v>12.96</v>
      </c>
      <c r="M194" s="10">
        <v>12</v>
      </c>
      <c r="N194" s="3" t="str">
        <f t="shared" si="8"/>
        <v>N</v>
      </c>
      <c r="O194" s="11">
        <v>0</v>
      </c>
      <c r="P194" s="12">
        <v>0</v>
      </c>
      <c r="Q194" s="3">
        <v>1.3</v>
      </c>
      <c r="R194" s="13">
        <v>24836</v>
      </c>
      <c r="S194" s="14">
        <v>196.20440000000002</v>
      </c>
      <c r="T194" s="15">
        <v>3.5</v>
      </c>
      <c r="U194" s="15">
        <v>3.6</v>
      </c>
    </row>
    <row r="195" spans="1:21" x14ac:dyDescent="0.25">
      <c r="A195" s="1">
        <v>45399</v>
      </c>
      <c r="B195" s="2">
        <v>0.67013888888888884</v>
      </c>
      <c r="C195" s="7">
        <v>998</v>
      </c>
      <c r="D195" s="7">
        <v>1003</v>
      </c>
      <c r="E195" s="8">
        <v>15.6</v>
      </c>
      <c r="F195" s="9">
        <v>74</v>
      </c>
      <c r="G195" s="8">
        <v>15.1</v>
      </c>
      <c r="H195" s="8">
        <v>10.9</v>
      </c>
      <c r="I195" s="8">
        <v>26</v>
      </c>
      <c r="J195" s="8">
        <v>15.1</v>
      </c>
      <c r="K195" s="6">
        <f t="shared" ref="K195:K258" si="9">CONVERT(T195,"m/s","km/h")</f>
        <v>10.08</v>
      </c>
      <c r="L195" s="6">
        <f t="shared" ref="L195:L258" si="10">CONVERT(U195,"m/s","km/h")</f>
        <v>11.16</v>
      </c>
      <c r="M195" s="10">
        <v>72</v>
      </c>
      <c r="N195" s="3" t="str">
        <f t="shared" ref="N195:N258" si="11">LOOKUP(M195,$V$4:$V$40,$W$4:$W$40)</f>
        <v>ENE</v>
      </c>
      <c r="O195" s="11">
        <v>0</v>
      </c>
      <c r="P195" s="12">
        <v>0</v>
      </c>
      <c r="Q195" s="3">
        <v>1</v>
      </c>
      <c r="R195" s="13">
        <v>21889</v>
      </c>
      <c r="S195" s="14">
        <v>172.92310000000001</v>
      </c>
      <c r="T195" s="15">
        <v>2.8</v>
      </c>
      <c r="U195" s="15">
        <v>3.1</v>
      </c>
    </row>
    <row r="196" spans="1:21" x14ac:dyDescent="0.25">
      <c r="A196" s="1">
        <v>45399</v>
      </c>
      <c r="B196" s="2">
        <v>0.67361111111111116</v>
      </c>
      <c r="C196" s="7">
        <v>998</v>
      </c>
      <c r="D196" s="7">
        <v>1003</v>
      </c>
      <c r="E196" s="8">
        <v>15.5</v>
      </c>
      <c r="F196" s="9">
        <v>73</v>
      </c>
      <c r="G196" s="8">
        <v>14.9</v>
      </c>
      <c r="H196" s="8">
        <v>10.6</v>
      </c>
      <c r="I196" s="8">
        <v>26</v>
      </c>
      <c r="J196" s="8">
        <v>14.9</v>
      </c>
      <c r="K196" s="6">
        <f t="shared" si="9"/>
        <v>11.16</v>
      </c>
      <c r="L196" s="6">
        <f t="shared" si="10"/>
        <v>11.52</v>
      </c>
      <c r="M196" s="10">
        <v>335</v>
      </c>
      <c r="N196" s="3" t="str">
        <f t="shared" si="11"/>
        <v>NNW</v>
      </c>
      <c r="O196" s="11">
        <v>0</v>
      </c>
      <c r="P196" s="12">
        <v>0</v>
      </c>
      <c r="Q196" s="3">
        <v>1</v>
      </c>
      <c r="R196" s="13">
        <v>16870</v>
      </c>
      <c r="S196" s="14">
        <v>133.27300000000002</v>
      </c>
      <c r="T196" s="15">
        <v>3.1</v>
      </c>
      <c r="U196" s="15">
        <v>3.2</v>
      </c>
    </row>
    <row r="197" spans="1:21" x14ac:dyDescent="0.25">
      <c r="A197" s="1">
        <v>45399</v>
      </c>
      <c r="B197" s="2">
        <v>0.67708333333333337</v>
      </c>
      <c r="C197" s="7">
        <v>998</v>
      </c>
      <c r="D197" s="7">
        <v>1003</v>
      </c>
      <c r="E197" s="8">
        <v>15.5</v>
      </c>
      <c r="F197" s="9">
        <v>73</v>
      </c>
      <c r="G197" s="8">
        <v>15.9</v>
      </c>
      <c r="H197" s="8">
        <v>10.6</v>
      </c>
      <c r="I197" s="8">
        <v>26</v>
      </c>
      <c r="J197" s="8">
        <v>15.9</v>
      </c>
      <c r="K197" s="6">
        <f t="shared" si="9"/>
        <v>5.4</v>
      </c>
      <c r="L197" s="6">
        <f t="shared" si="10"/>
        <v>5.4</v>
      </c>
      <c r="M197" s="10">
        <v>78</v>
      </c>
      <c r="N197" s="3" t="str">
        <f t="shared" si="11"/>
        <v>ENE</v>
      </c>
      <c r="O197" s="11">
        <v>0</v>
      </c>
      <c r="P197" s="12">
        <v>0</v>
      </c>
      <c r="Q197" s="3">
        <v>1</v>
      </c>
      <c r="R197" s="13">
        <v>12712</v>
      </c>
      <c r="S197" s="14">
        <v>100.4248</v>
      </c>
      <c r="T197" s="15">
        <v>1.5</v>
      </c>
      <c r="U197" s="15">
        <v>1.5</v>
      </c>
    </row>
    <row r="198" spans="1:21" x14ac:dyDescent="0.25">
      <c r="A198" s="1">
        <v>45399</v>
      </c>
      <c r="B198" s="2">
        <v>0.68055555555555558</v>
      </c>
      <c r="C198" s="7">
        <v>998</v>
      </c>
      <c r="D198" s="7">
        <v>1003</v>
      </c>
      <c r="E198" s="8">
        <v>15.6</v>
      </c>
      <c r="F198" s="9">
        <v>73</v>
      </c>
      <c r="G198" s="8">
        <v>15</v>
      </c>
      <c r="H198" s="8">
        <v>10.7</v>
      </c>
      <c r="I198" s="8">
        <v>26</v>
      </c>
      <c r="J198" s="8">
        <v>15</v>
      </c>
      <c r="K198" s="6">
        <f t="shared" si="9"/>
        <v>11.88</v>
      </c>
      <c r="L198" s="6">
        <f t="shared" si="10"/>
        <v>12.6</v>
      </c>
      <c r="M198" s="10">
        <v>331</v>
      </c>
      <c r="N198" s="3" t="str">
        <f t="shared" si="11"/>
        <v>NNW</v>
      </c>
      <c r="O198" s="11">
        <v>0</v>
      </c>
      <c r="P198" s="12">
        <v>0</v>
      </c>
      <c r="Q198" s="3">
        <v>1</v>
      </c>
      <c r="R198" s="13">
        <v>13115</v>
      </c>
      <c r="S198" s="14">
        <v>103.60850000000001</v>
      </c>
      <c r="T198" s="15">
        <v>3.3</v>
      </c>
      <c r="U198" s="15">
        <v>3.5</v>
      </c>
    </row>
    <row r="199" spans="1:21" x14ac:dyDescent="0.25">
      <c r="A199" s="1">
        <v>45399</v>
      </c>
      <c r="B199" s="2">
        <v>0.68402777777777779</v>
      </c>
      <c r="C199" s="7">
        <v>998</v>
      </c>
      <c r="D199" s="7">
        <v>1003</v>
      </c>
      <c r="E199" s="8">
        <v>15.5</v>
      </c>
      <c r="F199" s="9">
        <v>73</v>
      </c>
      <c r="G199" s="8">
        <v>14.1</v>
      </c>
      <c r="H199" s="8">
        <v>10.6</v>
      </c>
      <c r="I199" s="8">
        <v>26</v>
      </c>
      <c r="J199" s="8">
        <v>14.1</v>
      </c>
      <c r="K199" s="6">
        <f t="shared" si="9"/>
        <v>19.080000000000002</v>
      </c>
      <c r="L199" s="6">
        <f t="shared" si="10"/>
        <v>24.48</v>
      </c>
      <c r="M199" s="10">
        <v>338</v>
      </c>
      <c r="N199" s="3" t="str">
        <f t="shared" si="11"/>
        <v>NNW</v>
      </c>
      <c r="O199" s="11">
        <v>0</v>
      </c>
      <c r="P199" s="12">
        <v>0</v>
      </c>
      <c r="Q199" s="3">
        <v>0.8</v>
      </c>
      <c r="R199" s="13">
        <v>10167</v>
      </c>
      <c r="S199" s="14">
        <v>80.319300000000013</v>
      </c>
      <c r="T199" s="15">
        <v>5.3</v>
      </c>
      <c r="U199" s="15">
        <v>6.8</v>
      </c>
    </row>
    <row r="200" spans="1:21" x14ac:dyDescent="0.25">
      <c r="A200" s="1">
        <v>45399</v>
      </c>
      <c r="B200" s="2">
        <v>0.6875</v>
      </c>
      <c r="C200" s="7">
        <v>998</v>
      </c>
      <c r="D200" s="7">
        <v>1003</v>
      </c>
      <c r="E200" s="8">
        <v>15.4</v>
      </c>
      <c r="F200" s="9">
        <v>72</v>
      </c>
      <c r="G200" s="8">
        <v>15.2</v>
      </c>
      <c r="H200" s="8">
        <v>10.3</v>
      </c>
      <c r="I200" s="8">
        <v>26</v>
      </c>
      <c r="J200" s="8">
        <v>15.2</v>
      </c>
      <c r="K200" s="6">
        <f t="shared" si="9"/>
        <v>8.2799999999999994</v>
      </c>
      <c r="L200" s="6">
        <f t="shared" si="10"/>
        <v>8.2799999999999994</v>
      </c>
      <c r="M200" s="10">
        <v>329</v>
      </c>
      <c r="N200" s="3" t="str">
        <f t="shared" si="11"/>
        <v>NW</v>
      </c>
      <c r="O200" s="11">
        <v>0</v>
      </c>
      <c r="P200" s="12">
        <v>0</v>
      </c>
      <c r="Q200" s="3">
        <v>0</v>
      </c>
      <c r="R200" s="13">
        <v>6836</v>
      </c>
      <c r="S200" s="14">
        <v>54.004400000000004</v>
      </c>
      <c r="T200" s="15">
        <v>2.2999999999999998</v>
      </c>
      <c r="U200" s="15">
        <v>2.2999999999999998</v>
      </c>
    </row>
    <row r="201" spans="1:21" x14ac:dyDescent="0.25">
      <c r="A201" s="1">
        <v>45399</v>
      </c>
      <c r="B201" s="2">
        <v>0.69097222222222221</v>
      </c>
      <c r="C201" s="7">
        <v>999</v>
      </c>
      <c r="D201" s="7">
        <v>1004</v>
      </c>
      <c r="E201" s="8">
        <v>15.4</v>
      </c>
      <c r="F201" s="9">
        <v>72</v>
      </c>
      <c r="G201" s="8">
        <v>14.5</v>
      </c>
      <c r="H201" s="8">
        <v>10.3</v>
      </c>
      <c r="I201" s="8">
        <v>26</v>
      </c>
      <c r="J201" s="8">
        <v>14.5</v>
      </c>
      <c r="K201" s="6">
        <f t="shared" si="9"/>
        <v>13.32</v>
      </c>
      <c r="L201" s="6">
        <f t="shared" si="10"/>
        <v>14.040000000000001</v>
      </c>
      <c r="M201" s="10">
        <v>42</v>
      </c>
      <c r="N201" s="3" t="str">
        <f t="shared" si="11"/>
        <v>NE</v>
      </c>
      <c r="O201" s="11">
        <v>0</v>
      </c>
      <c r="P201" s="12">
        <v>0</v>
      </c>
      <c r="Q201" s="3">
        <v>0</v>
      </c>
      <c r="R201" s="13">
        <v>3751</v>
      </c>
      <c r="S201" s="14">
        <v>29.632900000000003</v>
      </c>
      <c r="T201" s="15">
        <v>3.7</v>
      </c>
      <c r="U201" s="15">
        <v>3.9</v>
      </c>
    </row>
    <row r="202" spans="1:21" x14ac:dyDescent="0.25">
      <c r="A202" s="1">
        <v>45399</v>
      </c>
      <c r="B202" s="2">
        <v>0.69444444444444442</v>
      </c>
      <c r="C202" s="7">
        <v>999</v>
      </c>
      <c r="D202" s="7">
        <v>1004</v>
      </c>
      <c r="E202" s="8">
        <v>15.1</v>
      </c>
      <c r="F202" s="9">
        <v>75</v>
      </c>
      <c r="G202" s="8">
        <v>15.4</v>
      </c>
      <c r="H202" s="8">
        <v>10.7</v>
      </c>
      <c r="I202" s="8">
        <v>26</v>
      </c>
      <c r="J202" s="8">
        <v>15.4</v>
      </c>
      <c r="K202" s="6">
        <f t="shared" si="9"/>
        <v>5.76</v>
      </c>
      <c r="L202" s="6">
        <f t="shared" si="10"/>
        <v>5.76</v>
      </c>
      <c r="M202" s="10">
        <v>350</v>
      </c>
      <c r="N202" s="3" t="str">
        <f t="shared" si="11"/>
        <v>N</v>
      </c>
      <c r="O202" s="11">
        <v>0</v>
      </c>
      <c r="P202" s="12">
        <v>0</v>
      </c>
      <c r="Q202" s="3">
        <v>0</v>
      </c>
      <c r="R202" s="13">
        <v>3247</v>
      </c>
      <c r="S202" s="14">
        <v>25.651300000000003</v>
      </c>
      <c r="T202" s="15">
        <v>1.6</v>
      </c>
      <c r="U202" s="15">
        <v>1.6</v>
      </c>
    </row>
    <row r="203" spans="1:21" x14ac:dyDescent="0.25">
      <c r="A203" s="1">
        <v>45399</v>
      </c>
      <c r="B203" s="2">
        <v>0.69791666666666663</v>
      </c>
      <c r="C203" s="7">
        <v>999</v>
      </c>
      <c r="D203" s="7">
        <v>1004</v>
      </c>
      <c r="E203" s="8">
        <v>14.7</v>
      </c>
      <c r="F203" s="9">
        <v>78</v>
      </c>
      <c r="G203" s="8">
        <v>14.7</v>
      </c>
      <c r="H203" s="8">
        <v>10.9</v>
      </c>
      <c r="I203" s="8">
        <v>26</v>
      </c>
      <c r="J203" s="8">
        <v>14.7</v>
      </c>
      <c r="K203" s="6">
        <f t="shared" si="9"/>
        <v>3.6</v>
      </c>
      <c r="L203" s="6">
        <f t="shared" si="10"/>
        <v>3.6</v>
      </c>
      <c r="M203" s="10">
        <v>330</v>
      </c>
      <c r="N203" s="3" t="str">
        <f t="shared" si="11"/>
        <v>NNW</v>
      </c>
      <c r="O203" s="11">
        <v>1.5</v>
      </c>
      <c r="P203" s="12">
        <v>0.2</v>
      </c>
      <c r="Q203" s="3">
        <v>0</v>
      </c>
      <c r="R203" s="13">
        <v>3386</v>
      </c>
      <c r="S203" s="14">
        <v>26.749400000000001</v>
      </c>
      <c r="T203" s="15">
        <v>1</v>
      </c>
      <c r="U203" s="15">
        <v>1</v>
      </c>
    </row>
    <row r="204" spans="1:21" x14ac:dyDescent="0.25">
      <c r="A204" s="1">
        <v>45399</v>
      </c>
      <c r="B204" s="2">
        <v>0.70138888888888884</v>
      </c>
      <c r="C204" s="7">
        <v>999</v>
      </c>
      <c r="D204" s="7">
        <v>1004</v>
      </c>
      <c r="E204" s="8">
        <v>14.4</v>
      </c>
      <c r="F204" s="9">
        <v>81</v>
      </c>
      <c r="G204" s="8">
        <v>14</v>
      </c>
      <c r="H204" s="8">
        <v>11.2</v>
      </c>
      <c r="I204" s="8">
        <v>26</v>
      </c>
      <c r="J204" s="8">
        <v>14</v>
      </c>
      <c r="K204" s="6">
        <f t="shared" si="9"/>
        <v>8.2799999999999994</v>
      </c>
      <c r="L204" s="6">
        <f t="shared" si="10"/>
        <v>8.2799999999999994</v>
      </c>
      <c r="M204" s="10">
        <v>7</v>
      </c>
      <c r="N204" s="3" t="str">
        <f t="shared" si="11"/>
        <v>N</v>
      </c>
      <c r="O204" s="11">
        <v>3</v>
      </c>
      <c r="P204" s="12">
        <v>0.5</v>
      </c>
      <c r="Q204" s="3">
        <v>0</v>
      </c>
      <c r="R204" s="13">
        <v>4003</v>
      </c>
      <c r="S204" s="14">
        <v>31.623700000000003</v>
      </c>
      <c r="T204" s="15">
        <v>2.2999999999999998</v>
      </c>
      <c r="U204" s="15">
        <v>2.2999999999999998</v>
      </c>
    </row>
    <row r="205" spans="1:21" x14ac:dyDescent="0.25">
      <c r="A205" s="1">
        <v>45399</v>
      </c>
      <c r="B205" s="2">
        <v>0.70486111111111116</v>
      </c>
      <c r="C205" s="7">
        <v>999</v>
      </c>
      <c r="D205" s="7">
        <v>1004</v>
      </c>
      <c r="E205" s="8">
        <v>14.2</v>
      </c>
      <c r="F205" s="9">
        <v>84</v>
      </c>
      <c r="G205" s="8">
        <v>14.2</v>
      </c>
      <c r="H205" s="8">
        <v>11.5</v>
      </c>
      <c r="I205" s="8">
        <v>26</v>
      </c>
      <c r="J205" s="8">
        <v>14.2</v>
      </c>
      <c r="K205" s="6">
        <f t="shared" si="9"/>
        <v>3.24</v>
      </c>
      <c r="L205" s="6">
        <f t="shared" si="10"/>
        <v>3.24</v>
      </c>
      <c r="M205" s="10">
        <v>85</v>
      </c>
      <c r="N205" s="3" t="str">
        <f t="shared" si="11"/>
        <v>E</v>
      </c>
      <c r="O205" s="11">
        <v>3</v>
      </c>
      <c r="P205" s="12">
        <v>1</v>
      </c>
      <c r="Q205" s="3">
        <v>0</v>
      </c>
      <c r="R205" s="13">
        <v>6129</v>
      </c>
      <c r="S205" s="14">
        <v>48.419100000000007</v>
      </c>
      <c r="T205" s="15">
        <v>0.9</v>
      </c>
      <c r="U205" s="15">
        <v>0.9</v>
      </c>
    </row>
    <row r="206" spans="1:21" x14ac:dyDescent="0.25">
      <c r="A206" s="1">
        <v>45399</v>
      </c>
      <c r="B206" s="2">
        <v>0.70833333333333337</v>
      </c>
      <c r="C206" s="7">
        <v>999</v>
      </c>
      <c r="D206" s="7">
        <v>1004</v>
      </c>
      <c r="E206" s="8">
        <v>13.9</v>
      </c>
      <c r="F206" s="9">
        <v>85</v>
      </c>
      <c r="G206" s="8">
        <v>13</v>
      </c>
      <c r="H206" s="8">
        <v>11.4</v>
      </c>
      <c r="I206" s="8">
        <v>26</v>
      </c>
      <c r="J206" s="8">
        <v>13</v>
      </c>
      <c r="K206" s="6">
        <f t="shared" si="9"/>
        <v>11.88</v>
      </c>
      <c r="L206" s="6">
        <f t="shared" si="10"/>
        <v>12.96</v>
      </c>
      <c r="M206" s="10">
        <v>315</v>
      </c>
      <c r="N206" s="3" t="str">
        <f t="shared" si="11"/>
        <v>NW</v>
      </c>
      <c r="O206" s="11">
        <v>1.5</v>
      </c>
      <c r="P206" s="12">
        <v>1.2</v>
      </c>
      <c r="Q206" s="3">
        <v>0</v>
      </c>
      <c r="R206" s="13">
        <v>6834</v>
      </c>
      <c r="S206" s="14">
        <v>53.988600000000005</v>
      </c>
      <c r="T206" s="15">
        <v>3.3</v>
      </c>
      <c r="U206" s="15">
        <v>3.6</v>
      </c>
    </row>
    <row r="207" spans="1:21" x14ac:dyDescent="0.25">
      <c r="A207" s="1">
        <v>45399</v>
      </c>
      <c r="B207" s="2">
        <v>0.71180555555555558</v>
      </c>
      <c r="C207" s="7">
        <v>999</v>
      </c>
      <c r="D207" s="7">
        <v>1004</v>
      </c>
      <c r="E207" s="8">
        <v>13.6</v>
      </c>
      <c r="F207" s="9">
        <v>86</v>
      </c>
      <c r="G207" s="8">
        <v>12.4</v>
      </c>
      <c r="H207" s="8">
        <v>11.3</v>
      </c>
      <c r="I207" s="8">
        <v>26</v>
      </c>
      <c r="J207" s="8">
        <v>12.4</v>
      </c>
      <c r="K207" s="6">
        <f t="shared" si="9"/>
        <v>13.32</v>
      </c>
      <c r="L207" s="6">
        <f t="shared" si="10"/>
        <v>14.759999999999998</v>
      </c>
      <c r="M207" s="10">
        <v>336</v>
      </c>
      <c r="N207" s="3" t="str">
        <f t="shared" si="11"/>
        <v>NNW</v>
      </c>
      <c r="O207" s="11">
        <v>3</v>
      </c>
      <c r="P207" s="12">
        <v>0.5</v>
      </c>
      <c r="Q207" s="3">
        <v>0.7</v>
      </c>
      <c r="R207" s="13">
        <v>8283</v>
      </c>
      <c r="S207" s="14">
        <v>65.435700000000011</v>
      </c>
      <c r="T207" s="15">
        <v>3.7</v>
      </c>
      <c r="U207" s="15">
        <v>4.0999999999999996</v>
      </c>
    </row>
    <row r="208" spans="1:21" x14ac:dyDescent="0.25">
      <c r="A208" s="1">
        <v>45399</v>
      </c>
      <c r="B208" s="2">
        <v>0.71527777777777779</v>
      </c>
      <c r="C208" s="7">
        <v>999</v>
      </c>
      <c r="D208" s="7">
        <v>1004</v>
      </c>
      <c r="E208" s="8">
        <v>13.4</v>
      </c>
      <c r="F208" s="9">
        <v>86</v>
      </c>
      <c r="G208" s="8">
        <v>13</v>
      </c>
      <c r="H208" s="8">
        <v>11.1</v>
      </c>
      <c r="I208" s="8">
        <v>26</v>
      </c>
      <c r="J208" s="8">
        <v>13</v>
      </c>
      <c r="K208" s="6">
        <f t="shared" si="9"/>
        <v>7.9200000000000008</v>
      </c>
      <c r="L208" s="6">
        <f t="shared" si="10"/>
        <v>8.2799999999999994</v>
      </c>
      <c r="M208" s="10">
        <v>341</v>
      </c>
      <c r="N208" s="3" t="str">
        <f t="shared" si="11"/>
        <v>NNW</v>
      </c>
      <c r="O208" s="11">
        <v>4.5</v>
      </c>
      <c r="P208" s="12">
        <v>0.7</v>
      </c>
      <c r="Q208" s="3">
        <v>0.9</v>
      </c>
      <c r="R208" s="13">
        <v>8851</v>
      </c>
      <c r="S208" s="14">
        <v>69.922900000000013</v>
      </c>
      <c r="T208" s="15">
        <v>2.2000000000000002</v>
      </c>
      <c r="U208" s="15">
        <v>2.2999999999999998</v>
      </c>
    </row>
    <row r="209" spans="1:21" x14ac:dyDescent="0.25">
      <c r="A209" s="1">
        <v>45399</v>
      </c>
      <c r="B209" s="2">
        <v>0.71875</v>
      </c>
      <c r="C209" s="7">
        <v>999</v>
      </c>
      <c r="D209" s="7">
        <v>1004</v>
      </c>
      <c r="E209" s="8">
        <v>13.4</v>
      </c>
      <c r="F209" s="9">
        <v>87</v>
      </c>
      <c r="G209" s="8">
        <v>13.4</v>
      </c>
      <c r="H209" s="8">
        <v>11.3</v>
      </c>
      <c r="I209" s="8">
        <v>26</v>
      </c>
      <c r="J209" s="8">
        <v>13.4</v>
      </c>
      <c r="K209" s="6">
        <f t="shared" si="9"/>
        <v>4.68</v>
      </c>
      <c r="L209" s="6">
        <f t="shared" si="10"/>
        <v>4.68</v>
      </c>
      <c r="M209" s="10">
        <v>48</v>
      </c>
      <c r="N209" s="3" t="str">
        <f t="shared" si="11"/>
        <v>NE</v>
      </c>
      <c r="O209" s="11">
        <v>3</v>
      </c>
      <c r="P209" s="12">
        <v>1</v>
      </c>
      <c r="Q209" s="3">
        <v>0</v>
      </c>
      <c r="R209" s="13">
        <v>7856</v>
      </c>
      <c r="S209" s="14">
        <v>62.062400000000004</v>
      </c>
      <c r="T209" s="15">
        <v>1.3</v>
      </c>
      <c r="U209" s="15">
        <v>1.3</v>
      </c>
    </row>
    <row r="210" spans="1:21" x14ac:dyDescent="0.25">
      <c r="A210" s="1">
        <v>45399</v>
      </c>
      <c r="B210" s="2">
        <v>0.72222222222222221</v>
      </c>
      <c r="C210" s="7">
        <v>999</v>
      </c>
      <c r="D210" s="7">
        <v>1004</v>
      </c>
      <c r="E210" s="8">
        <v>13.5</v>
      </c>
      <c r="F210" s="9">
        <v>87</v>
      </c>
      <c r="G210" s="8">
        <v>13.6</v>
      </c>
      <c r="H210" s="8">
        <v>11.4</v>
      </c>
      <c r="I210" s="8">
        <v>26</v>
      </c>
      <c r="J210" s="8">
        <v>13.6</v>
      </c>
      <c r="K210" s="6">
        <f t="shared" si="9"/>
        <v>5.04</v>
      </c>
      <c r="L210" s="6">
        <f t="shared" si="10"/>
        <v>5.04</v>
      </c>
      <c r="M210" s="10">
        <v>327</v>
      </c>
      <c r="N210" s="3" t="str">
        <f t="shared" si="11"/>
        <v>NW</v>
      </c>
      <c r="O210" s="11">
        <v>3</v>
      </c>
      <c r="P210" s="12">
        <v>1.2</v>
      </c>
      <c r="Q210" s="3">
        <v>0</v>
      </c>
      <c r="R210" s="13">
        <v>6207</v>
      </c>
      <c r="S210" s="14">
        <v>49.035300000000007</v>
      </c>
      <c r="T210" s="15">
        <v>1.4</v>
      </c>
      <c r="U210" s="15">
        <v>1.4</v>
      </c>
    </row>
    <row r="211" spans="1:21" x14ac:dyDescent="0.25">
      <c r="A211" s="1">
        <v>45399</v>
      </c>
      <c r="B211" s="2">
        <v>0.72569444444444442</v>
      </c>
      <c r="C211" s="7">
        <v>999</v>
      </c>
      <c r="D211" s="7">
        <v>1004</v>
      </c>
      <c r="E211" s="8">
        <v>13.5</v>
      </c>
      <c r="F211" s="9">
        <v>88</v>
      </c>
      <c r="G211" s="8">
        <v>13.5</v>
      </c>
      <c r="H211" s="8">
        <v>11.5</v>
      </c>
      <c r="I211" s="8">
        <v>26</v>
      </c>
      <c r="J211" s="8">
        <v>13.5</v>
      </c>
      <c r="K211" s="6">
        <f t="shared" si="9"/>
        <v>3.6</v>
      </c>
      <c r="L211" s="6">
        <f t="shared" si="10"/>
        <v>3.6</v>
      </c>
      <c r="M211" s="10">
        <v>62</v>
      </c>
      <c r="N211" s="3" t="str">
        <f t="shared" si="11"/>
        <v>ENE</v>
      </c>
      <c r="O211" s="11">
        <v>1.5</v>
      </c>
      <c r="P211" s="12">
        <v>1.2</v>
      </c>
      <c r="Q211" s="3">
        <v>0</v>
      </c>
      <c r="R211" s="13">
        <v>5276</v>
      </c>
      <c r="S211" s="14">
        <v>41.680400000000006</v>
      </c>
      <c r="T211" s="15">
        <v>1</v>
      </c>
      <c r="U211" s="15">
        <v>1</v>
      </c>
    </row>
    <row r="212" spans="1:21" x14ac:dyDescent="0.25">
      <c r="A212" s="1">
        <v>45399</v>
      </c>
      <c r="B212" s="2">
        <v>0.72916666666666663</v>
      </c>
      <c r="C212" s="7">
        <v>999</v>
      </c>
      <c r="D212" s="7">
        <v>1004</v>
      </c>
      <c r="E212" s="8">
        <v>13.5</v>
      </c>
      <c r="F212" s="9">
        <v>87</v>
      </c>
      <c r="G212" s="8">
        <v>12.6</v>
      </c>
      <c r="H212" s="8">
        <v>11.4</v>
      </c>
      <c r="I212" s="8">
        <v>26</v>
      </c>
      <c r="J212" s="8">
        <v>12.6</v>
      </c>
      <c r="K212" s="6">
        <f t="shared" si="9"/>
        <v>10.08</v>
      </c>
      <c r="L212" s="6">
        <f t="shared" si="10"/>
        <v>11.16</v>
      </c>
      <c r="M212" s="10">
        <v>355</v>
      </c>
      <c r="N212" s="3" t="str">
        <f t="shared" si="11"/>
        <v>N</v>
      </c>
      <c r="O212" s="11">
        <v>0</v>
      </c>
      <c r="P212" s="12">
        <v>1.2</v>
      </c>
      <c r="Q212" s="3">
        <v>0</v>
      </c>
      <c r="R212" s="13">
        <v>5680</v>
      </c>
      <c r="S212" s="14">
        <v>44.872000000000007</v>
      </c>
      <c r="T212" s="15">
        <v>2.8</v>
      </c>
      <c r="U212" s="15">
        <v>3.1</v>
      </c>
    </row>
    <row r="213" spans="1:21" x14ac:dyDescent="0.25">
      <c r="A213" s="1">
        <v>45399</v>
      </c>
      <c r="B213" s="2">
        <v>0.73263888888888884</v>
      </c>
      <c r="C213" s="7">
        <v>999</v>
      </c>
      <c r="D213" s="7">
        <v>1004</v>
      </c>
      <c r="E213" s="8">
        <v>13.5</v>
      </c>
      <c r="F213" s="9">
        <v>86</v>
      </c>
      <c r="G213" s="8">
        <v>13.2</v>
      </c>
      <c r="H213" s="8">
        <v>11.2</v>
      </c>
      <c r="I213" s="8">
        <v>26</v>
      </c>
      <c r="J213" s="8">
        <v>13.2</v>
      </c>
      <c r="K213" s="6">
        <f t="shared" si="9"/>
        <v>7.2</v>
      </c>
      <c r="L213" s="6">
        <f t="shared" si="10"/>
        <v>8.2799999999999994</v>
      </c>
      <c r="M213" s="10">
        <v>258</v>
      </c>
      <c r="N213" s="3" t="str">
        <f t="shared" si="11"/>
        <v>WSW</v>
      </c>
      <c r="O213" s="11">
        <v>0</v>
      </c>
      <c r="P213" s="12">
        <v>1.2</v>
      </c>
      <c r="Q213" s="3">
        <v>0</v>
      </c>
      <c r="R213" s="13">
        <v>4753</v>
      </c>
      <c r="S213" s="14">
        <v>37.548700000000004</v>
      </c>
      <c r="T213" s="15">
        <v>2</v>
      </c>
      <c r="U213" s="15">
        <v>2.2999999999999998</v>
      </c>
    </row>
    <row r="214" spans="1:21" x14ac:dyDescent="0.25">
      <c r="A214" s="1">
        <v>45399</v>
      </c>
      <c r="B214" s="2">
        <v>0.73611111111111116</v>
      </c>
      <c r="C214" s="7">
        <v>999</v>
      </c>
      <c r="D214" s="7">
        <v>1004</v>
      </c>
      <c r="E214" s="8">
        <v>13.6</v>
      </c>
      <c r="F214" s="9">
        <v>86</v>
      </c>
      <c r="G214" s="8">
        <v>13.6</v>
      </c>
      <c r="H214" s="8">
        <v>11.3</v>
      </c>
      <c r="I214" s="8">
        <v>26</v>
      </c>
      <c r="J214" s="8">
        <v>13.6</v>
      </c>
      <c r="K214" s="6">
        <f t="shared" si="9"/>
        <v>3.24</v>
      </c>
      <c r="L214" s="6">
        <f t="shared" si="10"/>
        <v>3.24</v>
      </c>
      <c r="M214" s="10">
        <v>66</v>
      </c>
      <c r="N214" s="3" t="str">
        <f t="shared" si="11"/>
        <v>ENE</v>
      </c>
      <c r="O214" s="11">
        <v>0</v>
      </c>
      <c r="P214" s="12">
        <v>1.2</v>
      </c>
      <c r="Q214" s="3">
        <v>0</v>
      </c>
      <c r="R214" s="13">
        <v>4840</v>
      </c>
      <c r="S214" s="14">
        <v>38.236000000000004</v>
      </c>
      <c r="T214" s="15">
        <v>0.9</v>
      </c>
      <c r="U214" s="15">
        <v>0.9</v>
      </c>
    </row>
    <row r="215" spans="1:21" x14ac:dyDescent="0.25">
      <c r="A215" s="1">
        <v>45399</v>
      </c>
      <c r="B215" s="2">
        <v>0.73958333333333337</v>
      </c>
      <c r="C215" s="7">
        <v>999</v>
      </c>
      <c r="D215" s="7">
        <v>1004</v>
      </c>
      <c r="E215" s="8">
        <v>13.6</v>
      </c>
      <c r="F215" s="9">
        <v>86</v>
      </c>
      <c r="G215" s="8">
        <v>13.6</v>
      </c>
      <c r="H215" s="8">
        <v>11.3</v>
      </c>
      <c r="I215" s="8">
        <v>26</v>
      </c>
      <c r="J215" s="8">
        <v>13.6</v>
      </c>
      <c r="K215" s="6">
        <f t="shared" si="9"/>
        <v>0</v>
      </c>
      <c r="L215" s="6">
        <f t="shared" si="10"/>
        <v>0</v>
      </c>
      <c r="M215" s="10">
        <v>72</v>
      </c>
      <c r="N215" s="3" t="str">
        <f t="shared" si="11"/>
        <v>ENE</v>
      </c>
      <c r="O215" s="11">
        <v>0</v>
      </c>
      <c r="P215" s="12">
        <v>1.2</v>
      </c>
      <c r="Q215" s="3">
        <v>0</v>
      </c>
      <c r="R215" s="13">
        <v>3823</v>
      </c>
      <c r="S215" s="14">
        <v>30.201700000000002</v>
      </c>
      <c r="T215" s="15">
        <v>0</v>
      </c>
      <c r="U215" s="15">
        <v>0</v>
      </c>
    </row>
    <row r="216" spans="1:21" x14ac:dyDescent="0.25">
      <c r="A216" s="1">
        <v>45399</v>
      </c>
      <c r="B216" s="2">
        <v>0.74305555555555558</v>
      </c>
      <c r="C216" s="7">
        <v>999</v>
      </c>
      <c r="D216" s="7">
        <v>1004</v>
      </c>
      <c r="E216" s="8">
        <v>13.7</v>
      </c>
      <c r="F216" s="9">
        <v>86</v>
      </c>
      <c r="G216" s="8">
        <v>13.7</v>
      </c>
      <c r="H216" s="8">
        <v>11.4</v>
      </c>
      <c r="I216" s="8">
        <v>26</v>
      </c>
      <c r="J216" s="8">
        <v>13.7</v>
      </c>
      <c r="K216" s="6">
        <f t="shared" si="9"/>
        <v>2.52</v>
      </c>
      <c r="L216" s="6">
        <f t="shared" si="10"/>
        <v>2.52</v>
      </c>
      <c r="M216" s="10">
        <v>30</v>
      </c>
      <c r="N216" s="3" t="str">
        <f t="shared" si="11"/>
        <v>NNE</v>
      </c>
      <c r="O216" s="11">
        <v>0</v>
      </c>
      <c r="P216" s="12">
        <v>1.2</v>
      </c>
      <c r="Q216" s="3">
        <v>0</v>
      </c>
      <c r="R216" s="13">
        <v>4030</v>
      </c>
      <c r="S216" s="14">
        <v>31.837000000000003</v>
      </c>
      <c r="T216" s="15">
        <v>0.7</v>
      </c>
      <c r="U216" s="15">
        <v>0.7</v>
      </c>
    </row>
    <row r="217" spans="1:21" x14ac:dyDescent="0.25">
      <c r="A217" s="1">
        <v>45399</v>
      </c>
      <c r="B217" s="2">
        <v>0.74652777777777779</v>
      </c>
      <c r="C217" s="7">
        <v>999</v>
      </c>
      <c r="D217" s="7">
        <v>1004</v>
      </c>
      <c r="E217" s="8">
        <v>13.6</v>
      </c>
      <c r="F217" s="9">
        <v>84</v>
      </c>
      <c r="G217" s="8">
        <v>13.6</v>
      </c>
      <c r="H217" s="8">
        <v>10.9</v>
      </c>
      <c r="I217" s="8">
        <v>26</v>
      </c>
      <c r="J217" s="8">
        <v>13.6</v>
      </c>
      <c r="K217" s="6">
        <f t="shared" si="9"/>
        <v>0</v>
      </c>
      <c r="L217" s="6">
        <f t="shared" si="10"/>
        <v>0</v>
      </c>
      <c r="M217" s="10">
        <v>266</v>
      </c>
      <c r="N217" s="3" t="str">
        <f t="shared" si="11"/>
        <v>W</v>
      </c>
      <c r="O217" s="11">
        <v>0</v>
      </c>
      <c r="P217" s="12">
        <v>1.2</v>
      </c>
      <c r="Q217" s="3">
        <v>0</v>
      </c>
      <c r="R217" s="13">
        <v>5322</v>
      </c>
      <c r="S217" s="14">
        <v>42.043800000000005</v>
      </c>
      <c r="T217" s="15">
        <v>0</v>
      </c>
      <c r="U217" s="15">
        <v>0</v>
      </c>
    </row>
    <row r="218" spans="1:21" x14ac:dyDescent="0.25">
      <c r="A218" s="1">
        <v>45399</v>
      </c>
      <c r="B218" s="2">
        <v>0.75</v>
      </c>
      <c r="C218" s="7">
        <v>999</v>
      </c>
      <c r="D218" s="7">
        <v>1004</v>
      </c>
      <c r="E218" s="8">
        <v>13.7</v>
      </c>
      <c r="F218" s="9">
        <v>85</v>
      </c>
      <c r="G218" s="8">
        <v>13.7</v>
      </c>
      <c r="H218" s="8">
        <v>11.2</v>
      </c>
      <c r="I218" s="8">
        <v>26</v>
      </c>
      <c r="J218" s="8">
        <v>13.7</v>
      </c>
      <c r="K218" s="6">
        <f t="shared" si="9"/>
        <v>0</v>
      </c>
      <c r="L218" s="6">
        <f t="shared" si="10"/>
        <v>0</v>
      </c>
      <c r="M218" s="10">
        <v>7</v>
      </c>
      <c r="N218" s="3" t="str">
        <f t="shared" si="11"/>
        <v>N</v>
      </c>
      <c r="O218" s="11">
        <v>0</v>
      </c>
      <c r="P218" s="12">
        <v>1.2</v>
      </c>
      <c r="Q218" s="3">
        <v>0</v>
      </c>
      <c r="R218" s="13">
        <v>4038</v>
      </c>
      <c r="S218" s="14">
        <v>31.900200000000002</v>
      </c>
      <c r="T218" s="15">
        <v>0</v>
      </c>
      <c r="U218" s="15">
        <v>0</v>
      </c>
    </row>
    <row r="219" spans="1:21" x14ac:dyDescent="0.25">
      <c r="A219" s="1">
        <v>45399</v>
      </c>
      <c r="B219" s="2">
        <v>0.75347222222222221</v>
      </c>
      <c r="C219" s="7">
        <v>999</v>
      </c>
      <c r="D219" s="7">
        <v>1004</v>
      </c>
      <c r="E219" s="8">
        <v>13.8</v>
      </c>
      <c r="F219" s="9">
        <v>84</v>
      </c>
      <c r="G219" s="8">
        <v>13.8</v>
      </c>
      <c r="H219" s="8">
        <v>11.1</v>
      </c>
      <c r="I219" s="8">
        <v>26</v>
      </c>
      <c r="J219" s="8">
        <v>13.8</v>
      </c>
      <c r="K219" s="6">
        <f t="shared" si="9"/>
        <v>0</v>
      </c>
      <c r="L219" s="6">
        <f t="shared" si="10"/>
        <v>0</v>
      </c>
      <c r="M219" s="10">
        <v>112</v>
      </c>
      <c r="N219" s="3" t="str">
        <f t="shared" si="11"/>
        <v>ESE</v>
      </c>
      <c r="O219" s="11">
        <v>1.5</v>
      </c>
      <c r="P219" s="12">
        <v>0.2</v>
      </c>
      <c r="Q219" s="3">
        <v>0</v>
      </c>
      <c r="R219" s="13">
        <v>3636</v>
      </c>
      <c r="S219" s="14">
        <v>28.724400000000003</v>
      </c>
      <c r="T219" s="15">
        <v>0</v>
      </c>
      <c r="U219" s="15">
        <v>0</v>
      </c>
    </row>
    <row r="220" spans="1:21" x14ac:dyDescent="0.25">
      <c r="A220" s="1">
        <v>45399</v>
      </c>
      <c r="B220" s="2">
        <v>0.75694444444444442</v>
      </c>
      <c r="C220" s="7">
        <v>999</v>
      </c>
      <c r="D220" s="7">
        <v>1004</v>
      </c>
      <c r="E220" s="8">
        <v>13.6</v>
      </c>
      <c r="F220" s="9">
        <v>83</v>
      </c>
      <c r="G220" s="8">
        <v>13.6</v>
      </c>
      <c r="H220" s="8">
        <v>10.7</v>
      </c>
      <c r="I220" s="8">
        <v>26</v>
      </c>
      <c r="J220" s="8">
        <v>13.6</v>
      </c>
      <c r="K220" s="6">
        <f t="shared" si="9"/>
        <v>2.52</v>
      </c>
      <c r="L220" s="6">
        <f t="shared" si="10"/>
        <v>2.52</v>
      </c>
      <c r="M220" s="10">
        <v>312</v>
      </c>
      <c r="N220" s="3" t="str">
        <f t="shared" si="11"/>
        <v>NW</v>
      </c>
      <c r="O220" s="11">
        <v>1.5</v>
      </c>
      <c r="P220" s="12">
        <v>0.2</v>
      </c>
      <c r="Q220" s="3">
        <v>0</v>
      </c>
      <c r="R220" s="13">
        <v>4196</v>
      </c>
      <c r="S220" s="14">
        <v>33.148400000000002</v>
      </c>
      <c r="T220" s="15">
        <v>0.7</v>
      </c>
      <c r="U220" s="15">
        <v>0.7</v>
      </c>
    </row>
    <row r="221" spans="1:21" x14ac:dyDescent="0.25">
      <c r="A221" s="1">
        <v>45399</v>
      </c>
      <c r="B221" s="2">
        <v>0.76041666666666663</v>
      </c>
      <c r="C221" s="7">
        <v>999</v>
      </c>
      <c r="D221" s="7">
        <v>1004</v>
      </c>
      <c r="E221" s="8">
        <v>13.7</v>
      </c>
      <c r="F221" s="9">
        <v>83</v>
      </c>
      <c r="G221" s="8">
        <v>13.7</v>
      </c>
      <c r="H221" s="8">
        <v>10.8</v>
      </c>
      <c r="I221" s="8">
        <v>26</v>
      </c>
      <c r="J221" s="8">
        <v>13.7</v>
      </c>
      <c r="K221" s="6">
        <f t="shared" si="9"/>
        <v>2.52</v>
      </c>
      <c r="L221" s="6">
        <f t="shared" si="10"/>
        <v>2.52</v>
      </c>
      <c r="M221" s="10">
        <v>12</v>
      </c>
      <c r="N221" s="3" t="str">
        <f t="shared" si="11"/>
        <v>N</v>
      </c>
      <c r="O221" s="11">
        <v>0</v>
      </c>
      <c r="P221" s="12">
        <v>0.2</v>
      </c>
      <c r="Q221" s="3">
        <v>0</v>
      </c>
      <c r="R221" s="13">
        <v>2314</v>
      </c>
      <c r="S221" s="14">
        <v>18.280600000000003</v>
      </c>
      <c r="T221" s="15">
        <v>0.7</v>
      </c>
      <c r="U221" s="15">
        <v>0.7</v>
      </c>
    </row>
    <row r="222" spans="1:21" x14ac:dyDescent="0.25">
      <c r="A222" s="1">
        <v>45399</v>
      </c>
      <c r="B222" s="2">
        <v>0.76388888888888884</v>
      </c>
      <c r="C222" s="7">
        <v>999</v>
      </c>
      <c r="D222" s="7">
        <v>1004</v>
      </c>
      <c r="E222" s="8">
        <v>13.8</v>
      </c>
      <c r="F222" s="9">
        <v>83</v>
      </c>
      <c r="G222" s="8">
        <v>13.8</v>
      </c>
      <c r="H222" s="8">
        <v>10.9</v>
      </c>
      <c r="I222" s="8">
        <v>26</v>
      </c>
      <c r="J222" s="8">
        <v>13.8</v>
      </c>
      <c r="K222" s="6">
        <f t="shared" si="9"/>
        <v>0</v>
      </c>
      <c r="L222" s="6">
        <f t="shared" si="10"/>
        <v>0</v>
      </c>
      <c r="M222" s="10">
        <v>344</v>
      </c>
      <c r="N222" s="3" t="str">
        <f t="shared" si="11"/>
        <v>NNW</v>
      </c>
      <c r="O222" s="11">
        <v>0</v>
      </c>
      <c r="P222" s="12">
        <v>0.2</v>
      </c>
      <c r="Q222" s="3">
        <v>0</v>
      </c>
      <c r="R222" s="13">
        <v>1873</v>
      </c>
      <c r="S222" s="14">
        <v>14.796700000000001</v>
      </c>
      <c r="T222" s="15">
        <v>0</v>
      </c>
      <c r="U222" s="15">
        <v>0</v>
      </c>
    </row>
    <row r="223" spans="1:21" x14ac:dyDescent="0.25">
      <c r="A223" s="1">
        <v>45399</v>
      </c>
      <c r="B223" s="2">
        <v>0.76736111111111116</v>
      </c>
      <c r="C223" s="7">
        <v>999</v>
      </c>
      <c r="D223" s="7">
        <v>1004</v>
      </c>
      <c r="E223" s="8">
        <v>13.7</v>
      </c>
      <c r="F223" s="9">
        <v>83</v>
      </c>
      <c r="G223" s="8">
        <v>12.7</v>
      </c>
      <c r="H223" s="8">
        <v>10.8</v>
      </c>
      <c r="I223" s="8">
        <v>26</v>
      </c>
      <c r="J223" s="8">
        <v>12.7</v>
      </c>
      <c r="K223" s="6">
        <f t="shared" si="9"/>
        <v>11.52</v>
      </c>
      <c r="L223" s="6">
        <f t="shared" si="10"/>
        <v>11.88</v>
      </c>
      <c r="M223" s="10">
        <v>30</v>
      </c>
      <c r="N223" s="3" t="str">
        <f t="shared" si="11"/>
        <v>NNE</v>
      </c>
      <c r="O223" s="11">
        <v>0</v>
      </c>
      <c r="P223" s="12">
        <v>0.2</v>
      </c>
      <c r="Q223" s="3">
        <v>0</v>
      </c>
      <c r="R223" s="13">
        <v>1359</v>
      </c>
      <c r="S223" s="14">
        <v>10.7361</v>
      </c>
      <c r="T223" s="15">
        <v>3.2</v>
      </c>
      <c r="U223" s="15">
        <v>3.3</v>
      </c>
    </row>
    <row r="224" spans="1:21" x14ac:dyDescent="0.25">
      <c r="A224" s="1">
        <v>45399</v>
      </c>
      <c r="B224" s="2">
        <v>0.77083333333333337</v>
      </c>
      <c r="C224" s="7">
        <v>999</v>
      </c>
      <c r="D224" s="7">
        <v>1004</v>
      </c>
      <c r="E224" s="8">
        <v>13.6</v>
      </c>
      <c r="F224" s="9">
        <v>82</v>
      </c>
      <c r="G224" s="8">
        <v>13.6</v>
      </c>
      <c r="H224" s="8">
        <v>10.6</v>
      </c>
      <c r="I224" s="8">
        <v>26</v>
      </c>
      <c r="J224" s="8">
        <v>13.6</v>
      </c>
      <c r="K224" s="6">
        <f t="shared" si="9"/>
        <v>4.68</v>
      </c>
      <c r="L224" s="6">
        <f t="shared" si="10"/>
        <v>4.68</v>
      </c>
      <c r="M224" s="10">
        <v>306</v>
      </c>
      <c r="N224" s="3" t="str">
        <f t="shared" si="11"/>
        <v>WNW</v>
      </c>
      <c r="O224" s="11">
        <v>0</v>
      </c>
      <c r="P224" s="12">
        <v>0.2</v>
      </c>
      <c r="Q224" s="3">
        <v>0</v>
      </c>
      <c r="R224" s="13">
        <v>0.78</v>
      </c>
      <c r="S224" s="14">
        <v>6.1620000000000008E-3</v>
      </c>
      <c r="T224" s="15">
        <v>1.3</v>
      </c>
      <c r="U224" s="15">
        <v>1.3</v>
      </c>
    </row>
    <row r="225" spans="1:21" x14ac:dyDescent="0.25">
      <c r="A225" s="1">
        <v>45399</v>
      </c>
      <c r="B225" s="2">
        <v>0.77430555555555558</v>
      </c>
      <c r="C225" s="7">
        <v>999</v>
      </c>
      <c r="D225" s="7">
        <v>1004</v>
      </c>
      <c r="E225" s="8">
        <v>13.5</v>
      </c>
      <c r="F225" s="9">
        <v>83</v>
      </c>
      <c r="G225" s="8">
        <v>13.5</v>
      </c>
      <c r="H225" s="8">
        <v>10.6</v>
      </c>
      <c r="I225" s="8">
        <v>26</v>
      </c>
      <c r="J225" s="8">
        <v>13.5</v>
      </c>
      <c r="K225" s="6">
        <f t="shared" si="9"/>
        <v>3.6</v>
      </c>
      <c r="L225" s="6">
        <f t="shared" si="10"/>
        <v>3.6</v>
      </c>
      <c r="M225" s="10">
        <v>78</v>
      </c>
      <c r="N225" s="3" t="str">
        <f t="shared" si="11"/>
        <v>ENE</v>
      </c>
      <c r="O225" s="11">
        <v>0</v>
      </c>
      <c r="P225" s="12">
        <v>0.2</v>
      </c>
      <c r="Q225" s="3">
        <v>0</v>
      </c>
      <c r="R225" s="13">
        <v>0.58899999999999997</v>
      </c>
      <c r="S225" s="14">
        <v>4.6531000000000003E-3</v>
      </c>
      <c r="T225" s="15">
        <v>1</v>
      </c>
      <c r="U225" s="15">
        <v>1</v>
      </c>
    </row>
    <row r="226" spans="1:21" x14ac:dyDescent="0.25">
      <c r="A226" s="1">
        <v>45399</v>
      </c>
      <c r="B226" s="2">
        <v>0.77777777777777779</v>
      </c>
      <c r="C226" s="7">
        <v>999</v>
      </c>
      <c r="D226" s="7">
        <v>1004</v>
      </c>
      <c r="E226" s="8">
        <v>13.3</v>
      </c>
      <c r="F226" s="9">
        <v>81</v>
      </c>
      <c r="G226" s="8">
        <v>13.4</v>
      </c>
      <c r="H226" s="8">
        <v>10.1</v>
      </c>
      <c r="I226" s="8">
        <v>26</v>
      </c>
      <c r="J226" s="8">
        <v>13.4</v>
      </c>
      <c r="K226" s="6">
        <f t="shared" si="9"/>
        <v>5.04</v>
      </c>
      <c r="L226" s="6">
        <f t="shared" si="10"/>
        <v>5.04</v>
      </c>
      <c r="M226" s="10">
        <v>310</v>
      </c>
      <c r="N226" s="3" t="str">
        <f t="shared" si="11"/>
        <v>NW</v>
      </c>
      <c r="O226" s="11">
        <v>0</v>
      </c>
      <c r="P226" s="12">
        <v>0.2</v>
      </c>
      <c r="Q226" s="3">
        <v>0</v>
      </c>
      <c r="R226" s="13">
        <v>0.504</v>
      </c>
      <c r="S226" s="14">
        <v>3.9816000000000001E-3</v>
      </c>
      <c r="T226" s="15">
        <v>1.4</v>
      </c>
      <c r="U226" s="15">
        <v>1.4</v>
      </c>
    </row>
    <row r="227" spans="1:21" x14ac:dyDescent="0.25">
      <c r="A227" s="1">
        <v>45399</v>
      </c>
      <c r="B227" s="2">
        <v>0.78125</v>
      </c>
      <c r="C227" s="7">
        <v>999</v>
      </c>
      <c r="D227" s="7">
        <v>1004</v>
      </c>
      <c r="E227" s="8">
        <v>13.3</v>
      </c>
      <c r="F227" s="9">
        <v>80</v>
      </c>
      <c r="G227" s="8">
        <v>13.3</v>
      </c>
      <c r="H227" s="8">
        <v>9.9</v>
      </c>
      <c r="I227" s="8">
        <v>26</v>
      </c>
      <c r="J227" s="8">
        <v>13.3</v>
      </c>
      <c r="K227" s="6">
        <f t="shared" si="9"/>
        <v>4.68</v>
      </c>
      <c r="L227" s="6">
        <f t="shared" si="10"/>
        <v>4.68</v>
      </c>
      <c r="M227" s="10">
        <v>78</v>
      </c>
      <c r="N227" s="3" t="str">
        <f t="shared" si="11"/>
        <v>ENE</v>
      </c>
      <c r="O227" s="11">
        <v>0</v>
      </c>
      <c r="P227" s="12">
        <v>0.2</v>
      </c>
      <c r="Q227" s="3">
        <v>0</v>
      </c>
      <c r="R227" s="13">
        <v>0.47399999999999998</v>
      </c>
      <c r="S227" s="14">
        <v>3.7446000000000003E-3</v>
      </c>
      <c r="T227" s="15">
        <v>1.3</v>
      </c>
      <c r="U227" s="15">
        <v>1.3</v>
      </c>
    </row>
    <row r="228" spans="1:21" x14ac:dyDescent="0.25">
      <c r="A228" s="1">
        <v>45399</v>
      </c>
      <c r="B228" s="2">
        <v>0.78472222222222221</v>
      </c>
      <c r="C228" s="7">
        <v>999</v>
      </c>
      <c r="D228" s="7">
        <v>1004</v>
      </c>
      <c r="E228" s="8">
        <v>13.4</v>
      </c>
      <c r="F228" s="9">
        <v>81</v>
      </c>
      <c r="G228" s="8">
        <v>13.4</v>
      </c>
      <c r="H228" s="8">
        <v>10.199999999999999</v>
      </c>
      <c r="I228" s="8">
        <v>26</v>
      </c>
      <c r="J228" s="8">
        <v>13.4</v>
      </c>
      <c r="K228" s="6">
        <f t="shared" si="9"/>
        <v>0</v>
      </c>
      <c r="L228" s="6">
        <f t="shared" si="10"/>
        <v>0</v>
      </c>
      <c r="M228" s="10">
        <v>336</v>
      </c>
      <c r="N228" s="3" t="str">
        <f t="shared" si="11"/>
        <v>NNW</v>
      </c>
      <c r="O228" s="11">
        <v>0</v>
      </c>
      <c r="P228" s="12">
        <v>0.2</v>
      </c>
      <c r="Q228" s="3">
        <v>0</v>
      </c>
      <c r="R228" s="13">
        <v>0.48</v>
      </c>
      <c r="S228" s="14">
        <v>3.7920000000000002E-3</v>
      </c>
      <c r="T228" s="15">
        <v>0</v>
      </c>
      <c r="U228" s="15">
        <v>0</v>
      </c>
    </row>
    <row r="229" spans="1:21" x14ac:dyDescent="0.25">
      <c r="A229" s="1">
        <v>45399</v>
      </c>
      <c r="B229" s="2">
        <v>0.78819444444444442</v>
      </c>
      <c r="C229" s="7">
        <v>999</v>
      </c>
      <c r="D229" s="7">
        <v>1004</v>
      </c>
      <c r="E229" s="8">
        <v>13.2</v>
      </c>
      <c r="F229" s="9">
        <v>81</v>
      </c>
      <c r="G229" s="8">
        <v>13.2</v>
      </c>
      <c r="H229" s="8">
        <v>10</v>
      </c>
      <c r="I229" s="8">
        <v>26</v>
      </c>
      <c r="J229" s="8">
        <v>13.2</v>
      </c>
      <c r="K229" s="6">
        <f t="shared" si="9"/>
        <v>2.52</v>
      </c>
      <c r="L229" s="6">
        <f t="shared" si="10"/>
        <v>2.52</v>
      </c>
      <c r="M229" s="10">
        <v>247</v>
      </c>
      <c r="N229" s="3" t="str">
        <f t="shared" si="11"/>
        <v>WSW</v>
      </c>
      <c r="O229" s="11">
        <v>0</v>
      </c>
      <c r="P229" s="12">
        <v>0.2</v>
      </c>
      <c r="Q229" s="3">
        <v>0</v>
      </c>
      <c r="R229" s="13">
        <v>0.32800000000000001</v>
      </c>
      <c r="S229" s="14">
        <v>2.5912000000000005E-3</v>
      </c>
      <c r="T229" s="15">
        <v>0.7</v>
      </c>
      <c r="U229" s="15">
        <v>0.7</v>
      </c>
    </row>
    <row r="230" spans="1:21" x14ac:dyDescent="0.25">
      <c r="A230" s="1">
        <v>45399</v>
      </c>
      <c r="B230" s="2">
        <v>0.79166666666666663</v>
      </c>
      <c r="C230" s="7">
        <v>1000</v>
      </c>
      <c r="D230" s="7">
        <v>1005</v>
      </c>
      <c r="E230" s="8">
        <v>13.2</v>
      </c>
      <c r="F230" s="9">
        <v>80</v>
      </c>
      <c r="G230" s="8">
        <v>13.2</v>
      </c>
      <c r="H230" s="8">
        <v>9.8000000000000007</v>
      </c>
      <c r="I230" s="8">
        <v>26</v>
      </c>
      <c r="J230" s="8">
        <v>13.2</v>
      </c>
      <c r="K230" s="6">
        <f t="shared" si="9"/>
        <v>0</v>
      </c>
      <c r="L230" s="6">
        <f t="shared" si="10"/>
        <v>0</v>
      </c>
      <c r="M230" s="10">
        <v>102</v>
      </c>
      <c r="N230" s="3" t="str">
        <f t="shared" si="11"/>
        <v>E</v>
      </c>
      <c r="O230" s="11">
        <v>0</v>
      </c>
      <c r="P230" s="12">
        <v>0.2</v>
      </c>
      <c r="Q230" s="3">
        <v>0</v>
      </c>
      <c r="R230" s="13">
        <v>0.23799999999999999</v>
      </c>
      <c r="S230" s="14">
        <v>1.8802000000000001E-3</v>
      </c>
      <c r="T230" s="15">
        <v>0</v>
      </c>
      <c r="U230" s="15">
        <v>0</v>
      </c>
    </row>
    <row r="231" spans="1:21" x14ac:dyDescent="0.25">
      <c r="A231" s="1">
        <v>45399</v>
      </c>
      <c r="B231" s="2">
        <v>0.79513888888888884</v>
      </c>
      <c r="C231" s="7">
        <v>1000</v>
      </c>
      <c r="D231" s="7">
        <v>1005</v>
      </c>
      <c r="E231" s="8">
        <v>13.2</v>
      </c>
      <c r="F231" s="9">
        <v>79</v>
      </c>
      <c r="G231" s="8">
        <v>13.2</v>
      </c>
      <c r="H231" s="8">
        <v>9.6</v>
      </c>
      <c r="I231" s="8">
        <v>26</v>
      </c>
      <c r="J231" s="8">
        <v>13.2</v>
      </c>
      <c r="K231" s="6">
        <f t="shared" si="9"/>
        <v>3.24</v>
      </c>
      <c r="L231" s="6">
        <f t="shared" si="10"/>
        <v>3.24</v>
      </c>
      <c r="M231" s="10">
        <v>113</v>
      </c>
      <c r="N231" s="3" t="str">
        <f t="shared" si="11"/>
        <v>ESE</v>
      </c>
      <c r="O231" s="11">
        <v>0</v>
      </c>
      <c r="P231" s="12">
        <v>0</v>
      </c>
      <c r="Q231" s="3">
        <v>0</v>
      </c>
      <c r="R231" s="13">
        <v>0.185</v>
      </c>
      <c r="S231" s="14">
        <v>1.4615000000000001E-3</v>
      </c>
      <c r="T231" s="15">
        <v>0.9</v>
      </c>
      <c r="U231" s="15">
        <v>0.9</v>
      </c>
    </row>
    <row r="232" spans="1:21" x14ac:dyDescent="0.25">
      <c r="A232" s="1">
        <v>45399</v>
      </c>
      <c r="B232" s="2">
        <v>0.79861111111111116</v>
      </c>
      <c r="C232" s="7">
        <v>1000</v>
      </c>
      <c r="D232" s="7">
        <v>1005</v>
      </c>
      <c r="E232" s="8">
        <v>13.3</v>
      </c>
      <c r="F232" s="9">
        <v>81</v>
      </c>
      <c r="G232" s="8">
        <v>13.3</v>
      </c>
      <c r="H232" s="8">
        <v>10.1</v>
      </c>
      <c r="I232" s="8">
        <v>26</v>
      </c>
      <c r="J232" s="8">
        <v>13.3</v>
      </c>
      <c r="K232" s="6">
        <f t="shared" si="9"/>
        <v>3.24</v>
      </c>
      <c r="L232" s="6">
        <f t="shared" si="10"/>
        <v>3.24</v>
      </c>
      <c r="M232" s="10">
        <v>124</v>
      </c>
      <c r="N232" s="3" t="str">
        <f t="shared" si="11"/>
        <v>ESE</v>
      </c>
      <c r="O232" s="11">
        <v>0</v>
      </c>
      <c r="P232" s="12">
        <v>0</v>
      </c>
      <c r="Q232" s="3">
        <v>0</v>
      </c>
      <c r="R232" s="13">
        <v>0.17499999999999999</v>
      </c>
      <c r="S232" s="14">
        <v>1.3825E-3</v>
      </c>
      <c r="T232" s="15">
        <v>0.9</v>
      </c>
      <c r="U232" s="15">
        <v>0.9</v>
      </c>
    </row>
    <row r="233" spans="1:21" x14ac:dyDescent="0.25">
      <c r="A233" s="1">
        <v>45399</v>
      </c>
      <c r="B233" s="2">
        <v>0.80208333333333337</v>
      </c>
      <c r="C233" s="7">
        <v>1000</v>
      </c>
      <c r="D233" s="7">
        <v>1005</v>
      </c>
      <c r="E233" s="8">
        <v>13.2</v>
      </c>
      <c r="F233" s="9">
        <v>82</v>
      </c>
      <c r="G233" s="8">
        <v>13.2</v>
      </c>
      <c r="H233" s="8">
        <v>10.199999999999999</v>
      </c>
      <c r="I233" s="8">
        <v>26</v>
      </c>
      <c r="J233" s="8">
        <v>13.2</v>
      </c>
      <c r="K233" s="6">
        <f t="shared" si="9"/>
        <v>3.24</v>
      </c>
      <c r="L233" s="6">
        <f t="shared" si="10"/>
        <v>3.24</v>
      </c>
      <c r="M233" s="10">
        <v>18</v>
      </c>
      <c r="N233" s="3" t="str">
        <f t="shared" si="11"/>
        <v>N</v>
      </c>
      <c r="O233" s="11">
        <v>0</v>
      </c>
      <c r="P233" s="12">
        <v>0</v>
      </c>
      <c r="Q233" s="3">
        <v>0</v>
      </c>
      <c r="R233" s="13">
        <v>0.124</v>
      </c>
      <c r="S233" s="14">
        <v>9.7960000000000018E-4</v>
      </c>
      <c r="T233" s="15">
        <v>0.9</v>
      </c>
      <c r="U233" s="15">
        <v>0.9</v>
      </c>
    </row>
    <row r="234" spans="1:21" x14ac:dyDescent="0.25">
      <c r="A234" s="1">
        <v>45399</v>
      </c>
      <c r="B234" s="2">
        <v>0.80555555555555558</v>
      </c>
      <c r="C234" s="7">
        <v>1000</v>
      </c>
      <c r="D234" s="7">
        <v>1005</v>
      </c>
      <c r="E234" s="8">
        <v>13.1</v>
      </c>
      <c r="F234" s="9">
        <v>83</v>
      </c>
      <c r="G234" s="8">
        <v>13.1</v>
      </c>
      <c r="H234" s="8">
        <v>10.3</v>
      </c>
      <c r="I234" s="8">
        <v>26</v>
      </c>
      <c r="J234" s="8">
        <v>13.1</v>
      </c>
      <c r="K234" s="6">
        <f t="shared" si="9"/>
        <v>3.24</v>
      </c>
      <c r="L234" s="6">
        <f t="shared" si="10"/>
        <v>3.24</v>
      </c>
      <c r="M234" s="10">
        <v>318</v>
      </c>
      <c r="N234" s="3" t="str">
        <f t="shared" si="11"/>
        <v>NW</v>
      </c>
      <c r="O234" s="11">
        <v>1.5</v>
      </c>
      <c r="P234" s="12">
        <v>0.2</v>
      </c>
      <c r="Q234" s="3">
        <v>0</v>
      </c>
      <c r="R234" s="13">
        <v>8.5999999999999993E-2</v>
      </c>
      <c r="S234" s="14">
        <v>6.7940000000000003E-4</v>
      </c>
      <c r="T234" s="15">
        <v>0.9</v>
      </c>
      <c r="U234" s="15">
        <v>0.9</v>
      </c>
    </row>
    <row r="235" spans="1:21" x14ac:dyDescent="0.25">
      <c r="A235" s="1">
        <v>45399</v>
      </c>
      <c r="B235" s="2">
        <v>0.80902777777777779</v>
      </c>
      <c r="C235" s="7">
        <v>1000</v>
      </c>
      <c r="D235" s="7">
        <v>1005</v>
      </c>
      <c r="E235" s="8">
        <v>13</v>
      </c>
      <c r="F235" s="9">
        <v>84</v>
      </c>
      <c r="G235" s="8">
        <v>13</v>
      </c>
      <c r="H235" s="8">
        <v>10.3</v>
      </c>
      <c r="I235" s="8">
        <v>26</v>
      </c>
      <c r="J235" s="8">
        <v>13</v>
      </c>
      <c r="K235" s="6">
        <f t="shared" si="9"/>
        <v>0</v>
      </c>
      <c r="L235" s="6">
        <f t="shared" si="10"/>
        <v>0</v>
      </c>
      <c r="M235" s="10">
        <v>60</v>
      </c>
      <c r="N235" s="3" t="str">
        <f t="shared" si="11"/>
        <v>ENE</v>
      </c>
      <c r="O235" s="11">
        <v>3</v>
      </c>
      <c r="P235" s="12">
        <v>0.7</v>
      </c>
      <c r="Q235" s="3">
        <v>0</v>
      </c>
      <c r="R235" s="13">
        <v>0.107</v>
      </c>
      <c r="S235" s="14">
        <v>8.4530000000000011E-4</v>
      </c>
      <c r="T235" s="15">
        <v>0</v>
      </c>
      <c r="U235" s="15">
        <v>0</v>
      </c>
    </row>
    <row r="236" spans="1:21" x14ac:dyDescent="0.25">
      <c r="A236" s="1">
        <v>45399</v>
      </c>
      <c r="B236" s="2">
        <v>0.8125</v>
      </c>
      <c r="C236" s="7">
        <v>1000</v>
      </c>
      <c r="D236" s="7">
        <v>1005</v>
      </c>
      <c r="E236" s="8">
        <v>12.9</v>
      </c>
      <c r="F236" s="9">
        <v>85</v>
      </c>
      <c r="G236" s="8">
        <v>12.9</v>
      </c>
      <c r="H236" s="8">
        <v>10.4</v>
      </c>
      <c r="I236" s="8">
        <v>26</v>
      </c>
      <c r="J236" s="8">
        <v>12.9</v>
      </c>
      <c r="K236" s="6">
        <f t="shared" si="9"/>
        <v>0</v>
      </c>
      <c r="L236" s="6">
        <f t="shared" si="10"/>
        <v>0</v>
      </c>
      <c r="M236" s="10">
        <v>210</v>
      </c>
      <c r="N236" s="3" t="str">
        <f t="shared" si="11"/>
        <v>SSW</v>
      </c>
      <c r="O236" s="11">
        <v>1.5</v>
      </c>
      <c r="P236" s="12">
        <v>0.7</v>
      </c>
      <c r="Q236" s="3">
        <v>0</v>
      </c>
      <c r="R236" s="13">
        <v>5.8999999999999997E-2</v>
      </c>
      <c r="S236" s="14">
        <v>4.661E-4</v>
      </c>
      <c r="T236" s="15">
        <v>0</v>
      </c>
      <c r="U236" s="15">
        <v>0</v>
      </c>
    </row>
    <row r="237" spans="1:21" x14ac:dyDescent="0.25">
      <c r="A237" s="1">
        <v>45399</v>
      </c>
      <c r="B237" s="2">
        <v>0.81597222222222221</v>
      </c>
      <c r="C237" s="7">
        <v>1000</v>
      </c>
      <c r="D237" s="7">
        <v>1005</v>
      </c>
      <c r="E237" s="8">
        <v>12.9</v>
      </c>
      <c r="F237" s="9">
        <v>86</v>
      </c>
      <c r="G237" s="8">
        <v>12.9</v>
      </c>
      <c r="H237" s="8">
        <v>10.6</v>
      </c>
      <c r="I237" s="8">
        <v>26</v>
      </c>
      <c r="J237" s="8">
        <v>12.9</v>
      </c>
      <c r="K237" s="6">
        <f t="shared" si="9"/>
        <v>0</v>
      </c>
      <c r="L237" s="6">
        <f t="shared" si="10"/>
        <v>0</v>
      </c>
      <c r="M237" s="10">
        <v>102</v>
      </c>
      <c r="N237" s="3" t="str">
        <f t="shared" si="11"/>
        <v>E</v>
      </c>
      <c r="O237" s="11">
        <v>3</v>
      </c>
      <c r="P237" s="12">
        <v>1.2</v>
      </c>
      <c r="Q237" s="3">
        <v>0</v>
      </c>
      <c r="R237" s="13">
        <v>0</v>
      </c>
      <c r="S237" s="14">
        <v>0</v>
      </c>
      <c r="T237" s="15">
        <v>0</v>
      </c>
      <c r="U237" s="15">
        <v>0</v>
      </c>
    </row>
    <row r="238" spans="1:21" x14ac:dyDescent="0.25">
      <c r="A238" s="1">
        <v>45399</v>
      </c>
      <c r="B238" s="2">
        <v>0.81944444444444442</v>
      </c>
      <c r="C238" s="7">
        <v>1000</v>
      </c>
      <c r="D238" s="7">
        <v>1005</v>
      </c>
      <c r="E238" s="8">
        <v>12.7</v>
      </c>
      <c r="F238" s="9">
        <v>86</v>
      </c>
      <c r="G238" s="8">
        <v>12.7</v>
      </c>
      <c r="H238" s="8">
        <v>10.4</v>
      </c>
      <c r="I238" s="8">
        <v>26</v>
      </c>
      <c r="J238" s="8">
        <v>12.7</v>
      </c>
      <c r="K238" s="6">
        <f t="shared" si="9"/>
        <v>0</v>
      </c>
      <c r="L238" s="6">
        <f t="shared" si="10"/>
        <v>0</v>
      </c>
      <c r="M238" s="10">
        <v>119</v>
      </c>
      <c r="N238" s="3" t="str">
        <f t="shared" si="11"/>
        <v>ESE</v>
      </c>
      <c r="O238" s="11">
        <v>6</v>
      </c>
      <c r="P238" s="12">
        <v>1.7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45399</v>
      </c>
      <c r="B239" s="2">
        <v>0.82291666666666663</v>
      </c>
      <c r="C239" s="7">
        <v>1001</v>
      </c>
      <c r="D239" s="7">
        <v>1006</v>
      </c>
      <c r="E239" s="8">
        <v>12.6</v>
      </c>
      <c r="F239" s="9">
        <v>88</v>
      </c>
      <c r="G239" s="8">
        <v>12.6</v>
      </c>
      <c r="H239" s="8">
        <v>10.6</v>
      </c>
      <c r="I239" s="8">
        <v>26</v>
      </c>
      <c r="J239" s="8">
        <v>12.6</v>
      </c>
      <c r="K239" s="6">
        <f t="shared" si="9"/>
        <v>0</v>
      </c>
      <c r="L239" s="6">
        <f t="shared" si="10"/>
        <v>0</v>
      </c>
      <c r="M239" s="10">
        <v>267</v>
      </c>
      <c r="N239" s="3" t="str">
        <f t="shared" si="11"/>
        <v>W</v>
      </c>
      <c r="O239" s="11">
        <v>4.5</v>
      </c>
      <c r="P239" s="12">
        <v>2.2000000000000002</v>
      </c>
      <c r="Q239" s="3">
        <v>0</v>
      </c>
      <c r="R239" s="13">
        <v>0</v>
      </c>
      <c r="S239" s="14">
        <v>0</v>
      </c>
      <c r="T239" s="15">
        <v>0</v>
      </c>
      <c r="U239" s="15">
        <v>0</v>
      </c>
    </row>
    <row r="240" spans="1:21" x14ac:dyDescent="0.25">
      <c r="A240" s="1">
        <v>45399</v>
      </c>
      <c r="B240" s="2">
        <v>0.82638888888888884</v>
      </c>
      <c r="C240" s="7">
        <v>1000</v>
      </c>
      <c r="D240" s="7">
        <v>1005</v>
      </c>
      <c r="E240" s="8">
        <v>12.5</v>
      </c>
      <c r="F240" s="9">
        <v>88</v>
      </c>
      <c r="G240" s="8">
        <v>12.5</v>
      </c>
      <c r="H240" s="8">
        <v>10.5</v>
      </c>
      <c r="I240" s="8">
        <v>26</v>
      </c>
      <c r="J240" s="8">
        <v>12.5</v>
      </c>
      <c r="K240" s="6">
        <f t="shared" si="9"/>
        <v>0</v>
      </c>
      <c r="L240" s="6">
        <f t="shared" si="10"/>
        <v>0</v>
      </c>
      <c r="M240" s="10">
        <v>79</v>
      </c>
      <c r="N240" s="3" t="str">
        <f t="shared" si="11"/>
        <v>ENE</v>
      </c>
      <c r="O240" s="11">
        <v>0</v>
      </c>
      <c r="P240" s="12">
        <v>2.2000000000000002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45399</v>
      </c>
      <c r="B241" s="2">
        <v>0.82986111111111116</v>
      </c>
      <c r="C241" s="7">
        <v>1001</v>
      </c>
      <c r="D241" s="7">
        <v>1006</v>
      </c>
      <c r="E241" s="8">
        <v>12.4</v>
      </c>
      <c r="F241" s="9">
        <v>88</v>
      </c>
      <c r="G241" s="8">
        <v>12.4</v>
      </c>
      <c r="H241" s="8">
        <v>10.4</v>
      </c>
      <c r="I241" s="8">
        <v>26</v>
      </c>
      <c r="J241" s="8">
        <v>12.4</v>
      </c>
      <c r="K241" s="6">
        <f t="shared" si="9"/>
        <v>0</v>
      </c>
      <c r="L241" s="6">
        <f t="shared" si="10"/>
        <v>0</v>
      </c>
      <c r="M241" s="10">
        <v>288</v>
      </c>
      <c r="N241" s="3" t="str">
        <f t="shared" si="11"/>
        <v>W</v>
      </c>
      <c r="O241" s="11">
        <v>1.5</v>
      </c>
      <c r="P241" s="12">
        <v>2.5</v>
      </c>
      <c r="Q241" s="3">
        <v>0</v>
      </c>
      <c r="R241" s="13">
        <v>0</v>
      </c>
      <c r="S241" s="14">
        <v>0</v>
      </c>
      <c r="T241" s="15">
        <v>0</v>
      </c>
      <c r="U241" s="15">
        <v>0</v>
      </c>
    </row>
    <row r="242" spans="1:21" x14ac:dyDescent="0.25">
      <c r="A242" s="1">
        <v>45399</v>
      </c>
      <c r="B242" s="2">
        <v>0.83333333333333337</v>
      </c>
      <c r="C242" s="7">
        <v>1001</v>
      </c>
      <c r="D242" s="7">
        <v>1006</v>
      </c>
      <c r="E242" s="8">
        <v>12.3</v>
      </c>
      <c r="F242" s="9">
        <v>89</v>
      </c>
      <c r="G242" s="8">
        <v>12.3</v>
      </c>
      <c r="H242" s="8">
        <v>10.5</v>
      </c>
      <c r="I242" s="8">
        <v>26</v>
      </c>
      <c r="J242" s="8">
        <v>12.3</v>
      </c>
      <c r="K242" s="6">
        <f t="shared" si="9"/>
        <v>3.24</v>
      </c>
      <c r="L242" s="6">
        <f t="shared" si="10"/>
        <v>3.24</v>
      </c>
      <c r="M242" s="10">
        <v>303</v>
      </c>
      <c r="N242" s="3" t="str">
        <f t="shared" si="11"/>
        <v>WNW</v>
      </c>
      <c r="O242" s="11">
        <v>1.5</v>
      </c>
      <c r="P242" s="12">
        <v>2.7</v>
      </c>
      <c r="Q242" s="3">
        <v>0</v>
      </c>
      <c r="R242" s="13">
        <v>0</v>
      </c>
      <c r="S242" s="14">
        <v>0</v>
      </c>
      <c r="T242" s="15">
        <v>0.9</v>
      </c>
      <c r="U242" s="15">
        <v>0.9</v>
      </c>
    </row>
    <row r="243" spans="1:21" x14ac:dyDescent="0.25">
      <c r="A243" s="1">
        <v>45399</v>
      </c>
      <c r="B243" s="2">
        <v>0.83680555555555558</v>
      </c>
      <c r="C243" s="7">
        <v>1001</v>
      </c>
      <c r="D243" s="7">
        <v>1006</v>
      </c>
      <c r="E243" s="8">
        <v>12.2</v>
      </c>
      <c r="F243" s="9">
        <v>88</v>
      </c>
      <c r="G243" s="8">
        <v>12.2</v>
      </c>
      <c r="H243" s="8">
        <v>10.3</v>
      </c>
      <c r="I243" s="8">
        <v>26</v>
      </c>
      <c r="J243" s="8">
        <v>12.2</v>
      </c>
      <c r="K243" s="6">
        <f t="shared" si="9"/>
        <v>3.24</v>
      </c>
      <c r="L243" s="6">
        <f t="shared" si="10"/>
        <v>3.24</v>
      </c>
      <c r="M243" s="10">
        <v>69</v>
      </c>
      <c r="N243" s="3" t="str">
        <f t="shared" si="11"/>
        <v>ENE</v>
      </c>
      <c r="O243" s="11">
        <v>1.5</v>
      </c>
      <c r="P243" s="12">
        <v>0</v>
      </c>
      <c r="Q243" s="3">
        <v>0</v>
      </c>
      <c r="R243" s="13">
        <v>0</v>
      </c>
      <c r="S243" s="14">
        <v>0</v>
      </c>
      <c r="T243" s="15">
        <v>0.9</v>
      </c>
      <c r="U243" s="15">
        <v>0.9</v>
      </c>
    </row>
    <row r="244" spans="1:21" x14ac:dyDescent="0.25">
      <c r="A244" s="1">
        <v>45399</v>
      </c>
      <c r="B244" s="2">
        <v>0.84027777777777779</v>
      </c>
      <c r="C244" s="7">
        <v>1001</v>
      </c>
      <c r="D244" s="7">
        <v>1006</v>
      </c>
      <c r="E244" s="8">
        <v>12.2</v>
      </c>
      <c r="F244" s="9">
        <v>89</v>
      </c>
      <c r="G244" s="8">
        <v>12.2</v>
      </c>
      <c r="H244" s="8">
        <v>10.4</v>
      </c>
      <c r="I244" s="8">
        <v>26</v>
      </c>
      <c r="J244" s="8">
        <v>12.2</v>
      </c>
      <c r="K244" s="6">
        <f t="shared" si="9"/>
        <v>0</v>
      </c>
      <c r="L244" s="6">
        <f t="shared" si="10"/>
        <v>0</v>
      </c>
      <c r="M244" s="10">
        <v>276</v>
      </c>
      <c r="N244" s="3" t="str">
        <f t="shared" si="11"/>
        <v>W</v>
      </c>
      <c r="O244" s="11">
        <v>1.5</v>
      </c>
      <c r="P244" s="12">
        <v>0.2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45399</v>
      </c>
      <c r="B245" s="2">
        <v>0.84375</v>
      </c>
      <c r="C245" s="7">
        <v>1001</v>
      </c>
      <c r="D245" s="7">
        <v>1006</v>
      </c>
      <c r="E245" s="8">
        <v>12.2</v>
      </c>
      <c r="F245" s="9">
        <v>89</v>
      </c>
      <c r="G245" s="8">
        <v>12.2</v>
      </c>
      <c r="H245" s="8">
        <v>10.4</v>
      </c>
      <c r="I245" s="8">
        <v>26</v>
      </c>
      <c r="J245" s="8">
        <v>12.2</v>
      </c>
      <c r="K245" s="6">
        <f t="shared" si="9"/>
        <v>5.4</v>
      </c>
      <c r="L245" s="6">
        <f t="shared" si="10"/>
        <v>5.4</v>
      </c>
      <c r="M245" s="10">
        <v>0</v>
      </c>
      <c r="N245" s="3" t="str">
        <f t="shared" si="11"/>
        <v>N</v>
      </c>
      <c r="O245" s="11">
        <v>1.5</v>
      </c>
      <c r="P245" s="12">
        <v>0.2</v>
      </c>
      <c r="Q245" s="3">
        <v>0</v>
      </c>
      <c r="R245" s="13">
        <v>0</v>
      </c>
      <c r="S245" s="14">
        <v>0</v>
      </c>
      <c r="T245" s="15">
        <v>1.5</v>
      </c>
      <c r="U245" s="15">
        <v>1.5</v>
      </c>
    </row>
    <row r="246" spans="1:21" x14ac:dyDescent="0.25">
      <c r="A246" s="1">
        <v>45399</v>
      </c>
      <c r="B246" s="2">
        <v>0.84722222222222221</v>
      </c>
      <c r="C246" s="7">
        <v>1001</v>
      </c>
      <c r="D246" s="7">
        <v>1006</v>
      </c>
      <c r="E246" s="8">
        <v>12.1</v>
      </c>
      <c r="F246" s="9">
        <v>89</v>
      </c>
      <c r="G246" s="8">
        <v>12.1</v>
      </c>
      <c r="H246" s="8">
        <v>10.3</v>
      </c>
      <c r="I246" s="8">
        <v>26</v>
      </c>
      <c r="J246" s="8">
        <v>12.1</v>
      </c>
      <c r="K246" s="6">
        <f t="shared" si="9"/>
        <v>3.9600000000000004</v>
      </c>
      <c r="L246" s="6">
        <f t="shared" si="10"/>
        <v>3.9600000000000004</v>
      </c>
      <c r="M246" s="10">
        <v>6</v>
      </c>
      <c r="N246" s="3" t="str">
        <f t="shared" si="11"/>
        <v>N</v>
      </c>
      <c r="O246" s="11">
        <v>1.5</v>
      </c>
      <c r="P246" s="12">
        <v>0.5</v>
      </c>
      <c r="Q246" s="3">
        <v>0</v>
      </c>
      <c r="R246" s="13">
        <v>0</v>
      </c>
      <c r="S246" s="14">
        <v>0</v>
      </c>
      <c r="T246" s="15">
        <v>1.1000000000000001</v>
      </c>
      <c r="U246" s="15">
        <v>1.1000000000000001</v>
      </c>
    </row>
    <row r="247" spans="1:21" x14ac:dyDescent="0.25">
      <c r="A247" s="1">
        <v>45399</v>
      </c>
      <c r="B247" s="2">
        <v>0.85069444444444442</v>
      </c>
      <c r="C247" s="7">
        <v>1001</v>
      </c>
      <c r="D247" s="7">
        <v>1006</v>
      </c>
      <c r="E247" s="8">
        <v>12</v>
      </c>
      <c r="F247" s="9">
        <v>89</v>
      </c>
      <c r="G247" s="8">
        <v>12</v>
      </c>
      <c r="H247" s="8">
        <v>10.199999999999999</v>
      </c>
      <c r="I247" s="8">
        <v>26</v>
      </c>
      <c r="J247" s="8">
        <v>12</v>
      </c>
      <c r="K247" s="6">
        <f t="shared" si="9"/>
        <v>0</v>
      </c>
      <c r="L247" s="6">
        <f t="shared" si="10"/>
        <v>0</v>
      </c>
      <c r="M247" s="10">
        <v>136</v>
      </c>
      <c r="N247" s="3" t="str">
        <f t="shared" si="11"/>
        <v>SE</v>
      </c>
      <c r="O247" s="11">
        <v>1.5</v>
      </c>
      <c r="P247" s="12">
        <v>0.5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45399</v>
      </c>
      <c r="B248" s="2">
        <v>0.85416666666666663</v>
      </c>
      <c r="C248" s="7">
        <v>1001</v>
      </c>
      <c r="D248" s="7">
        <v>1006</v>
      </c>
      <c r="E248" s="8">
        <v>12.1</v>
      </c>
      <c r="F248" s="9">
        <v>89</v>
      </c>
      <c r="G248" s="8">
        <v>12.1</v>
      </c>
      <c r="H248" s="8">
        <v>10.3</v>
      </c>
      <c r="I248" s="8">
        <v>26</v>
      </c>
      <c r="J248" s="8">
        <v>12.1</v>
      </c>
      <c r="K248" s="6">
        <f t="shared" si="9"/>
        <v>0</v>
      </c>
      <c r="L248" s="6">
        <f t="shared" si="10"/>
        <v>0</v>
      </c>
      <c r="M248" s="10">
        <v>78</v>
      </c>
      <c r="N248" s="3" t="str">
        <f t="shared" si="11"/>
        <v>ENE</v>
      </c>
      <c r="O248" s="11">
        <v>0</v>
      </c>
      <c r="P248" s="12">
        <v>0.5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45399</v>
      </c>
      <c r="B249" s="2">
        <v>0.85763888888888884</v>
      </c>
      <c r="C249" s="7">
        <v>1001</v>
      </c>
      <c r="D249" s="7">
        <v>1006</v>
      </c>
      <c r="E249" s="8">
        <v>12.3</v>
      </c>
      <c r="F249" s="9">
        <v>90</v>
      </c>
      <c r="G249" s="8">
        <v>12.3</v>
      </c>
      <c r="H249" s="8">
        <v>10.7</v>
      </c>
      <c r="I249" s="8">
        <v>26</v>
      </c>
      <c r="J249" s="8">
        <v>12.3</v>
      </c>
      <c r="K249" s="6">
        <f t="shared" si="9"/>
        <v>0</v>
      </c>
      <c r="L249" s="6">
        <f t="shared" si="10"/>
        <v>0</v>
      </c>
      <c r="M249" s="10">
        <v>356</v>
      </c>
      <c r="N249" s="3" t="str">
        <f t="shared" si="11"/>
        <v>N</v>
      </c>
      <c r="O249" s="11">
        <v>1.5</v>
      </c>
      <c r="P249" s="12">
        <v>0.7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45399</v>
      </c>
      <c r="B250" s="2">
        <v>0.86111111111111116</v>
      </c>
      <c r="C250" s="7">
        <v>1001</v>
      </c>
      <c r="D250" s="7">
        <v>1006</v>
      </c>
      <c r="E250" s="8">
        <v>12.2</v>
      </c>
      <c r="F250" s="9">
        <v>90</v>
      </c>
      <c r="G250" s="8">
        <v>12.2</v>
      </c>
      <c r="H250" s="8">
        <v>10.6</v>
      </c>
      <c r="I250" s="8">
        <v>26</v>
      </c>
      <c r="J250" s="8">
        <v>12.2</v>
      </c>
      <c r="K250" s="6">
        <f t="shared" si="9"/>
        <v>3.6</v>
      </c>
      <c r="L250" s="6">
        <f t="shared" si="10"/>
        <v>3.6</v>
      </c>
      <c r="M250" s="10">
        <v>261</v>
      </c>
      <c r="N250" s="3" t="str">
        <f t="shared" si="11"/>
        <v>W</v>
      </c>
      <c r="O250" s="11">
        <v>3</v>
      </c>
      <c r="P250" s="12">
        <v>1</v>
      </c>
      <c r="Q250" s="3">
        <v>0</v>
      </c>
      <c r="R250" s="13">
        <v>0</v>
      </c>
      <c r="S250" s="14">
        <v>0</v>
      </c>
      <c r="T250" s="15">
        <v>1</v>
      </c>
      <c r="U250" s="15">
        <v>1</v>
      </c>
    </row>
    <row r="251" spans="1:21" x14ac:dyDescent="0.25">
      <c r="A251" s="1">
        <v>45399</v>
      </c>
      <c r="B251" s="2">
        <v>0.86458333333333337</v>
      </c>
      <c r="C251" s="7">
        <v>1001</v>
      </c>
      <c r="D251" s="7">
        <v>1006</v>
      </c>
      <c r="E251" s="8">
        <v>12.1</v>
      </c>
      <c r="F251" s="9">
        <v>91</v>
      </c>
      <c r="G251" s="8">
        <v>12.1</v>
      </c>
      <c r="H251" s="8">
        <v>10.7</v>
      </c>
      <c r="I251" s="8">
        <v>26</v>
      </c>
      <c r="J251" s="8">
        <v>12.1</v>
      </c>
      <c r="K251" s="6">
        <f t="shared" si="9"/>
        <v>0</v>
      </c>
      <c r="L251" s="6">
        <f t="shared" si="10"/>
        <v>0</v>
      </c>
      <c r="M251" s="10">
        <v>160</v>
      </c>
      <c r="N251" s="3" t="str">
        <f t="shared" si="11"/>
        <v>SSE</v>
      </c>
      <c r="O251" s="11">
        <v>6</v>
      </c>
      <c r="P251" s="12">
        <v>1.7</v>
      </c>
      <c r="Q251" s="3">
        <v>0</v>
      </c>
      <c r="R251" s="13">
        <v>0</v>
      </c>
      <c r="S251" s="14">
        <v>0</v>
      </c>
      <c r="T251" s="15">
        <v>0</v>
      </c>
      <c r="U251" s="15">
        <v>0</v>
      </c>
    </row>
    <row r="252" spans="1:21" x14ac:dyDescent="0.25">
      <c r="A252" s="1">
        <v>45399</v>
      </c>
      <c r="B252" s="2">
        <v>0.86805555555555558</v>
      </c>
      <c r="C252" s="7">
        <v>1001</v>
      </c>
      <c r="D252" s="7">
        <v>1006</v>
      </c>
      <c r="E252" s="8">
        <v>12</v>
      </c>
      <c r="F252" s="9">
        <v>91</v>
      </c>
      <c r="G252" s="8">
        <v>12</v>
      </c>
      <c r="H252" s="8">
        <v>10.6</v>
      </c>
      <c r="I252" s="8">
        <v>26</v>
      </c>
      <c r="J252" s="8">
        <v>12</v>
      </c>
      <c r="K252" s="6">
        <f t="shared" si="9"/>
        <v>0</v>
      </c>
      <c r="L252" s="6">
        <f t="shared" si="10"/>
        <v>0</v>
      </c>
      <c r="M252" s="10">
        <v>324</v>
      </c>
      <c r="N252" s="3" t="str">
        <f t="shared" si="11"/>
        <v>NW</v>
      </c>
      <c r="O252" s="11">
        <v>3</v>
      </c>
      <c r="P252" s="12">
        <v>1.7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45399</v>
      </c>
      <c r="B253" s="2">
        <v>0.87152777777777779</v>
      </c>
      <c r="C253" s="7">
        <v>1001</v>
      </c>
      <c r="D253" s="7">
        <v>1006</v>
      </c>
      <c r="E253" s="8">
        <v>12</v>
      </c>
      <c r="F253" s="9">
        <v>91</v>
      </c>
      <c r="G253" s="8">
        <v>12</v>
      </c>
      <c r="H253" s="8">
        <v>10.6</v>
      </c>
      <c r="I253" s="8">
        <v>26</v>
      </c>
      <c r="J253" s="8">
        <v>12</v>
      </c>
      <c r="K253" s="6">
        <f t="shared" si="9"/>
        <v>0</v>
      </c>
      <c r="L253" s="6">
        <f t="shared" si="10"/>
        <v>0</v>
      </c>
      <c r="M253" s="10">
        <v>6</v>
      </c>
      <c r="N253" s="3" t="str">
        <f t="shared" si="11"/>
        <v>N</v>
      </c>
      <c r="O253" s="11">
        <v>0</v>
      </c>
      <c r="P253" s="12">
        <v>1.7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45399</v>
      </c>
      <c r="B254" s="2">
        <v>0.875</v>
      </c>
      <c r="C254" s="7">
        <v>1001</v>
      </c>
      <c r="D254" s="7">
        <v>1006</v>
      </c>
      <c r="E254" s="8">
        <v>11.9</v>
      </c>
      <c r="F254" s="9">
        <v>92</v>
      </c>
      <c r="G254" s="8">
        <v>11.9</v>
      </c>
      <c r="H254" s="8">
        <v>10.6</v>
      </c>
      <c r="I254" s="8">
        <v>26</v>
      </c>
      <c r="J254" s="8">
        <v>11.9</v>
      </c>
      <c r="K254" s="6">
        <f t="shared" si="9"/>
        <v>2.52</v>
      </c>
      <c r="L254" s="6">
        <f t="shared" si="10"/>
        <v>2.52</v>
      </c>
      <c r="M254" s="10">
        <v>222</v>
      </c>
      <c r="N254" s="3" t="str">
        <f t="shared" si="11"/>
        <v>SW</v>
      </c>
      <c r="O254" s="11">
        <v>0</v>
      </c>
      <c r="P254" s="12">
        <v>1.7</v>
      </c>
      <c r="Q254" s="3">
        <v>0</v>
      </c>
      <c r="R254" s="13">
        <v>0</v>
      </c>
      <c r="S254" s="14">
        <v>0</v>
      </c>
      <c r="T254" s="15">
        <v>0.7</v>
      </c>
      <c r="U254" s="15">
        <v>0.7</v>
      </c>
    </row>
    <row r="255" spans="1:21" x14ac:dyDescent="0.25">
      <c r="A255" s="1">
        <v>45399</v>
      </c>
      <c r="B255" s="2">
        <v>0.87847222222222221</v>
      </c>
      <c r="C255" s="7">
        <v>1001</v>
      </c>
      <c r="D255" s="7">
        <v>1006</v>
      </c>
      <c r="E255" s="8">
        <v>12</v>
      </c>
      <c r="F255" s="9">
        <v>91</v>
      </c>
      <c r="G255" s="8">
        <v>12</v>
      </c>
      <c r="H255" s="8">
        <v>10.6</v>
      </c>
      <c r="I255" s="8">
        <v>26</v>
      </c>
      <c r="J255" s="8">
        <v>12</v>
      </c>
      <c r="K255" s="6">
        <f t="shared" si="9"/>
        <v>0</v>
      </c>
      <c r="L255" s="6">
        <f t="shared" si="10"/>
        <v>0</v>
      </c>
      <c r="M255" s="10">
        <v>270</v>
      </c>
      <c r="N255" s="3" t="str">
        <f t="shared" si="11"/>
        <v>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45399</v>
      </c>
      <c r="B256" s="2">
        <v>0.88194444444444442</v>
      </c>
      <c r="C256" s="7">
        <v>1001</v>
      </c>
      <c r="D256" s="7">
        <v>1006</v>
      </c>
      <c r="E256" s="8">
        <v>12</v>
      </c>
      <c r="F256" s="9">
        <v>90</v>
      </c>
      <c r="G256" s="8">
        <v>11.9</v>
      </c>
      <c r="H256" s="8">
        <v>10.4</v>
      </c>
      <c r="I256" s="8">
        <v>26</v>
      </c>
      <c r="J256" s="8">
        <v>11.9</v>
      </c>
      <c r="K256" s="6">
        <f t="shared" si="9"/>
        <v>5.76</v>
      </c>
      <c r="L256" s="6">
        <f t="shared" si="10"/>
        <v>5.76</v>
      </c>
      <c r="M256" s="10">
        <v>48</v>
      </c>
      <c r="N256" s="3" t="str">
        <f t="shared" si="11"/>
        <v>NE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1.6</v>
      </c>
      <c r="U256" s="15">
        <v>1.6</v>
      </c>
    </row>
    <row r="257" spans="1:21" x14ac:dyDescent="0.25">
      <c r="A257" s="1">
        <v>45399</v>
      </c>
      <c r="B257" s="2">
        <v>0.88541666666666663</v>
      </c>
      <c r="C257" s="7">
        <v>1001</v>
      </c>
      <c r="D257" s="7">
        <v>1006</v>
      </c>
      <c r="E257" s="8">
        <v>12.1</v>
      </c>
      <c r="F257" s="9">
        <v>88</v>
      </c>
      <c r="G257" s="8">
        <v>12</v>
      </c>
      <c r="H257" s="8">
        <v>10.199999999999999</v>
      </c>
      <c r="I257" s="8">
        <v>26</v>
      </c>
      <c r="J257" s="8">
        <v>12</v>
      </c>
      <c r="K257" s="6">
        <f t="shared" si="9"/>
        <v>5.04</v>
      </c>
      <c r="L257" s="6">
        <f t="shared" si="10"/>
        <v>5.04</v>
      </c>
      <c r="M257" s="10">
        <v>340</v>
      </c>
      <c r="N257" s="3" t="str">
        <f t="shared" si="11"/>
        <v>NNW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1.4</v>
      </c>
      <c r="U257" s="15">
        <v>1.4</v>
      </c>
    </row>
    <row r="258" spans="1:21" x14ac:dyDescent="0.25">
      <c r="A258" s="1">
        <v>45399</v>
      </c>
      <c r="B258" s="2">
        <v>0.88888888888888884</v>
      </c>
      <c r="C258" s="7">
        <v>1001</v>
      </c>
      <c r="D258" s="7">
        <v>1006</v>
      </c>
      <c r="E258" s="8">
        <v>12.2</v>
      </c>
      <c r="F258" s="9">
        <v>84</v>
      </c>
      <c r="G258" s="8">
        <v>12.2</v>
      </c>
      <c r="H258" s="8">
        <v>9.5</v>
      </c>
      <c r="I258" s="8">
        <v>26</v>
      </c>
      <c r="J258" s="8">
        <v>12.2</v>
      </c>
      <c r="K258" s="6">
        <f t="shared" si="9"/>
        <v>5.4</v>
      </c>
      <c r="L258" s="6">
        <f t="shared" si="10"/>
        <v>5.4</v>
      </c>
      <c r="M258" s="10">
        <v>265</v>
      </c>
      <c r="N258" s="3" t="str">
        <f t="shared" si="11"/>
        <v>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1.5</v>
      </c>
      <c r="U258" s="15">
        <v>1.5</v>
      </c>
    </row>
    <row r="259" spans="1:21" x14ac:dyDescent="0.25">
      <c r="A259" s="1">
        <v>45399</v>
      </c>
      <c r="B259" s="2">
        <v>0.89236111111111116</v>
      </c>
      <c r="C259" s="7">
        <v>1001</v>
      </c>
      <c r="D259" s="7">
        <v>1006</v>
      </c>
      <c r="E259" s="8">
        <v>12.1</v>
      </c>
      <c r="F259" s="9">
        <v>82</v>
      </c>
      <c r="G259" s="8">
        <v>12.1</v>
      </c>
      <c r="H259" s="8">
        <v>9.1</v>
      </c>
      <c r="I259" s="8">
        <v>26</v>
      </c>
      <c r="J259" s="8">
        <v>12.1</v>
      </c>
      <c r="K259" s="6">
        <f t="shared" ref="K259:K289" si="12">CONVERT(T259,"m/s","km/h")</f>
        <v>2.52</v>
      </c>
      <c r="L259" s="6">
        <f t="shared" ref="L259:L289" si="13">CONVERT(U259,"m/s","km/h")</f>
        <v>2.52</v>
      </c>
      <c r="M259" s="10">
        <v>270</v>
      </c>
      <c r="N259" s="3" t="str">
        <f t="shared" ref="N259:N289" si="14">LOOKUP(M259,$V$4:$V$40,$W$4:$W$40)</f>
        <v>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0.7</v>
      </c>
      <c r="U259" s="15">
        <v>0.7</v>
      </c>
    </row>
    <row r="260" spans="1:21" x14ac:dyDescent="0.25">
      <c r="A260" s="1">
        <v>45399</v>
      </c>
      <c r="B260" s="2">
        <v>0.89583333333333337</v>
      </c>
      <c r="C260" s="7">
        <v>1001</v>
      </c>
      <c r="D260" s="7">
        <v>1006</v>
      </c>
      <c r="E260" s="8">
        <v>12.1</v>
      </c>
      <c r="F260" s="9">
        <v>81</v>
      </c>
      <c r="G260" s="8">
        <v>11.8</v>
      </c>
      <c r="H260" s="8">
        <v>8.9</v>
      </c>
      <c r="I260" s="8">
        <v>26</v>
      </c>
      <c r="J260" s="8">
        <v>11.8</v>
      </c>
      <c r="K260" s="6">
        <f t="shared" si="12"/>
        <v>6.84</v>
      </c>
      <c r="L260" s="6">
        <f t="shared" si="13"/>
        <v>7.2</v>
      </c>
      <c r="M260" s="10">
        <v>270</v>
      </c>
      <c r="N260" s="3" t="str">
        <f t="shared" si="14"/>
        <v>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1.9</v>
      </c>
      <c r="U260" s="15">
        <v>2</v>
      </c>
    </row>
    <row r="261" spans="1:21" x14ac:dyDescent="0.25">
      <c r="A261" s="1">
        <v>45399</v>
      </c>
      <c r="B261" s="2">
        <v>0.89930555555555558</v>
      </c>
      <c r="C261" s="7">
        <v>1001</v>
      </c>
      <c r="D261" s="7">
        <v>1006</v>
      </c>
      <c r="E261" s="8">
        <v>12</v>
      </c>
      <c r="F261" s="9">
        <v>81</v>
      </c>
      <c r="G261" s="8">
        <v>10.9</v>
      </c>
      <c r="H261" s="8">
        <v>8.8000000000000007</v>
      </c>
      <c r="I261" s="8">
        <v>26</v>
      </c>
      <c r="J261" s="8">
        <v>10.9</v>
      </c>
      <c r="K261" s="6">
        <f t="shared" si="12"/>
        <v>10.08</v>
      </c>
      <c r="L261" s="6">
        <f t="shared" si="13"/>
        <v>10.08</v>
      </c>
      <c r="M261" s="10">
        <v>312</v>
      </c>
      <c r="N261" s="3" t="str">
        <f t="shared" si="14"/>
        <v>NW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2.8</v>
      </c>
      <c r="U261" s="15">
        <v>2.8</v>
      </c>
    </row>
    <row r="262" spans="1:21" x14ac:dyDescent="0.25">
      <c r="A262" s="1">
        <v>45399</v>
      </c>
      <c r="B262" s="2">
        <v>0.90277777777777779</v>
      </c>
      <c r="C262" s="7">
        <v>1001</v>
      </c>
      <c r="D262" s="7">
        <v>1006</v>
      </c>
      <c r="E262" s="8">
        <v>12</v>
      </c>
      <c r="F262" s="9">
        <v>81</v>
      </c>
      <c r="G262" s="8">
        <v>12</v>
      </c>
      <c r="H262" s="8">
        <v>8.8000000000000007</v>
      </c>
      <c r="I262" s="8">
        <v>26</v>
      </c>
      <c r="J262" s="8">
        <v>12</v>
      </c>
      <c r="K262" s="6">
        <f t="shared" si="12"/>
        <v>3.6</v>
      </c>
      <c r="L262" s="6">
        <f t="shared" si="13"/>
        <v>3.6</v>
      </c>
      <c r="M262" s="10">
        <v>318</v>
      </c>
      <c r="N262" s="3" t="str">
        <f t="shared" si="14"/>
        <v>NW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</v>
      </c>
      <c r="U262" s="15">
        <v>1</v>
      </c>
    </row>
    <row r="263" spans="1:21" x14ac:dyDescent="0.25">
      <c r="A263" s="1">
        <v>45399</v>
      </c>
      <c r="B263" s="2">
        <v>0.90625</v>
      </c>
      <c r="C263" s="7">
        <v>1001</v>
      </c>
      <c r="D263" s="7">
        <v>1006</v>
      </c>
      <c r="E263" s="8">
        <v>11.8</v>
      </c>
      <c r="F263" s="9">
        <v>82</v>
      </c>
      <c r="G263" s="8">
        <v>11.4</v>
      </c>
      <c r="H263" s="8">
        <v>8.8000000000000007</v>
      </c>
      <c r="I263" s="8">
        <v>26</v>
      </c>
      <c r="J263" s="8">
        <v>11.4</v>
      </c>
      <c r="K263" s="6">
        <f t="shared" si="12"/>
        <v>6.48</v>
      </c>
      <c r="L263" s="6">
        <f t="shared" si="13"/>
        <v>7.2</v>
      </c>
      <c r="M263" s="10">
        <v>317</v>
      </c>
      <c r="N263" s="3" t="str">
        <f t="shared" si="14"/>
        <v>NW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1.8</v>
      </c>
      <c r="U263" s="15">
        <v>2</v>
      </c>
    </row>
    <row r="264" spans="1:21" x14ac:dyDescent="0.25">
      <c r="A264" s="1">
        <v>45399</v>
      </c>
      <c r="B264" s="2">
        <v>0.90972222222222221</v>
      </c>
      <c r="C264" s="7">
        <v>1001</v>
      </c>
      <c r="D264" s="7">
        <v>1006</v>
      </c>
      <c r="E264" s="8">
        <v>11.6</v>
      </c>
      <c r="F264" s="9">
        <v>84</v>
      </c>
      <c r="G264" s="8">
        <v>10.4</v>
      </c>
      <c r="H264" s="8">
        <v>9</v>
      </c>
      <c r="I264" s="8">
        <v>26</v>
      </c>
      <c r="J264" s="8">
        <v>10.4</v>
      </c>
      <c r="K264" s="6">
        <f t="shared" si="12"/>
        <v>10.44</v>
      </c>
      <c r="L264" s="6">
        <f t="shared" si="13"/>
        <v>11.16</v>
      </c>
      <c r="M264" s="10">
        <v>311</v>
      </c>
      <c r="N264" s="3" t="str">
        <f t="shared" si="14"/>
        <v>NW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2.9</v>
      </c>
      <c r="U264" s="15">
        <v>3.1</v>
      </c>
    </row>
    <row r="265" spans="1:21" x14ac:dyDescent="0.25">
      <c r="A265" s="1">
        <v>45399</v>
      </c>
      <c r="B265" s="2">
        <v>0.91319444444444442</v>
      </c>
      <c r="C265" s="7">
        <v>1001</v>
      </c>
      <c r="D265" s="7">
        <v>1006</v>
      </c>
      <c r="E265" s="8">
        <v>11.5</v>
      </c>
      <c r="F265" s="9">
        <v>83</v>
      </c>
      <c r="G265" s="8">
        <v>10.3</v>
      </c>
      <c r="H265" s="8">
        <v>8.6999999999999993</v>
      </c>
      <c r="I265" s="8">
        <v>26</v>
      </c>
      <c r="J265" s="8">
        <v>10.3</v>
      </c>
      <c r="K265" s="6">
        <f t="shared" si="12"/>
        <v>10.44</v>
      </c>
      <c r="L265" s="6">
        <f t="shared" si="13"/>
        <v>11.52</v>
      </c>
      <c r="M265" s="10">
        <v>254</v>
      </c>
      <c r="N265" s="3" t="str">
        <f t="shared" si="14"/>
        <v>WSW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2.9</v>
      </c>
      <c r="U265" s="15">
        <v>3.2</v>
      </c>
    </row>
    <row r="266" spans="1:21" x14ac:dyDescent="0.25">
      <c r="A266" s="1">
        <v>45399</v>
      </c>
      <c r="B266" s="2">
        <v>0.91666666666666663</v>
      </c>
      <c r="C266" s="7">
        <v>1001</v>
      </c>
      <c r="D266" s="7">
        <v>1006</v>
      </c>
      <c r="E266" s="8">
        <v>11.5</v>
      </c>
      <c r="F266" s="9">
        <v>82</v>
      </c>
      <c r="G266" s="8">
        <v>11.5</v>
      </c>
      <c r="H266" s="8">
        <v>8.5</v>
      </c>
      <c r="I266" s="8">
        <v>26</v>
      </c>
      <c r="J266" s="8">
        <v>11.5</v>
      </c>
      <c r="K266" s="6">
        <f t="shared" si="12"/>
        <v>3.9600000000000004</v>
      </c>
      <c r="L266" s="6">
        <f t="shared" si="13"/>
        <v>3.9600000000000004</v>
      </c>
      <c r="M266" s="10">
        <v>318</v>
      </c>
      <c r="N266" s="3" t="str">
        <f t="shared" si="14"/>
        <v>NW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1.1000000000000001</v>
      </c>
      <c r="U266" s="15">
        <v>1.1000000000000001</v>
      </c>
    </row>
    <row r="267" spans="1:21" x14ac:dyDescent="0.25">
      <c r="A267" s="1">
        <v>45399</v>
      </c>
      <c r="B267" s="2">
        <v>0.92013888888888884</v>
      </c>
      <c r="C267" s="7">
        <v>1001</v>
      </c>
      <c r="D267" s="7">
        <v>1006</v>
      </c>
      <c r="E267" s="8">
        <v>11.4</v>
      </c>
      <c r="F267" s="9">
        <v>79</v>
      </c>
      <c r="G267" s="8">
        <v>11.4</v>
      </c>
      <c r="H267" s="8">
        <v>7.9</v>
      </c>
      <c r="I267" s="8">
        <v>26</v>
      </c>
      <c r="J267" s="8">
        <v>11.4</v>
      </c>
      <c r="K267" s="6">
        <f t="shared" si="12"/>
        <v>4.68</v>
      </c>
      <c r="L267" s="6">
        <f t="shared" si="13"/>
        <v>4.68</v>
      </c>
      <c r="M267" s="10">
        <v>42</v>
      </c>
      <c r="N267" s="3" t="str">
        <f t="shared" si="14"/>
        <v>NE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1.3</v>
      </c>
      <c r="U267" s="15">
        <v>1.3</v>
      </c>
    </row>
    <row r="268" spans="1:21" x14ac:dyDescent="0.25">
      <c r="A268" s="1">
        <v>45399</v>
      </c>
      <c r="B268" s="2">
        <v>0.92361111111111116</v>
      </c>
      <c r="C268" s="7">
        <v>1001</v>
      </c>
      <c r="D268" s="7">
        <v>1006</v>
      </c>
      <c r="E268" s="8">
        <v>11.5</v>
      </c>
      <c r="F268" s="9">
        <v>77</v>
      </c>
      <c r="G268" s="8">
        <v>11.5</v>
      </c>
      <c r="H268" s="8">
        <v>7.6</v>
      </c>
      <c r="I268" s="8">
        <v>26</v>
      </c>
      <c r="J268" s="8">
        <v>11.5</v>
      </c>
      <c r="K268" s="6">
        <f t="shared" si="12"/>
        <v>3.9600000000000004</v>
      </c>
      <c r="L268" s="6">
        <f t="shared" si="13"/>
        <v>3.9600000000000004</v>
      </c>
      <c r="M268" s="10">
        <v>180</v>
      </c>
      <c r="N268" s="3" t="str">
        <f t="shared" si="14"/>
        <v>S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1.1000000000000001</v>
      </c>
      <c r="U268" s="15">
        <v>1.1000000000000001</v>
      </c>
    </row>
    <row r="269" spans="1:21" x14ac:dyDescent="0.25">
      <c r="A269" s="1">
        <v>45399</v>
      </c>
      <c r="B269" s="2">
        <v>0.92708333333333337</v>
      </c>
      <c r="C269" s="7">
        <v>1001</v>
      </c>
      <c r="D269" s="7">
        <v>1006</v>
      </c>
      <c r="E269" s="8">
        <v>11.6</v>
      </c>
      <c r="F269" s="9">
        <v>78</v>
      </c>
      <c r="G269" s="8">
        <v>11.6</v>
      </c>
      <c r="H269" s="8">
        <v>7.9</v>
      </c>
      <c r="I269" s="8">
        <v>26</v>
      </c>
      <c r="J269" s="8">
        <v>11.6</v>
      </c>
      <c r="K269" s="6">
        <f t="shared" si="12"/>
        <v>3.9600000000000004</v>
      </c>
      <c r="L269" s="6">
        <f t="shared" si="13"/>
        <v>3.9600000000000004</v>
      </c>
      <c r="M269" s="10">
        <v>259</v>
      </c>
      <c r="N269" s="3" t="str">
        <f t="shared" si="14"/>
        <v>WSW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1.1000000000000001</v>
      </c>
      <c r="U269" s="15">
        <v>1.1000000000000001</v>
      </c>
    </row>
    <row r="270" spans="1:21" x14ac:dyDescent="0.25">
      <c r="A270" s="1">
        <v>45399</v>
      </c>
      <c r="B270" s="2">
        <v>0.93055555555555558</v>
      </c>
      <c r="C270" s="7">
        <v>1001</v>
      </c>
      <c r="D270" s="7">
        <v>1006</v>
      </c>
      <c r="E270" s="8">
        <v>11.4</v>
      </c>
      <c r="F270" s="9">
        <v>78</v>
      </c>
      <c r="G270" s="8">
        <v>10.7</v>
      </c>
      <c r="H270" s="8">
        <v>7.7</v>
      </c>
      <c r="I270" s="8">
        <v>26</v>
      </c>
      <c r="J270" s="8">
        <v>10.7</v>
      </c>
      <c r="K270" s="6">
        <f t="shared" si="12"/>
        <v>7.2</v>
      </c>
      <c r="L270" s="6">
        <f t="shared" si="13"/>
        <v>8.2799999999999994</v>
      </c>
      <c r="M270" s="10">
        <v>243</v>
      </c>
      <c r="N270" s="3" t="str">
        <f t="shared" si="14"/>
        <v>WSW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2</v>
      </c>
      <c r="U270" s="15">
        <v>2.2999999999999998</v>
      </c>
    </row>
    <row r="271" spans="1:21" x14ac:dyDescent="0.25">
      <c r="A271" s="1">
        <v>45399</v>
      </c>
      <c r="B271" s="2">
        <v>0.93402777777777779</v>
      </c>
      <c r="C271" s="7">
        <v>1001</v>
      </c>
      <c r="D271" s="7">
        <v>1006</v>
      </c>
      <c r="E271" s="8">
        <v>11.4</v>
      </c>
      <c r="F271" s="9">
        <v>74</v>
      </c>
      <c r="G271" s="8">
        <v>10.199999999999999</v>
      </c>
      <c r="H271" s="8">
        <v>6.9</v>
      </c>
      <c r="I271" s="8">
        <v>26</v>
      </c>
      <c r="J271" s="8">
        <v>10.199999999999999</v>
      </c>
      <c r="K271" s="6">
        <f t="shared" si="12"/>
        <v>10.44</v>
      </c>
      <c r="L271" s="6">
        <f t="shared" si="13"/>
        <v>10.44</v>
      </c>
      <c r="M271" s="10">
        <v>282</v>
      </c>
      <c r="N271" s="3" t="str">
        <f t="shared" si="14"/>
        <v>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2.9</v>
      </c>
      <c r="U271" s="15">
        <v>2.9</v>
      </c>
    </row>
    <row r="272" spans="1:21" x14ac:dyDescent="0.25">
      <c r="A272" s="1">
        <v>45399</v>
      </c>
      <c r="B272" s="2">
        <v>0.9375</v>
      </c>
      <c r="C272" s="7">
        <v>1002</v>
      </c>
      <c r="D272" s="7">
        <v>1007</v>
      </c>
      <c r="E272" s="8">
        <v>11.5</v>
      </c>
      <c r="F272" s="9">
        <v>71</v>
      </c>
      <c r="G272" s="8">
        <v>11.4</v>
      </c>
      <c r="H272" s="8">
        <v>6.4</v>
      </c>
      <c r="I272" s="8">
        <v>26</v>
      </c>
      <c r="J272" s="8">
        <v>11.4</v>
      </c>
      <c r="K272" s="6">
        <f t="shared" si="12"/>
        <v>5.4</v>
      </c>
      <c r="L272" s="6">
        <f t="shared" si="13"/>
        <v>5.4</v>
      </c>
      <c r="M272" s="10">
        <v>6</v>
      </c>
      <c r="N272" s="3" t="str">
        <f t="shared" si="14"/>
        <v>N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1.5</v>
      </c>
      <c r="U272" s="15">
        <v>1.5</v>
      </c>
    </row>
    <row r="273" spans="1:21" x14ac:dyDescent="0.25">
      <c r="A273" s="1">
        <v>45399</v>
      </c>
      <c r="B273" s="2">
        <v>0.94097222222222221</v>
      </c>
      <c r="C273" s="7">
        <v>1002</v>
      </c>
      <c r="D273" s="7">
        <v>1007</v>
      </c>
      <c r="E273" s="8">
        <v>11.7</v>
      </c>
      <c r="F273" s="9">
        <v>69</v>
      </c>
      <c r="G273" s="8">
        <v>11.3</v>
      </c>
      <c r="H273" s="8">
        <v>6.1</v>
      </c>
      <c r="I273" s="8">
        <v>26</v>
      </c>
      <c r="J273" s="8">
        <v>11.3</v>
      </c>
      <c r="K273" s="6">
        <f t="shared" si="12"/>
        <v>6.48</v>
      </c>
      <c r="L273" s="6">
        <f t="shared" si="13"/>
        <v>7.2</v>
      </c>
      <c r="M273" s="10">
        <v>265</v>
      </c>
      <c r="N273" s="3" t="str">
        <f t="shared" si="14"/>
        <v>W</v>
      </c>
      <c r="O273" s="11">
        <v>1.5</v>
      </c>
      <c r="P273" s="12">
        <v>0.2</v>
      </c>
      <c r="Q273" s="3">
        <v>0</v>
      </c>
      <c r="R273" s="13">
        <v>0</v>
      </c>
      <c r="S273" s="14">
        <v>0</v>
      </c>
      <c r="T273" s="15">
        <v>1.8</v>
      </c>
      <c r="U273" s="15">
        <v>2</v>
      </c>
    </row>
    <row r="274" spans="1:21" x14ac:dyDescent="0.25">
      <c r="A274" s="1">
        <v>45399</v>
      </c>
      <c r="B274" s="2">
        <v>0.94444444444444442</v>
      </c>
      <c r="C274" s="7">
        <v>1001</v>
      </c>
      <c r="D274" s="7">
        <v>1006</v>
      </c>
      <c r="E274" s="8">
        <v>11.6</v>
      </c>
      <c r="F274" s="9">
        <v>70</v>
      </c>
      <c r="G274" s="8">
        <v>9.8000000000000007</v>
      </c>
      <c r="H274" s="8">
        <v>6.3</v>
      </c>
      <c r="I274" s="8">
        <v>26</v>
      </c>
      <c r="J274" s="8">
        <v>9.8000000000000007</v>
      </c>
      <c r="K274" s="6">
        <f t="shared" si="12"/>
        <v>14.040000000000001</v>
      </c>
      <c r="L274" s="6">
        <f t="shared" si="13"/>
        <v>15.120000000000001</v>
      </c>
      <c r="M274" s="10">
        <v>252</v>
      </c>
      <c r="N274" s="3" t="str">
        <f t="shared" si="14"/>
        <v>WSW</v>
      </c>
      <c r="O274" s="11">
        <v>1.5</v>
      </c>
      <c r="P274" s="12">
        <v>0.2</v>
      </c>
      <c r="Q274" s="3">
        <v>0</v>
      </c>
      <c r="R274" s="13">
        <v>0</v>
      </c>
      <c r="S274" s="14">
        <v>0</v>
      </c>
      <c r="T274" s="15">
        <v>3.9</v>
      </c>
      <c r="U274" s="15">
        <v>4.2</v>
      </c>
    </row>
    <row r="275" spans="1:21" x14ac:dyDescent="0.25">
      <c r="A275" s="1">
        <v>45399</v>
      </c>
      <c r="B275" s="2">
        <v>0.94791666666666663</v>
      </c>
      <c r="C275" s="7">
        <v>1002</v>
      </c>
      <c r="D275" s="7">
        <v>1007</v>
      </c>
      <c r="E275" s="8">
        <v>11.4</v>
      </c>
      <c r="F275" s="9">
        <v>73</v>
      </c>
      <c r="G275" s="8">
        <v>11.4</v>
      </c>
      <c r="H275" s="8">
        <v>6.7</v>
      </c>
      <c r="I275" s="8">
        <v>26</v>
      </c>
      <c r="J275" s="8">
        <v>11.4</v>
      </c>
      <c r="K275" s="6">
        <f t="shared" si="12"/>
        <v>3.24</v>
      </c>
      <c r="L275" s="6">
        <f t="shared" si="13"/>
        <v>3.24</v>
      </c>
      <c r="M275" s="10">
        <v>225</v>
      </c>
      <c r="N275" s="3" t="str">
        <f t="shared" si="14"/>
        <v>SW</v>
      </c>
      <c r="O275" s="11">
        <v>0</v>
      </c>
      <c r="P275" s="12">
        <v>0.2</v>
      </c>
      <c r="Q275" s="3">
        <v>0</v>
      </c>
      <c r="R275" s="13">
        <v>0</v>
      </c>
      <c r="S275" s="14">
        <v>0</v>
      </c>
      <c r="T275" s="15">
        <v>0.9</v>
      </c>
      <c r="U275" s="15">
        <v>0.9</v>
      </c>
    </row>
    <row r="276" spans="1:21" x14ac:dyDescent="0.25">
      <c r="A276" s="1">
        <v>45399</v>
      </c>
      <c r="B276" s="2">
        <v>0.95138888888888884</v>
      </c>
      <c r="C276" s="7">
        <v>1001</v>
      </c>
      <c r="D276" s="7">
        <v>1006</v>
      </c>
      <c r="E276" s="8">
        <v>11.3</v>
      </c>
      <c r="F276" s="9">
        <v>75</v>
      </c>
      <c r="G276" s="8">
        <v>11.3</v>
      </c>
      <c r="H276" s="8">
        <v>7</v>
      </c>
      <c r="I276" s="8">
        <v>26</v>
      </c>
      <c r="J276" s="8">
        <v>11.3</v>
      </c>
      <c r="K276" s="6">
        <f t="shared" si="12"/>
        <v>3.9600000000000004</v>
      </c>
      <c r="L276" s="6">
        <f t="shared" si="13"/>
        <v>3.9600000000000004</v>
      </c>
      <c r="M276" s="10">
        <v>240</v>
      </c>
      <c r="N276" s="3" t="str">
        <f t="shared" si="14"/>
        <v>WSW</v>
      </c>
      <c r="O276" s="11">
        <v>0</v>
      </c>
      <c r="P276" s="12">
        <v>0.2</v>
      </c>
      <c r="Q276" s="3">
        <v>0</v>
      </c>
      <c r="R276" s="13">
        <v>0</v>
      </c>
      <c r="S276" s="14">
        <v>0</v>
      </c>
      <c r="T276" s="15">
        <v>1.1000000000000001</v>
      </c>
      <c r="U276" s="15">
        <v>1.1000000000000001</v>
      </c>
    </row>
    <row r="277" spans="1:21" x14ac:dyDescent="0.25">
      <c r="A277" s="1">
        <v>45399</v>
      </c>
      <c r="B277" s="2">
        <v>0.95486111111111116</v>
      </c>
      <c r="C277" s="7">
        <v>1001</v>
      </c>
      <c r="D277" s="7">
        <v>1006</v>
      </c>
      <c r="E277" s="8">
        <v>11.3</v>
      </c>
      <c r="F277" s="9">
        <v>76</v>
      </c>
      <c r="G277" s="8">
        <v>11.3</v>
      </c>
      <c r="H277" s="8">
        <v>7.2</v>
      </c>
      <c r="I277" s="8">
        <v>26</v>
      </c>
      <c r="J277" s="8">
        <v>11.3</v>
      </c>
      <c r="K277" s="6">
        <f t="shared" si="12"/>
        <v>0</v>
      </c>
      <c r="L277" s="6">
        <f t="shared" si="13"/>
        <v>0</v>
      </c>
      <c r="M277" s="10">
        <v>198</v>
      </c>
      <c r="N277" s="3" t="str">
        <f t="shared" si="14"/>
        <v>S</v>
      </c>
      <c r="O277" s="11">
        <v>0</v>
      </c>
      <c r="P277" s="12">
        <v>0.2</v>
      </c>
      <c r="Q277" s="3">
        <v>0</v>
      </c>
      <c r="R277" s="13">
        <v>0</v>
      </c>
      <c r="S277" s="14">
        <v>0</v>
      </c>
      <c r="T277" s="15">
        <v>0</v>
      </c>
      <c r="U277" s="15">
        <v>0</v>
      </c>
    </row>
    <row r="278" spans="1:21" x14ac:dyDescent="0.25">
      <c r="A278" s="1">
        <v>45399</v>
      </c>
      <c r="B278" s="2">
        <v>0.95833333333333337</v>
      </c>
      <c r="C278" s="7">
        <v>1001</v>
      </c>
      <c r="D278" s="7">
        <v>1006</v>
      </c>
      <c r="E278" s="8">
        <v>11.3</v>
      </c>
      <c r="F278" s="9">
        <v>77</v>
      </c>
      <c r="G278" s="8">
        <v>11.3</v>
      </c>
      <c r="H278" s="8">
        <v>7.4</v>
      </c>
      <c r="I278" s="8">
        <v>26</v>
      </c>
      <c r="J278" s="8">
        <v>11.3</v>
      </c>
      <c r="K278" s="6">
        <f t="shared" si="12"/>
        <v>0</v>
      </c>
      <c r="L278" s="6">
        <f t="shared" si="13"/>
        <v>0</v>
      </c>
      <c r="M278" s="10">
        <v>144</v>
      </c>
      <c r="N278" s="3" t="str">
        <f t="shared" si="14"/>
        <v>SE</v>
      </c>
      <c r="O278" s="11">
        <v>0</v>
      </c>
      <c r="P278" s="12">
        <v>0.2</v>
      </c>
      <c r="Q278" s="3">
        <v>0</v>
      </c>
      <c r="R278" s="13">
        <v>0</v>
      </c>
      <c r="S278" s="14">
        <v>0</v>
      </c>
      <c r="T278" s="15">
        <v>0</v>
      </c>
      <c r="U278" s="15">
        <v>0</v>
      </c>
    </row>
    <row r="279" spans="1:21" x14ac:dyDescent="0.25">
      <c r="A279" s="1">
        <v>45399</v>
      </c>
      <c r="B279" s="2">
        <v>0.96180555555555558</v>
      </c>
      <c r="C279" s="7">
        <v>1001</v>
      </c>
      <c r="D279" s="7">
        <v>1006</v>
      </c>
      <c r="E279" s="8">
        <v>11.3</v>
      </c>
      <c r="F279" s="9">
        <v>78</v>
      </c>
      <c r="G279" s="8">
        <v>11.3</v>
      </c>
      <c r="H279" s="8">
        <v>7.6</v>
      </c>
      <c r="I279" s="8">
        <v>26</v>
      </c>
      <c r="J279" s="8">
        <v>11.3</v>
      </c>
      <c r="K279" s="6">
        <f t="shared" si="12"/>
        <v>0</v>
      </c>
      <c r="L279" s="6">
        <f t="shared" si="13"/>
        <v>0</v>
      </c>
      <c r="M279" s="10">
        <v>98</v>
      </c>
      <c r="N279" s="3" t="str">
        <f t="shared" si="14"/>
        <v>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45399</v>
      </c>
      <c r="B280" s="2">
        <v>0.96527777777777779</v>
      </c>
      <c r="C280" s="7">
        <v>1001</v>
      </c>
      <c r="D280" s="7">
        <v>1006</v>
      </c>
      <c r="E280" s="8">
        <v>11.2</v>
      </c>
      <c r="F280" s="9">
        <v>78</v>
      </c>
      <c r="G280" s="8">
        <v>11.2</v>
      </c>
      <c r="H280" s="8">
        <v>7.5</v>
      </c>
      <c r="I280" s="8">
        <v>26</v>
      </c>
      <c r="J280" s="8">
        <v>11.2</v>
      </c>
      <c r="K280" s="6">
        <f t="shared" si="12"/>
        <v>0</v>
      </c>
      <c r="L280" s="6">
        <f t="shared" si="13"/>
        <v>0</v>
      </c>
      <c r="M280" s="10">
        <v>36</v>
      </c>
      <c r="N280" s="3" t="str">
        <f t="shared" si="14"/>
        <v>NNE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</v>
      </c>
      <c r="U280" s="15">
        <v>0</v>
      </c>
    </row>
    <row r="281" spans="1:21" x14ac:dyDescent="0.25">
      <c r="A281" s="1">
        <v>45399</v>
      </c>
      <c r="B281" s="2">
        <v>0.96875</v>
      </c>
      <c r="C281" s="7">
        <v>1001</v>
      </c>
      <c r="D281" s="7">
        <v>1006</v>
      </c>
      <c r="E281" s="8">
        <v>11.1</v>
      </c>
      <c r="F281" s="9">
        <v>79</v>
      </c>
      <c r="G281" s="8">
        <v>11.1</v>
      </c>
      <c r="H281" s="8">
        <v>7.6</v>
      </c>
      <c r="I281" s="8">
        <v>26</v>
      </c>
      <c r="J281" s="8">
        <v>11.1</v>
      </c>
      <c r="K281" s="6">
        <f t="shared" si="12"/>
        <v>0</v>
      </c>
      <c r="L281" s="6">
        <f t="shared" si="13"/>
        <v>0</v>
      </c>
      <c r="M281" s="10">
        <v>36</v>
      </c>
      <c r="N281" s="3" t="str">
        <f t="shared" si="14"/>
        <v>NNE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45399</v>
      </c>
      <c r="B282" s="2">
        <v>0.97222222222222221</v>
      </c>
      <c r="C282" s="7">
        <v>1001</v>
      </c>
      <c r="D282" s="7">
        <v>1006</v>
      </c>
      <c r="E282" s="8">
        <v>11.3</v>
      </c>
      <c r="F282" s="9">
        <v>80</v>
      </c>
      <c r="G282" s="8">
        <v>11.3</v>
      </c>
      <c r="H282" s="8">
        <v>7.9</v>
      </c>
      <c r="I282" s="8">
        <v>26</v>
      </c>
      <c r="J282" s="8">
        <v>11.3</v>
      </c>
      <c r="K282" s="6">
        <f t="shared" si="12"/>
        <v>3.6</v>
      </c>
      <c r="L282" s="6">
        <f t="shared" si="13"/>
        <v>3.6</v>
      </c>
      <c r="M282" s="10">
        <v>242</v>
      </c>
      <c r="N282" s="3" t="str">
        <f t="shared" si="14"/>
        <v>WSW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</v>
      </c>
      <c r="U282" s="15">
        <v>1</v>
      </c>
    </row>
    <row r="283" spans="1:21" x14ac:dyDescent="0.25">
      <c r="A283" s="1">
        <v>45399</v>
      </c>
      <c r="B283" s="2">
        <v>0.97569444444444442</v>
      </c>
      <c r="C283" s="7">
        <v>1001</v>
      </c>
      <c r="D283" s="7">
        <v>1006</v>
      </c>
      <c r="E283" s="8">
        <v>11</v>
      </c>
      <c r="F283" s="9">
        <v>82</v>
      </c>
      <c r="G283" s="8">
        <v>11</v>
      </c>
      <c r="H283" s="8">
        <v>8</v>
      </c>
      <c r="I283" s="8">
        <v>26</v>
      </c>
      <c r="J283" s="8">
        <v>11</v>
      </c>
      <c r="K283" s="6">
        <f t="shared" si="12"/>
        <v>0</v>
      </c>
      <c r="L283" s="6">
        <f t="shared" si="13"/>
        <v>0</v>
      </c>
      <c r="M283" s="10">
        <v>252</v>
      </c>
      <c r="N283" s="3" t="str">
        <f t="shared" si="14"/>
        <v>WSW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</v>
      </c>
      <c r="U283" s="15">
        <v>0</v>
      </c>
    </row>
    <row r="284" spans="1:21" x14ac:dyDescent="0.25">
      <c r="A284" s="1">
        <v>45399</v>
      </c>
      <c r="B284" s="2">
        <v>0.97916666666666663</v>
      </c>
      <c r="C284" s="7">
        <v>1001</v>
      </c>
      <c r="D284" s="7">
        <v>1006</v>
      </c>
      <c r="E284" s="8">
        <v>10.9</v>
      </c>
      <c r="F284" s="9">
        <v>81</v>
      </c>
      <c r="G284" s="8">
        <v>10.9</v>
      </c>
      <c r="H284" s="8">
        <v>7.7</v>
      </c>
      <c r="I284" s="8">
        <v>26</v>
      </c>
      <c r="J284" s="8">
        <v>10.9</v>
      </c>
      <c r="K284" s="6">
        <f t="shared" si="12"/>
        <v>0</v>
      </c>
      <c r="L284" s="6">
        <f t="shared" si="13"/>
        <v>0</v>
      </c>
      <c r="M284" s="10">
        <v>210</v>
      </c>
      <c r="N284" s="3" t="str">
        <f t="shared" si="14"/>
        <v>SSW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45399</v>
      </c>
      <c r="B285" s="2">
        <v>0.98263888888888884</v>
      </c>
      <c r="C285" s="7">
        <v>1001</v>
      </c>
      <c r="D285" s="7">
        <v>1006</v>
      </c>
      <c r="E285" s="8">
        <v>11</v>
      </c>
      <c r="F285" s="9">
        <v>82</v>
      </c>
      <c r="G285" s="8">
        <v>10.5</v>
      </c>
      <c r="H285" s="8">
        <v>8</v>
      </c>
      <c r="I285" s="8">
        <v>26</v>
      </c>
      <c r="J285" s="8">
        <v>10.5</v>
      </c>
      <c r="K285" s="6">
        <f t="shared" si="12"/>
        <v>6.48</v>
      </c>
      <c r="L285" s="6">
        <f t="shared" si="13"/>
        <v>7.2</v>
      </c>
      <c r="M285" s="10">
        <v>271</v>
      </c>
      <c r="N285" s="3" t="str">
        <f t="shared" si="14"/>
        <v>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1.8</v>
      </c>
      <c r="U285" s="15">
        <v>2</v>
      </c>
    </row>
    <row r="286" spans="1:21" x14ac:dyDescent="0.25">
      <c r="A286" s="1">
        <v>45399</v>
      </c>
      <c r="B286" s="2">
        <v>0.98611111111111116</v>
      </c>
      <c r="C286" s="7">
        <v>1001</v>
      </c>
      <c r="D286" s="7">
        <v>1006</v>
      </c>
      <c r="E286" s="8">
        <v>10.8</v>
      </c>
      <c r="F286" s="9">
        <v>82</v>
      </c>
      <c r="G286" s="8">
        <v>10.8</v>
      </c>
      <c r="H286" s="8">
        <v>7.8</v>
      </c>
      <c r="I286" s="8">
        <v>26</v>
      </c>
      <c r="J286" s="8">
        <v>10.8</v>
      </c>
      <c r="K286" s="6">
        <f t="shared" si="12"/>
        <v>0</v>
      </c>
      <c r="L286" s="6">
        <f t="shared" si="13"/>
        <v>0</v>
      </c>
      <c r="M286" s="10">
        <v>132</v>
      </c>
      <c r="N286" s="3" t="str">
        <f t="shared" si="14"/>
        <v>SE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45399</v>
      </c>
      <c r="B287" s="2">
        <v>0.98958333333333337</v>
      </c>
      <c r="C287" s="7">
        <v>1001</v>
      </c>
      <c r="D287" s="7">
        <v>1006</v>
      </c>
      <c r="E287" s="8">
        <v>10.7</v>
      </c>
      <c r="F287" s="9">
        <v>82</v>
      </c>
      <c r="G287" s="8">
        <v>10.7</v>
      </c>
      <c r="H287" s="8">
        <v>7.7</v>
      </c>
      <c r="I287" s="8">
        <v>26</v>
      </c>
      <c r="J287" s="8">
        <v>10.7</v>
      </c>
      <c r="K287" s="6">
        <f t="shared" si="12"/>
        <v>3.6</v>
      </c>
      <c r="L287" s="6">
        <f t="shared" si="13"/>
        <v>3.6</v>
      </c>
      <c r="M287" s="10">
        <v>138</v>
      </c>
      <c r="N287" s="3" t="str">
        <f t="shared" si="14"/>
        <v>SE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</v>
      </c>
      <c r="U287" s="15">
        <v>1</v>
      </c>
    </row>
    <row r="288" spans="1:21" x14ac:dyDescent="0.25">
      <c r="A288" s="1">
        <v>45399</v>
      </c>
      <c r="B288" s="2">
        <v>0.99305555555555558</v>
      </c>
      <c r="C288" s="7">
        <v>1001</v>
      </c>
      <c r="D288" s="7">
        <v>1006</v>
      </c>
      <c r="E288" s="8">
        <v>10.8</v>
      </c>
      <c r="F288" s="9">
        <v>82</v>
      </c>
      <c r="G288" s="8">
        <v>10.8</v>
      </c>
      <c r="H288" s="8">
        <v>7.8</v>
      </c>
      <c r="I288" s="8">
        <v>26</v>
      </c>
      <c r="J288" s="8">
        <v>10.8</v>
      </c>
      <c r="K288" s="6">
        <f t="shared" si="12"/>
        <v>0</v>
      </c>
      <c r="L288" s="6">
        <f t="shared" si="13"/>
        <v>0</v>
      </c>
      <c r="M288" s="10">
        <v>261</v>
      </c>
      <c r="N288" s="3" t="str">
        <f t="shared" si="14"/>
        <v>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1" x14ac:dyDescent="0.25">
      <c r="A289" s="1">
        <v>45399</v>
      </c>
      <c r="B289" s="2">
        <v>0.99652777777777779</v>
      </c>
      <c r="C289" s="7">
        <v>1002</v>
      </c>
      <c r="D289" s="7">
        <v>1007</v>
      </c>
      <c r="E289" s="8">
        <v>10.8</v>
      </c>
      <c r="F289" s="9">
        <v>83</v>
      </c>
      <c r="G289" s="8">
        <v>10.8</v>
      </c>
      <c r="H289" s="8">
        <v>8</v>
      </c>
      <c r="I289" s="8">
        <v>26</v>
      </c>
      <c r="J289" s="8">
        <v>10.8</v>
      </c>
      <c r="K289" s="6">
        <f t="shared" si="12"/>
        <v>0</v>
      </c>
      <c r="L289" s="6">
        <f t="shared" si="13"/>
        <v>0</v>
      </c>
      <c r="M289" s="10">
        <v>153</v>
      </c>
      <c r="N289" s="3" t="str">
        <f t="shared" si="14"/>
        <v>SSE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0" spans="1:21" x14ac:dyDescent="0.25">
      <c r="A290" s="1"/>
      <c r="B290" s="2"/>
      <c r="C290" s="7"/>
      <c r="D290" s="7"/>
      <c r="E290" s="8"/>
      <c r="F290" s="9"/>
      <c r="G290" s="8"/>
      <c r="H290" s="8"/>
      <c r="I290" s="8"/>
      <c r="J290" s="8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14.893055555555549</v>
      </c>
      <c r="B293" s="27">
        <f>AVERAGE(F2:F289)</f>
        <v>84.454861111111114</v>
      </c>
      <c r="C293" s="28">
        <f>AVERAGE(C2:C289)</f>
        <v>998.50347222222217</v>
      </c>
      <c r="D293" s="29">
        <f>AVERAGE(S75:S225)</f>
        <v>209.1642362609272</v>
      </c>
      <c r="E293" s="30">
        <f>AVERAGE(K2:K287)</f>
        <v>5.6643356643356668</v>
      </c>
      <c r="F293" s="74">
        <f>AVERAGE(H2:H289)</f>
        <v>12.204861111111118</v>
      </c>
      <c r="G293" s="45" t="str" cm="1">
        <f t="array" ref="G293">INDEX(N2:N287,MIN(IF(MAX(COUNTIF(N2:N287,N2:N287))=COUNTIF(N2:N287,N2:N287),ROW(N2:N287),"")))</f>
        <v>S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10.7</v>
      </c>
      <c r="B296" s="33">
        <f>MAX(E2:E289)</f>
        <v>18.100000000000001</v>
      </c>
      <c r="C296" s="34">
        <f>MIN(F2:F289)</f>
        <v>68</v>
      </c>
      <c r="D296" s="35">
        <f>MAX(F2:F289)</f>
        <v>95</v>
      </c>
      <c r="E296" s="36">
        <f>MAX(S2:S288)</f>
        <v>947.30480000000011</v>
      </c>
      <c r="F296" s="37">
        <f>MAX(L2:L287)</f>
        <v>24.48</v>
      </c>
      <c r="G296" s="38">
        <f>MIN(H2:H289)</f>
        <v>6.1</v>
      </c>
      <c r="H296" s="33">
        <f>MAX(H2:H289)</f>
        <v>15.1</v>
      </c>
      <c r="I296" s="4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1E8C3-A098-4211-B977-2D801425D771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1" width="22.5703125" customWidth="1"/>
    <col min="2" max="2" width="15.140625" customWidth="1"/>
    <col min="3" max="3" width="17.28515625" style="16" customWidth="1"/>
    <col min="4" max="4" width="17.5703125" style="16" customWidth="1"/>
    <col min="5" max="5" width="18.42578125" style="5" customWidth="1"/>
    <col min="6" max="6" width="19.42578125" style="17" customWidth="1"/>
    <col min="7" max="7" width="16.7109375" style="5" customWidth="1"/>
    <col min="8" max="8" width="17.42578125" style="5" customWidth="1"/>
    <col min="9" max="9" width="18.42578125" style="5" customWidth="1"/>
    <col min="10" max="10" width="17" style="5" customWidth="1"/>
    <col min="11" max="11" width="17.5703125" style="39" customWidth="1"/>
    <col min="12" max="12" width="17.28515625" style="39" customWidth="1"/>
    <col min="13" max="13" width="17.28515625" style="4" customWidth="1"/>
    <col min="14" max="14" width="18.140625" customWidth="1"/>
    <col min="15" max="15" width="15.28515625" style="18" customWidth="1"/>
    <col min="16" max="16" width="17.28515625" style="19" customWidth="1"/>
    <col min="17" max="17" width="16.7109375" customWidth="1"/>
    <col min="18" max="18" width="19" style="20" customWidth="1"/>
    <col min="19" max="19" width="18.85546875" style="21" customWidth="1"/>
    <col min="20" max="20" width="18.42578125" style="22" customWidth="1"/>
    <col min="21" max="21" width="18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8" t="s">
        <v>20</v>
      </c>
      <c r="F1" s="9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45400</v>
      </c>
      <c r="B2" s="2">
        <v>0</v>
      </c>
      <c r="C2" s="7">
        <v>1001</v>
      </c>
      <c r="D2" s="7">
        <v>1006</v>
      </c>
      <c r="E2" s="8">
        <v>10.7</v>
      </c>
      <c r="F2" s="9">
        <v>83</v>
      </c>
      <c r="G2" s="8">
        <v>10.7</v>
      </c>
      <c r="H2" s="8">
        <v>7.9</v>
      </c>
      <c r="I2" s="8">
        <v>26</v>
      </c>
      <c r="J2" s="8">
        <v>10.7</v>
      </c>
      <c r="K2" s="6">
        <f>CONVERT(T2,"m/s","km/h")</f>
        <v>0</v>
      </c>
      <c r="L2" s="6">
        <f>CONVERT(U2,"m/s","km/h")</f>
        <v>0</v>
      </c>
      <c r="M2" s="10">
        <v>294</v>
      </c>
      <c r="N2" s="3" t="str">
        <f>LOOKUP(M2,$V$4:$V$40,$W$4:$W$40)</f>
        <v>WNW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</v>
      </c>
      <c r="U2" s="15">
        <v>0</v>
      </c>
    </row>
    <row r="3" spans="1:23" x14ac:dyDescent="0.25">
      <c r="A3" s="1">
        <v>45400</v>
      </c>
      <c r="B3" s="2">
        <v>3.472222222222222E-3</v>
      </c>
      <c r="C3" s="7">
        <v>1002</v>
      </c>
      <c r="D3" s="7">
        <v>1007</v>
      </c>
      <c r="E3" s="8">
        <v>10.7</v>
      </c>
      <c r="F3" s="9">
        <v>84</v>
      </c>
      <c r="G3" s="8">
        <v>10.7</v>
      </c>
      <c r="H3" s="8">
        <v>8.1</v>
      </c>
      <c r="I3" s="8">
        <v>26</v>
      </c>
      <c r="J3" s="8">
        <v>10.7</v>
      </c>
      <c r="K3" s="6">
        <f t="shared" ref="K3:K66" si="0">CONVERT(T3,"m/s","km/h")</f>
        <v>0</v>
      </c>
      <c r="L3" s="6">
        <f t="shared" ref="L3:L66" si="1">CONVERT(U3,"m/s","km/h")</f>
        <v>0</v>
      </c>
      <c r="M3" s="10">
        <v>252</v>
      </c>
      <c r="N3" s="3" t="str">
        <f t="shared" ref="N3:N66" si="2">LOOKUP(M3,$V$4:$V$40,$W$4:$W$40)</f>
        <v>WSW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</v>
      </c>
      <c r="U3" s="15">
        <v>0</v>
      </c>
    </row>
    <row r="4" spans="1:23" x14ac:dyDescent="0.25">
      <c r="A4" s="1">
        <v>45400</v>
      </c>
      <c r="B4" s="2">
        <v>6.9444444444444441E-3</v>
      </c>
      <c r="C4" s="7">
        <v>1002</v>
      </c>
      <c r="D4" s="7">
        <v>1007</v>
      </c>
      <c r="E4" s="8">
        <v>10.6</v>
      </c>
      <c r="F4" s="9">
        <v>84</v>
      </c>
      <c r="G4" s="8">
        <v>10.6</v>
      </c>
      <c r="H4" s="8">
        <v>8</v>
      </c>
      <c r="I4" s="8">
        <v>26</v>
      </c>
      <c r="J4" s="8">
        <v>10.6</v>
      </c>
      <c r="K4" s="6">
        <f t="shared" si="0"/>
        <v>3.24</v>
      </c>
      <c r="L4" s="6">
        <f t="shared" si="1"/>
        <v>3.24</v>
      </c>
      <c r="M4" s="10">
        <v>282</v>
      </c>
      <c r="N4" s="3" t="str">
        <f t="shared" si="2"/>
        <v>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0.9</v>
      </c>
      <c r="U4" s="15">
        <v>0.9</v>
      </c>
      <c r="V4" s="43">
        <v>0</v>
      </c>
      <c r="W4" s="5" t="s">
        <v>0</v>
      </c>
    </row>
    <row r="5" spans="1:23" x14ac:dyDescent="0.25">
      <c r="A5" s="1">
        <v>45400</v>
      </c>
      <c r="B5" s="2">
        <v>1.0416666666666666E-2</v>
      </c>
      <c r="C5" s="7">
        <v>1002</v>
      </c>
      <c r="D5" s="7">
        <v>1007</v>
      </c>
      <c r="E5" s="8">
        <v>10.4</v>
      </c>
      <c r="F5" s="9">
        <v>84</v>
      </c>
      <c r="G5" s="8">
        <v>10.4</v>
      </c>
      <c r="H5" s="8">
        <v>7.8</v>
      </c>
      <c r="I5" s="8">
        <v>26</v>
      </c>
      <c r="J5" s="8">
        <v>10.4</v>
      </c>
      <c r="K5" s="6">
        <f t="shared" si="0"/>
        <v>3.24</v>
      </c>
      <c r="L5" s="6">
        <f t="shared" si="1"/>
        <v>3.24</v>
      </c>
      <c r="M5" s="10">
        <v>86</v>
      </c>
      <c r="N5" s="3" t="str">
        <f t="shared" si="2"/>
        <v>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0.9</v>
      </c>
      <c r="U5" s="15">
        <v>0.9</v>
      </c>
      <c r="V5" s="43">
        <v>10</v>
      </c>
      <c r="W5" s="5" t="s">
        <v>0</v>
      </c>
    </row>
    <row r="6" spans="1:23" x14ac:dyDescent="0.25">
      <c r="A6" s="1">
        <v>45400</v>
      </c>
      <c r="B6" s="2">
        <v>1.3888888888888888E-2</v>
      </c>
      <c r="C6" s="7">
        <v>1002</v>
      </c>
      <c r="D6" s="7">
        <v>1007</v>
      </c>
      <c r="E6" s="8">
        <v>10.4</v>
      </c>
      <c r="F6" s="9">
        <v>83</v>
      </c>
      <c r="G6" s="8">
        <v>10.4</v>
      </c>
      <c r="H6" s="8">
        <v>7.6</v>
      </c>
      <c r="I6" s="8">
        <v>26</v>
      </c>
      <c r="J6" s="8">
        <v>10.4</v>
      </c>
      <c r="K6" s="6">
        <f t="shared" si="0"/>
        <v>4.68</v>
      </c>
      <c r="L6" s="6">
        <f t="shared" si="1"/>
        <v>4.68</v>
      </c>
      <c r="M6" s="10">
        <v>324</v>
      </c>
      <c r="N6" s="3" t="str">
        <f t="shared" si="2"/>
        <v>NW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1.3</v>
      </c>
      <c r="U6" s="15">
        <v>1.3</v>
      </c>
      <c r="V6" s="43">
        <v>20</v>
      </c>
      <c r="W6" s="5" t="s">
        <v>1</v>
      </c>
    </row>
    <row r="7" spans="1:23" x14ac:dyDescent="0.25">
      <c r="A7" s="1">
        <v>45400</v>
      </c>
      <c r="B7" s="2">
        <v>1.7361111111111112E-2</v>
      </c>
      <c r="C7" s="7">
        <v>1002</v>
      </c>
      <c r="D7" s="7">
        <v>1007</v>
      </c>
      <c r="E7" s="8">
        <v>10.3</v>
      </c>
      <c r="F7" s="9">
        <v>83</v>
      </c>
      <c r="G7" s="8">
        <v>10.3</v>
      </c>
      <c r="H7" s="8">
        <v>7.5</v>
      </c>
      <c r="I7" s="8">
        <v>26</v>
      </c>
      <c r="J7" s="8">
        <v>10.3</v>
      </c>
      <c r="K7" s="6">
        <f t="shared" si="0"/>
        <v>3.6</v>
      </c>
      <c r="L7" s="6">
        <f t="shared" si="1"/>
        <v>3.6</v>
      </c>
      <c r="M7" s="10">
        <v>241</v>
      </c>
      <c r="N7" s="3" t="str">
        <f t="shared" si="2"/>
        <v>WSW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</v>
      </c>
      <c r="U7" s="15">
        <v>1</v>
      </c>
      <c r="V7" s="43">
        <v>30</v>
      </c>
      <c r="W7" s="5" t="s">
        <v>1</v>
      </c>
    </row>
    <row r="8" spans="1:23" x14ac:dyDescent="0.25">
      <c r="A8" s="1">
        <v>45400</v>
      </c>
      <c r="B8" s="2">
        <v>2.0833333333333332E-2</v>
      </c>
      <c r="C8" s="7">
        <v>1002</v>
      </c>
      <c r="D8" s="7">
        <v>1007</v>
      </c>
      <c r="E8" s="8">
        <v>10.199999999999999</v>
      </c>
      <c r="F8" s="9">
        <v>83</v>
      </c>
      <c r="G8" s="8">
        <v>10.199999999999999</v>
      </c>
      <c r="H8" s="8">
        <v>7.4</v>
      </c>
      <c r="I8" s="8">
        <v>26</v>
      </c>
      <c r="J8" s="8">
        <v>10.199999999999999</v>
      </c>
      <c r="K8" s="6">
        <f t="shared" si="0"/>
        <v>4.68</v>
      </c>
      <c r="L8" s="6">
        <f t="shared" si="1"/>
        <v>4.68</v>
      </c>
      <c r="M8" s="10">
        <v>243</v>
      </c>
      <c r="N8" s="3" t="str">
        <f t="shared" si="2"/>
        <v>WSW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1.3</v>
      </c>
      <c r="U8" s="15">
        <v>1.3</v>
      </c>
      <c r="V8" s="43">
        <v>40</v>
      </c>
      <c r="W8" s="5" t="s">
        <v>2</v>
      </c>
    </row>
    <row r="9" spans="1:23" x14ac:dyDescent="0.25">
      <c r="A9" s="1">
        <v>45400</v>
      </c>
      <c r="B9" s="2">
        <v>2.4305555555555556E-2</v>
      </c>
      <c r="C9" s="7">
        <v>1002</v>
      </c>
      <c r="D9" s="7">
        <v>1007</v>
      </c>
      <c r="E9" s="8">
        <v>10.199999999999999</v>
      </c>
      <c r="F9" s="9">
        <v>83</v>
      </c>
      <c r="G9" s="8">
        <v>10.199999999999999</v>
      </c>
      <c r="H9" s="8">
        <v>7.4</v>
      </c>
      <c r="I9" s="8">
        <v>26</v>
      </c>
      <c r="J9" s="8">
        <v>10.199999999999999</v>
      </c>
      <c r="K9" s="6">
        <f t="shared" si="0"/>
        <v>3.9600000000000004</v>
      </c>
      <c r="L9" s="6">
        <f t="shared" si="1"/>
        <v>3.9600000000000004</v>
      </c>
      <c r="M9" s="10">
        <v>114</v>
      </c>
      <c r="N9" s="3" t="str">
        <f t="shared" si="2"/>
        <v>ESE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1.1000000000000001</v>
      </c>
      <c r="U9" s="15">
        <v>1.1000000000000001</v>
      </c>
      <c r="V9" s="43">
        <v>50</v>
      </c>
      <c r="W9" s="5" t="s">
        <v>2</v>
      </c>
    </row>
    <row r="10" spans="1:23" x14ac:dyDescent="0.25">
      <c r="A10" s="1">
        <v>45400</v>
      </c>
      <c r="B10" s="2">
        <v>2.7777777777777776E-2</v>
      </c>
      <c r="C10" s="7">
        <v>1002</v>
      </c>
      <c r="D10" s="7">
        <v>1007</v>
      </c>
      <c r="E10" s="8">
        <v>10.1</v>
      </c>
      <c r="F10" s="9">
        <v>82</v>
      </c>
      <c r="G10" s="8">
        <v>10.1</v>
      </c>
      <c r="H10" s="8">
        <v>7.1</v>
      </c>
      <c r="I10" s="8">
        <v>26</v>
      </c>
      <c r="J10" s="8">
        <v>10.1</v>
      </c>
      <c r="K10" s="6">
        <f t="shared" si="0"/>
        <v>3.24</v>
      </c>
      <c r="L10" s="6">
        <f t="shared" si="1"/>
        <v>3.24</v>
      </c>
      <c r="M10" s="10">
        <v>204</v>
      </c>
      <c r="N10" s="3" t="str">
        <f t="shared" si="2"/>
        <v>SSW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0.9</v>
      </c>
      <c r="U10" s="15">
        <v>0.9</v>
      </c>
      <c r="V10" s="43">
        <v>60</v>
      </c>
      <c r="W10" s="5" t="s">
        <v>3</v>
      </c>
    </row>
    <row r="11" spans="1:23" x14ac:dyDescent="0.25">
      <c r="A11" s="1">
        <v>45400</v>
      </c>
      <c r="B11" s="2">
        <v>3.125E-2</v>
      </c>
      <c r="C11" s="7">
        <v>1002</v>
      </c>
      <c r="D11" s="7">
        <v>1007</v>
      </c>
      <c r="E11" s="8">
        <v>10.199999999999999</v>
      </c>
      <c r="F11" s="9">
        <v>80</v>
      </c>
      <c r="G11" s="8">
        <v>9.6</v>
      </c>
      <c r="H11" s="8">
        <v>6.9</v>
      </c>
      <c r="I11" s="8">
        <v>26</v>
      </c>
      <c r="J11" s="8">
        <v>9.6</v>
      </c>
      <c r="K11" s="6">
        <f t="shared" si="0"/>
        <v>6.48</v>
      </c>
      <c r="L11" s="6">
        <f t="shared" si="1"/>
        <v>7.2</v>
      </c>
      <c r="M11" s="10">
        <v>228</v>
      </c>
      <c r="N11" s="3" t="str">
        <f t="shared" si="2"/>
        <v>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1.8</v>
      </c>
      <c r="U11" s="15">
        <v>2</v>
      </c>
      <c r="V11" s="43">
        <v>70</v>
      </c>
      <c r="W11" s="5" t="s">
        <v>3</v>
      </c>
    </row>
    <row r="12" spans="1:23" x14ac:dyDescent="0.25">
      <c r="A12" s="1">
        <v>45400</v>
      </c>
      <c r="B12" s="2">
        <v>3.4722222222222224E-2</v>
      </c>
      <c r="C12" s="7">
        <v>1002</v>
      </c>
      <c r="D12" s="7">
        <v>1007</v>
      </c>
      <c r="E12" s="8">
        <v>10.3</v>
      </c>
      <c r="F12" s="9">
        <v>78</v>
      </c>
      <c r="G12" s="8">
        <v>10</v>
      </c>
      <c r="H12" s="8">
        <v>6.6</v>
      </c>
      <c r="I12" s="8">
        <v>26</v>
      </c>
      <c r="J12" s="8">
        <v>10</v>
      </c>
      <c r="K12" s="6">
        <f t="shared" si="0"/>
        <v>5.4</v>
      </c>
      <c r="L12" s="6">
        <f t="shared" si="1"/>
        <v>5.4</v>
      </c>
      <c r="M12" s="10">
        <v>234</v>
      </c>
      <c r="N12" s="3" t="str">
        <f t="shared" si="2"/>
        <v>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1.5</v>
      </c>
      <c r="U12" s="15">
        <v>1.5</v>
      </c>
      <c r="V12" s="43">
        <v>80</v>
      </c>
      <c r="W12" s="5" t="s">
        <v>4</v>
      </c>
    </row>
    <row r="13" spans="1:23" x14ac:dyDescent="0.25">
      <c r="A13" s="1">
        <v>45400</v>
      </c>
      <c r="B13" s="2">
        <v>3.8194444444444448E-2</v>
      </c>
      <c r="C13" s="7">
        <v>1002</v>
      </c>
      <c r="D13" s="7">
        <v>1007</v>
      </c>
      <c r="E13" s="8">
        <v>10.4</v>
      </c>
      <c r="F13" s="9">
        <v>78</v>
      </c>
      <c r="G13" s="8">
        <v>9.8000000000000007</v>
      </c>
      <c r="H13" s="8">
        <v>6.7</v>
      </c>
      <c r="I13" s="8">
        <v>26</v>
      </c>
      <c r="J13" s="8">
        <v>9.8000000000000007</v>
      </c>
      <c r="K13" s="6">
        <f t="shared" si="0"/>
        <v>6.48</v>
      </c>
      <c r="L13" s="6">
        <f t="shared" si="1"/>
        <v>6.84</v>
      </c>
      <c r="M13" s="10">
        <v>192</v>
      </c>
      <c r="N13" s="3" t="str">
        <f t="shared" si="2"/>
        <v>S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1.8</v>
      </c>
      <c r="U13" s="15">
        <v>1.9</v>
      </c>
      <c r="V13" s="43">
        <v>90</v>
      </c>
      <c r="W13" s="5" t="s">
        <v>4</v>
      </c>
    </row>
    <row r="14" spans="1:23" x14ac:dyDescent="0.25">
      <c r="A14" s="1">
        <v>45400</v>
      </c>
      <c r="B14" s="2">
        <v>4.1666666666666664E-2</v>
      </c>
      <c r="C14" s="7">
        <v>1002</v>
      </c>
      <c r="D14" s="7">
        <v>1007</v>
      </c>
      <c r="E14" s="8">
        <v>10.199999999999999</v>
      </c>
      <c r="F14" s="9">
        <v>80</v>
      </c>
      <c r="G14" s="8">
        <v>9.9</v>
      </c>
      <c r="H14" s="8">
        <v>6.9</v>
      </c>
      <c r="I14" s="8">
        <v>26</v>
      </c>
      <c r="J14" s="8">
        <v>9.9</v>
      </c>
      <c r="K14" s="6">
        <f t="shared" si="0"/>
        <v>5.76</v>
      </c>
      <c r="L14" s="6">
        <f t="shared" si="1"/>
        <v>5.76</v>
      </c>
      <c r="M14" s="10">
        <v>270</v>
      </c>
      <c r="N14" s="3" t="str">
        <f t="shared" si="2"/>
        <v>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1.6</v>
      </c>
      <c r="U14" s="15">
        <v>1.6</v>
      </c>
      <c r="V14" s="43">
        <v>100</v>
      </c>
      <c r="W14" s="5" t="s">
        <v>4</v>
      </c>
    </row>
    <row r="15" spans="1:23" x14ac:dyDescent="0.25">
      <c r="A15" s="1">
        <v>45400</v>
      </c>
      <c r="B15" s="2">
        <v>4.5138888888888888E-2</v>
      </c>
      <c r="C15" s="7">
        <v>1002</v>
      </c>
      <c r="D15" s="7">
        <v>1007</v>
      </c>
      <c r="E15" s="8">
        <v>10.1</v>
      </c>
      <c r="F15" s="9">
        <v>81</v>
      </c>
      <c r="G15" s="8">
        <v>9.5</v>
      </c>
      <c r="H15" s="8">
        <v>7</v>
      </c>
      <c r="I15" s="8">
        <v>26</v>
      </c>
      <c r="J15" s="8">
        <v>9.5</v>
      </c>
      <c r="K15" s="6">
        <f t="shared" si="0"/>
        <v>6.48</v>
      </c>
      <c r="L15" s="6">
        <f t="shared" si="1"/>
        <v>7.2</v>
      </c>
      <c r="M15" s="10">
        <v>264</v>
      </c>
      <c r="N15" s="3" t="str">
        <f t="shared" si="2"/>
        <v>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1.8</v>
      </c>
      <c r="U15" s="15">
        <v>2</v>
      </c>
      <c r="V15" s="43">
        <v>110</v>
      </c>
      <c r="W15" s="5" t="s">
        <v>5</v>
      </c>
    </row>
    <row r="16" spans="1:23" x14ac:dyDescent="0.25">
      <c r="A16" s="1">
        <v>45400</v>
      </c>
      <c r="B16" s="2">
        <v>4.8611111111111112E-2</v>
      </c>
      <c r="C16" s="7">
        <v>1002</v>
      </c>
      <c r="D16" s="7">
        <v>1007</v>
      </c>
      <c r="E16" s="8">
        <v>10</v>
      </c>
      <c r="F16" s="9">
        <v>81</v>
      </c>
      <c r="G16" s="8">
        <v>9.6999999999999993</v>
      </c>
      <c r="H16" s="8">
        <v>6.9</v>
      </c>
      <c r="I16" s="8">
        <v>26</v>
      </c>
      <c r="J16" s="8">
        <v>9.6999999999999993</v>
      </c>
      <c r="K16" s="6">
        <f t="shared" si="0"/>
        <v>5.04</v>
      </c>
      <c r="L16" s="6">
        <f t="shared" si="1"/>
        <v>5.04</v>
      </c>
      <c r="M16" s="10">
        <v>330</v>
      </c>
      <c r="N16" s="3" t="str">
        <f t="shared" si="2"/>
        <v>NNW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1.4</v>
      </c>
      <c r="U16" s="15">
        <v>1.4</v>
      </c>
      <c r="V16" s="43">
        <v>120</v>
      </c>
      <c r="W16" s="5" t="s">
        <v>5</v>
      </c>
    </row>
    <row r="17" spans="1:23" x14ac:dyDescent="0.25">
      <c r="A17" s="1">
        <v>45400</v>
      </c>
      <c r="B17" s="2">
        <v>5.2083333333333336E-2</v>
      </c>
      <c r="C17" s="7">
        <v>1002</v>
      </c>
      <c r="D17" s="7">
        <v>1007</v>
      </c>
      <c r="E17" s="8">
        <v>10</v>
      </c>
      <c r="F17" s="9">
        <v>81</v>
      </c>
      <c r="G17" s="8">
        <v>9.6999999999999993</v>
      </c>
      <c r="H17" s="8">
        <v>6.9</v>
      </c>
      <c r="I17" s="8">
        <v>26</v>
      </c>
      <c r="J17" s="8">
        <v>9.6999999999999993</v>
      </c>
      <c r="K17" s="6">
        <f t="shared" si="0"/>
        <v>5.4</v>
      </c>
      <c r="L17" s="6">
        <f t="shared" si="1"/>
        <v>5.4</v>
      </c>
      <c r="M17" s="10">
        <v>252</v>
      </c>
      <c r="N17" s="3" t="str">
        <f t="shared" si="2"/>
        <v>WSW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1.5</v>
      </c>
      <c r="U17" s="15">
        <v>1.5</v>
      </c>
      <c r="V17" s="43">
        <v>130</v>
      </c>
      <c r="W17" s="5" t="s">
        <v>6</v>
      </c>
    </row>
    <row r="18" spans="1:23" x14ac:dyDescent="0.25">
      <c r="A18" s="1">
        <v>45400</v>
      </c>
      <c r="B18" s="2">
        <v>5.5555555555555552E-2</v>
      </c>
      <c r="C18" s="7">
        <v>1002</v>
      </c>
      <c r="D18" s="7">
        <v>1007</v>
      </c>
      <c r="E18" s="8">
        <v>9.9</v>
      </c>
      <c r="F18" s="9">
        <v>81</v>
      </c>
      <c r="G18" s="8">
        <v>9.9</v>
      </c>
      <c r="H18" s="8">
        <v>6.8</v>
      </c>
      <c r="I18" s="8">
        <v>26</v>
      </c>
      <c r="J18" s="8">
        <v>9.9</v>
      </c>
      <c r="K18" s="6">
        <f t="shared" si="0"/>
        <v>4.68</v>
      </c>
      <c r="L18" s="6">
        <f t="shared" si="1"/>
        <v>4.68</v>
      </c>
      <c r="M18" s="10">
        <v>265</v>
      </c>
      <c r="N18" s="3" t="str">
        <f t="shared" si="2"/>
        <v>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1.3</v>
      </c>
      <c r="U18" s="15">
        <v>1.3</v>
      </c>
      <c r="V18" s="43">
        <v>140</v>
      </c>
      <c r="W18" s="5" t="s">
        <v>6</v>
      </c>
    </row>
    <row r="19" spans="1:23" x14ac:dyDescent="0.25">
      <c r="A19" s="1">
        <v>45400</v>
      </c>
      <c r="B19" s="2">
        <v>5.9027777777777776E-2</v>
      </c>
      <c r="C19" s="7">
        <v>1002</v>
      </c>
      <c r="D19" s="7">
        <v>1007</v>
      </c>
      <c r="E19" s="8">
        <v>10</v>
      </c>
      <c r="F19" s="9">
        <v>81</v>
      </c>
      <c r="G19" s="8">
        <v>8.6999999999999993</v>
      </c>
      <c r="H19" s="8">
        <v>6.9</v>
      </c>
      <c r="I19" s="8">
        <v>26</v>
      </c>
      <c r="J19" s="8">
        <v>8.6999999999999993</v>
      </c>
      <c r="K19" s="6">
        <f t="shared" si="0"/>
        <v>9.7200000000000006</v>
      </c>
      <c r="L19" s="6">
        <f t="shared" si="1"/>
        <v>9.7200000000000006</v>
      </c>
      <c r="M19" s="10">
        <v>225</v>
      </c>
      <c r="N19" s="3" t="str">
        <f t="shared" si="2"/>
        <v>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2.7</v>
      </c>
      <c r="U19" s="15">
        <v>2.7</v>
      </c>
      <c r="V19" s="43">
        <v>150</v>
      </c>
      <c r="W19" s="5" t="s">
        <v>7</v>
      </c>
    </row>
    <row r="20" spans="1:23" x14ac:dyDescent="0.25">
      <c r="A20" s="1">
        <v>45400</v>
      </c>
      <c r="B20" s="2">
        <v>6.25E-2</v>
      </c>
      <c r="C20" s="7">
        <v>1002</v>
      </c>
      <c r="D20" s="7">
        <v>1007</v>
      </c>
      <c r="E20" s="8">
        <v>9.9</v>
      </c>
      <c r="F20" s="9">
        <v>82</v>
      </c>
      <c r="G20" s="8">
        <v>9.6</v>
      </c>
      <c r="H20" s="8">
        <v>6.9</v>
      </c>
      <c r="I20" s="8">
        <v>26</v>
      </c>
      <c r="J20" s="8">
        <v>9.6</v>
      </c>
      <c r="K20" s="6">
        <f t="shared" si="0"/>
        <v>5.76</v>
      </c>
      <c r="L20" s="6">
        <f t="shared" si="1"/>
        <v>5.76</v>
      </c>
      <c r="M20" s="10">
        <v>246</v>
      </c>
      <c r="N20" s="3" t="str">
        <f t="shared" si="2"/>
        <v>WSW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1.6</v>
      </c>
      <c r="U20" s="15">
        <v>1.6</v>
      </c>
      <c r="V20" s="43">
        <v>160</v>
      </c>
      <c r="W20" s="5" t="s">
        <v>7</v>
      </c>
    </row>
    <row r="21" spans="1:23" x14ac:dyDescent="0.25">
      <c r="A21" s="1">
        <v>45400</v>
      </c>
      <c r="B21" s="2">
        <v>6.5972222222222224E-2</v>
      </c>
      <c r="C21" s="7">
        <v>1002</v>
      </c>
      <c r="D21" s="7">
        <v>1007</v>
      </c>
      <c r="E21" s="8">
        <v>9.9</v>
      </c>
      <c r="F21" s="9">
        <v>82</v>
      </c>
      <c r="G21" s="8">
        <v>9</v>
      </c>
      <c r="H21" s="8">
        <v>6.9</v>
      </c>
      <c r="I21" s="8">
        <v>26</v>
      </c>
      <c r="J21" s="8">
        <v>9</v>
      </c>
      <c r="K21" s="6">
        <f t="shared" si="0"/>
        <v>7.9200000000000008</v>
      </c>
      <c r="L21" s="6">
        <f t="shared" si="1"/>
        <v>7.9200000000000008</v>
      </c>
      <c r="M21" s="10">
        <v>276</v>
      </c>
      <c r="N21" s="3" t="str">
        <f t="shared" si="2"/>
        <v>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2.2000000000000002</v>
      </c>
      <c r="U21" s="15">
        <v>2.2000000000000002</v>
      </c>
      <c r="V21" s="43">
        <v>170</v>
      </c>
      <c r="W21" s="5" t="s">
        <v>8</v>
      </c>
    </row>
    <row r="22" spans="1:23" x14ac:dyDescent="0.25">
      <c r="A22" s="1">
        <v>45400</v>
      </c>
      <c r="B22" s="2">
        <v>6.9444444444444448E-2</v>
      </c>
      <c r="C22" s="7">
        <v>1002</v>
      </c>
      <c r="D22" s="7">
        <v>1007</v>
      </c>
      <c r="E22" s="8">
        <v>9.8000000000000007</v>
      </c>
      <c r="F22" s="9">
        <v>82</v>
      </c>
      <c r="G22" s="8">
        <v>9.8000000000000007</v>
      </c>
      <c r="H22" s="8">
        <v>6.8</v>
      </c>
      <c r="I22" s="8">
        <v>26</v>
      </c>
      <c r="J22" s="8">
        <v>9.8000000000000007</v>
      </c>
      <c r="K22" s="6">
        <f t="shared" si="0"/>
        <v>0</v>
      </c>
      <c r="L22" s="6">
        <f t="shared" si="1"/>
        <v>0</v>
      </c>
      <c r="M22" s="10">
        <v>213</v>
      </c>
      <c r="N22" s="3" t="str">
        <f t="shared" si="2"/>
        <v>SSW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</v>
      </c>
      <c r="U22" s="15">
        <v>0</v>
      </c>
      <c r="V22" s="43">
        <v>180</v>
      </c>
      <c r="W22" s="5" t="s">
        <v>8</v>
      </c>
    </row>
    <row r="23" spans="1:23" x14ac:dyDescent="0.25">
      <c r="A23" s="1">
        <v>45400</v>
      </c>
      <c r="B23" s="2">
        <v>7.2916666666666671E-2</v>
      </c>
      <c r="C23" s="7">
        <v>1002</v>
      </c>
      <c r="D23" s="7">
        <v>1007</v>
      </c>
      <c r="E23" s="8">
        <v>9.8000000000000007</v>
      </c>
      <c r="F23" s="9">
        <v>83</v>
      </c>
      <c r="G23" s="8">
        <v>9.4</v>
      </c>
      <c r="H23" s="8">
        <v>7</v>
      </c>
      <c r="I23" s="8">
        <v>26</v>
      </c>
      <c r="J23" s="8">
        <v>9.4</v>
      </c>
      <c r="K23" s="6">
        <f t="shared" si="0"/>
        <v>5.76</v>
      </c>
      <c r="L23" s="6">
        <f t="shared" si="1"/>
        <v>5.76</v>
      </c>
      <c r="M23" s="10">
        <v>198</v>
      </c>
      <c r="N23" s="3" t="str">
        <f t="shared" si="2"/>
        <v>S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1.6</v>
      </c>
      <c r="U23" s="15">
        <v>1.6</v>
      </c>
      <c r="V23" s="43">
        <v>190</v>
      </c>
      <c r="W23" s="5" t="s">
        <v>8</v>
      </c>
    </row>
    <row r="24" spans="1:23" x14ac:dyDescent="0.25">
      <c r="A24" s="1">
        <v>45400</v>
      </c>
      <c r="B24" s="2">
        <v>7.6388888888888895E-2</v>
      </c>
      <c r="C24" s="7">
        <v>1002</v>
      </c>
      <c r="D24" s="7">
        <v>1007</v>
      </c>
      <c r="E24" s="8">
        <v>9.6</v>
      </c>
      <c r="F24" s="9">
        <v>83</v>
      </c>
      <c r="G24" s="8">
        <v>9.6</v>
      </c>
      <c r="H24" s="8">
        <v>6.8</v>
      </c>
      <c r="I24" s="8">
        <v>26</v>
      </c>
      <c r="J24" s="8">
        <v>9.6</v>
      </c>
      <c r="K24" s="6">
        <f t="shared" si="0"/>
        <v>2.52</v>
      </c>
      <c r="L24" s="6">
        <f t="shared" si="1"/>
        <v>2.52</v>
      </c>
      <c r="M24" s="10">
        <v>330</v>
      </c>
      <c r="N24" s="3" t="str">
        <f t="shared" si="2"/>
        <v>NNW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0.7</v>
      </c>
      <c r="U24" s="15">
        <v>0.7</v>
      </c>
      <c r="V24" s="43">
        <v>200</v>
      </c>
      <c r="W24" s="5" t="s">
        <v>9</v>
      </c>
    </row>
    <row r="25" spans="1:23" x14ac:dyDescent="0.25">
      <c r="A25" s="1">
        <v>45400</v>
      </c>
      <c r="B25" s="2">
        <v>7.9861111111111105E-2</v>
      </c>
      <c r="C25" s="7">
        <v>1002</v>
      </c>
      <c r="D25" s="7">
        <v>1007</v>
      </c>
      <c r="E25" s="8">
        <v>9.5</v>
      </c>
      <c r="F25" s="9">
        <v>83</v>
      </c>
      <c r="G25" s="8">
        <v>9.5</v>
      </c>
      <c r="H25" s="8">
        <v>6.7</v>
      </c>
      <c r="I25" s="8">
        <v>26</v>
      </c>
      <c r="J25" s="8">
        <v>9.5</v>
      </c>
      <c r="K25" s="6">
        <f t="shared" si="0"/>
        <v>3.24</v>
      </c>
      <c r="L25" s="6">
        <f t="shared" si="1"/>
        <v>3.24</v>
      </c>
      <c r="M25" s="10">
        <v>222</v>
      </c>
      <c r="N25" s="3" t="str">
        <f t="shared" si="2"/>
        <v>SW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0.9</v>
      </c>
      <c r="U25" s="15">
        <v>0.9</v>
      </c>
      <c r="V25" s="43">
        <v>210</v>
      </c>
      <c r="W25" s="5" t="s">
        <v>9</v>
      </c>
    </row>
    <row r="26" spans="1:23" x14ac:dyDescent="0.25">
      <c r="A26" s="1">
        <v>45400</v>
      </c>
      <c r="B26" s="2">
        <v>8.3333333333333329E-2</v>
      </c>
      <c r="C26" s="7">
        <v>1002</v>
      </c>
      <c r="D26" s="7">
        <v>1007</v>
      </c>
      <c r="E26" s="8">
        <v>9.5</v>
      </c>
      <c r="F26" s="9">
        <v>84</v>
      </c>
      <c r="G26" s="8">
        <v>8.8000000000000007</v>
      </c>
      <c r="H26" s="8">
        <v>6.9</v>
      </c>
      <c r="I26" s="8">
        <v>26</v>
      </c>
      <c r="J26" s="8">
        <v>8.8000000000000007</v>
      </c>
      <c r="K26" s="6">
        <f t="shared" si="0"/>
        <v>6.48</v>
      </c>
      <c r="L26" s="6">
        <f t="shared" si="1"/>
        <v>6.84</v>
      </c>
      <c r="M26" s="10">
        <v>252</v>
      </c>
      <c r="N26" s="3" t="str">
        <f t="shared" si="2"/>
        <v>WSW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1.8</v>
      </c>
      <c r="U26" s="15">
        <v>1.9</v>
      </c>
      <c r="V26" s="43">
        <v>220</v>
      </c>
      <c r="W26" s="5" t="s">
        <v>10</v>
      </c>
    </row>
    <row r="27" spans="1:23" x14ac:dyDescent="0.25">
      <c r="A27" s="1">
        <v>45400</v>
      </c>
      <c r="B27" s="2">
        <v>8.6805555555555552E-2</v>
      </c>
      <c r="C27" s="7">
        <v>1002</v>
      </c>
      <c r="D27" s="7">
        <v>1007</v>
      </c>
      <c r="E27" s="8">
        <v>9.3000000000000007</v>
      </c>
      <c r="F27" s="9">
        <v>84</v>
      </c>
      <c r="G27" s="8">
        <v>8.9</v>
      </c>
      <c r="H27" s="8">
        <v>6.7</v>
      </c>
      <c r="I27" s="8">
        <v>26</v>
      </c>
      <c r="J27" s="8">
        <v>8.9</v>
      </c>
      <c r="K27" s="6">
        <f t="shared" si="0"/>
        <v>5.76</v>
      </c>
      <c r="L27" s="6">
        <f t="shared" si="1"/>
        <v>5.76</v>
      </c>
      <c r="M27" s="10">
        <v>252</v>
      </c>
      <c r="N27" s="3" t="str">
        <f t="shared" si="2"/>
        <v>WSW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1.6</v>
      </c>
      <c r="U27" s="15">
        <v>1.6</v>
      </c>
      <c r="V27" s="43">
        <v>230</v>
      </c>
      <c r="W27" s="5" t="s">
        <v>10</v>
      </c>
    </row>
    <row r="28" spans="1:23" x14ac:dyDescent="0.25">
      <c r="A28" s="1">
        <v>45400</v>
      </c>
      <c r="B28" s="2">
        <v>9.0277777777777776E-2</v>
      </c>
      <c r="C28" s="7">
        <v>1002</v>
      </c>
      <c r="D28" s="7">
        <v>1007</v>
      </c>
      <c r="E28" s="8">
        <v>9.1999999999999993</v>
      </c>
      <c r="F28" s="9">
        <v>85</v>
      </c>
      <c r="G28" s="8">
        <v>8.1999999999999993</v>
      </c>
      <c r="H28" s="8">
        <v>6.8</v>
      </c>
      <c r="I28" s="8">
        <v>26</v>
      </c>
      <c r="J28" s="8">
        <v>8.1999999999999993</v>
      </c>
      <c r="K28" s="6">
        <f t="shared" si="0"/>
        <v>7.9200000000000008</v>
      </c>
      <c r="L28" s="6">
        <f t="shared" si="1"/>
        <v>8.2799999999999994</v>
      </c>
      <c r="M28" s="10">
        <v>260</v>
      </c>
      <c r="N28" s="3" t="str">
        <f t="shared" si="2"/>
        <v>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2.2000000000000002</v>
      </c>
      <c r="U28" s="15">
        <v>2.2999999999999998</v>
      </c>
      <c r="V28" s="43">
        <v>240</v>
      </c>
      <c r="W28" s="5" t="s">
        <v>11</v>
      </c>
    </row>
    <row r="29" spans="1:23" x14ac:dyDescent="0.25">
      <c r="A29" s="1">
        <v>45400</v>
      </c>
      <c r="B29" s="2">
        <v>9.375E-2</v>
      </c>
      <c r="C29" s="7">
        <v>1002</v>
      </c>
      <c r="D29" s="7">
        <v>1007</v>
      </c>
      <c r="E29" s="8">
        <v>9.1</v>
      </c>
      <c r="F29" s="9">
        <v>85</v>
      </c>
      <c r="G29" s="8">
        <v>8.1</v>
      </c>
      <c r="H29" s="8">
        <v>6.7</v>
      </c>
      <c r="I29" s="8">
        <v>26</v>
      </c>
      <c r="J29" s="8">
        <v>8.1</v>
      </c>
      <c r="K29" s="6">
        <f t="shared" si="0"/>
        <v>7.2</v>
      </c>
      <c r="L29" s="6">
        <f t="shared" si="1"/>
        <v>7.9200000000000008</v>
      </c>
      <c r="M29" s="10">
        <v>234</v>
      </c>
      <c r="N29" s="3" t="str">
        <f t="shared" si="2"/>
        <v>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2</v>
      </c>
      <c r="U29" s="15">
        <v>2.2000000000000002</v>
      </c>
      <c r="V29" s="43">
        <v>250</v>
      </c>
      <c r="W29" s="5" t="s">
        <v>11</v>
      </c>
    </row>
    <row r="30" spans="1:23" x14ac:dyDescent="0.25">
      <c r="A30" s="1">
        <v>45400</v>
      </c>
      <c r="B30" s="2">
        <v>9.7222222222222224E-2</v>
      </c>
      <c r="C30" s="7">
        <v>1002</v>
      </c>
      <c r="D30" s="7">
        <v>1007</v>
      </c>
      <c r="E30" s="8">
        <v>9.1</v>
      </c>
      <c r="F30" s="9">
        <v>85</v>
      </c>
      <c r="G30" s="8">
        <v>9.1</v>
      </c>
      <c r="H30" s="8">
        <v>6.7</v>
      </c>
      <c r="I30" s="8">
        <v>26</v>
      </c>
      <c r="J30" s="8">
        <v>9.1</v>
      </c>
      <c r="K30" s="6">
        <f t="shared" si="0"/>
        <v>3.9600000000000004</v>
      </c>
      <c r="L30" s="6">
        <f t="shared" si="1"/>
        <v>3.9600000000000004</v>
      </c>
      <c r="M30" s="10">
        <v>330</v>
      </c>
      <c r="N30" s="3" t="str">
        <f t="shared" si="2"/>
        <v>NNW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1.1000000000000001</v>
      </c>
      <c r="U30" s="15">
        <v>1.1000000000000001</v>
      </c>
      <c r="V30" s="43">
        <v>260</v>
      </c>
      <c r="W30" s="5" t="s">
        <v>12</v>
      </c>
    </row>
    <row r="31" spans="1:23" x14ac:dyDescent="0.25">
      <c r="A31" s="1">
        <v>45400</v>
      </c>
      <c r="B31" s="2">
        <v>0.10069444444444445</v>
      </c>
      <c r="C31" s="7">
        <v>1001</v>
      </c>
      <c r="D31" s="7">
        <v>1006</v>
      </c>
      <c r="E31" s="8">
        <v>9.1</v>
      </c>
      <c r="F31" s="9">
        <v>85</v>
      </c>
      <c r="G31" s="8">
        <v>9.1</v>
      </c>
      <c r="H31" s="8">
        <v>6.7</v>
      </c>
      <c r="I31" s="8">
        <v>26</v>
      </c>
      <c r="J31" s="8">
        <v>9.1</v>
      </c>
      <c r="K31" s="6">
        <f t="shared" si="0"/>
        <v>4.68</v>
      </c>
      <c r="L31" s="6">
        <f t="shared" si="1"/>
        <v>4.68</v>
      </c>
      <c r="M31" s="10">
        <v>282</v>
      </c>
      <c r="N31" s="3" t="str">
        <f t="shared" si="2"/>
        <v>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1.3</v>
      </c>
      <c r="U31" s="15">
        <v>1.3</v>
      </c>
      <c r="V31" s="43">
        <v>270</v>
      </c>
      <c r="W31" s="5" t="s">
        <v>12</v>
      </c>
    </row>
    <row r="32" spans="1:23" x14ac:dyDescent="0.25">
      <c r="A32" s="1">
        <v>45400</v>
      </c>
      <c r="B32" s="2">
        <v>0.10416666666666667</v>
      </c>
      <c r="C32" s="7">
        <v>1002</v>
      </c>
      <c r="D32" s="7">
        <v>1007</v>
      </c>
      <c r="E32" s="8">
        <v>9.1999999999999993</v>
      </c>
      <c r="F32" s="9">
        <v>85</v>
      </c>
      <c r="G32" s="8">
        <v>8.8000000000000007</v>
      </c>
      <c r="H32" s="8">
        <v>6.8</v>
      </c>
      <c r="I32" s="8">
        <v>26</v>
      </c>
      <c r="J32" s="8">
        <v>8.8000000000000007</v>
      </c>
      <c r="K32" s="6">
        <f t="shared" si="0"/>
        <v>5.76</v>
      </c>
      <c r="L32" s="6">
        <f t="shared" si="1"/>
        <v>5.76</v>
      </c>
      <c r="M32" s="10">
        <v>228</v>
      </c>
      <c r="N32" s="3" t="str">
        <f t="shared" si="2"/>
        <v>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1.6</v>
      </c>
      <c r="U32" s="15">
        <v>1.6</v>
      </c>
      <c r="V32" s="43">
        <v>280</v>
      </c>
      <c r="W32" s="5" t="s">
        <v>12</v>
      </c>
    </row>
    <row r="33" spans="1:23" x14ac:dyDescent="0.25">
      <c r="A33" s="1">
        <v>45400</v>
      </c>
      <c r="B33" s="2">
        <v>0.1076388888888889</v>
      </c>
      <c r="C33" s="7">
        <v>1002</v>
      </c>
      <c r="D33" s="7">
        <v>1007</v>
      </c>
      <c r="E33" s="8">
        <v>9.1</v>
      </c>
      <c r="F33" s="9">
        <v>84</v>
      </c>
      <c r="G33" s="8">
        <v>7.4</v>
      </c>
      <c r="H33" s="8">
        <v>6.5</v>
      </c>
      <c r="I33" s="8">
        <v>26</v>
      </c>
      <c r="J33" s="8">
        <v>7.4</v>
      </c>
      <c r="K33" s="6">
        <f t="shared" si="0"/>
        <v>10.08</v>
      </c>
      <c r="L33" s="6">
        <f t="shared" si="1"/>
        <v>11.52</v>
      </c>
      <c r="M33" s="10">
        <v>260</v>
      </c>
      <c r="N33" s="3" t="str">
        <f t="shared" si="2"/>
        <v>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2.8</v>
      </c>
      <c r="U33" s="15">
        <v>3.2</v>
      </c>
      <c r="V33" s="43">
        <v>290</v>
      </c>
      <c r="W33" s="5" t="s">
        <v>13</v>
      </c>
    </row>
    <row r="34" spans="1:23" x14ac:dyDescent="0.25">
      <c r="A34" s="1">
        <v>45400</v>
      </c>
      <c r="B34" s="2">
        <v>0.1111111111111111</v>
      </c>
      <c r="C34" s="7">
        <v>1002</v>
      </c>
      <c r="D34" s="7">
        <v>1007</v>
      </c>
      <c r="E34" s="8">
        <v>9.1999999999999993</v>
      </c>
      <c r="F34" s="9">
        <v>84</v>
      </c>
      <c r="G34" s="8">
        <v>9.1999999999999993</v>
      </c>
      <c r="H34" s="8">
        <v>6.6</v>
      </c>
      <c r="I34" s="8">
        <v>26</v>
      </c>
      <c r="J34" s="8">
        <v>9.1999999999999993</v>
      </c>
      <c r="K34" s="6">
        <f t="shared" si="0"/>
        <v>0</v>
      </c>
      <c r="L34" s="6">
        <f t="shared" si="1"/>
        <v>0</v>
      </c>
      <c r="M34" s="10">
        <v>285</v>
      </c>
      <c r="N34" s="3" t="str">
        <f t="shared" si="2"/>
        <v>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</v>
      </c>
      <c r="U34" s="15">
        <v>0</v>
      </c>
      <c r="V34" s="43">
        <v>300</v>
      </c>
      <c r="W34" s="5" t="s">
        <v>13</v>
      </c>
    </row>
    <row r="35" spans="1:23" x14ac:dyDescent="0.25">
      <c r="A35" s="1">
        <v>45400</v>
      </c>
      <c r="B35" s="2">
        <v>0.11458333333333333</v>
      </c>
      <c r="C35" s="7">
        <v>1002</v>
      </c>
      <c r="D35" s="7">
        <v>1007</v>
      </c>
      <c r="E35" s="8">
        <v>9.1999999999999993</v>
      </c>
      <c r="F35" s="9">
        <v>85</v>
      </c>
      <c r="G35" s="8">
        <v>8.1999999999999993</v>
      </c>
      <c r="H35" s="8">
        <v>6.8</v>
      </c>
      <c r="I35" s="8">
        <v>26</v>
      </c>
      <c r="J35" s="8">
        <v>8.1999999999999993</v>
      </c>
      <c r="K35" s="6">
        <f t="shared" si="0"/>
        <v>7.2</v>
      </c>
      <c r="L35" s="6">
        <f t="shared" si="1"/>
        <v>8.2799999999999994</v>
      </c>
      <c r="M35" s="10">
        <v>253</v>
      </c>
      <c r="N35" s="3" t="str">
        <f t="shared" si="2"/>
        <v>WSW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2</v>
      </c>
      <c r="U35" s="15">
        <v>2.2999999999999998</v>
      </c>
      <c r="V35" s="43">
        <v>310</v>
      </c>
      <c r="W35" s="5" t="s">
        <v>14</v>
      </c>
    </row>
    <row r="36" spans="1:23" x14ac:dyDescent="0.25">
      <c r="A36" s="1">
        <v>45400</v>
      </c>
      <c r="B36" s="2">
        <v>0.11805555555555555</v>
      </c>
      <c r="C36" s="7">
        <v>1002</v>
      </c>
      <c r="D36" s="7">
        <v>1007</v>
      </c>
      <c r="E36" s="8">
        <v>9.1</v>
      </c>
      <c r="F36" s="9">
        <v>85</v>
      </c>
      <c r="G36" s="8">
        <v>7.8</v>
      </c>
      <c r="H36" s="8">
        <v>6.7</v>
      </c>
      <c r="I36" s="8">
        <v>26</v>
      </c>
      <c r="J36" s="8">
        <v>7.8</v>
      </c>
      <c r="K36" s="6">
        <f t="shared" si="0"/>
        <v>8.2799999999999994</v>
      </c>
      <c r="L36" s="6">
        <f t="shared" si="1"/>
        <v>8.64</v>
      </c>
      <c r="M36" s="10">
        <v>249</v>
      </c>
      <c r="N36" s="3" t="str">
        <f t="shared" si="2"/>
        <v>WSW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2.2999999999999998</v>
      </c>
      <c r="U36" s="15">
        <v>2.4</v>
      </c>
      <c r="V36" s="43">
        <v>320</v>
      </c>
      <c r="W36" s="5" t="s">
        <v>14</v>
      </c>
    </row>
    <row r="37" spans="1:23" x14ac:dyDescent="0.25">
      <c r="A37" s="1">
        <v>45400</v>
      </c>
      <c r="B37" s="2">
        <v>0.12152777777777778</v>
      </c>
      <c r="C37" s="7">
        <v>1002</v>
      </c>
      <c r="D37" s="7">
        <v>1007</v>
      </c>
      <c r="E37" s="8">
        <v>9</v>
      </c>
      <c r="F37" s="9">
        <v>86</v>
      </c>
      <c r="G37" s="8">
        <v>9</v>
      </c>
      <c r="H37" s="8">
        <v>6.8</v>
      </c>
      <c r="I37" s="8">
        <v>26</v>
      </c>
      <c r="J37" s="8">
        <v>9</v>
      </c>
      <c r="K37" s="6">
        <f t="shared" si="0"/>
        <v>3.24</v>
      </c>
      <c r="L37" s="6">
        <f t="shared" si="1"/>
        <v>3.24</v>
      </c>
      <c r="M37" s="10">
        <v>213</v>
      </c>
      <c r="N37" s="3" t="str">
        <f t="shared" si="2"/>
        <v>SSW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0.9</v>
      </c>
      <c r="U37" s="15">
        <v>0.9</v>
      </c>
      <c r="V37" s="43">
        <v>330</v>
      </c>
      <c r="W37" s="5" t="s">
        <v>15</v>
      </c>
    </row>
    <row r="38" spans="1:23" x14ac:dyDescent="0.25">
      <c r="A38" s="1">
        <v>45400</v>
      </c>
      <c r="B38" s="2">
        <v>0.125</v>
      </c>
      <c r="C38" s="7">
        <v>1002</v>
      </c>
      <c r="D38" s="7">
        <v>1007</v>
      </c>
      <c r="E38" s="8">
        <v>8.9</v>
      </c>
      <c r="F38" s="9">
        <v>86</v>
      </c>
      <c r="G38" s="8">
        <v>8.9</v>
      </c>
      <c r="H38" s="8">
        <v>6.7</v>
      </c>
      <c r="I38" s="8">
        <v>26</v>
      </c>
      <c r="J38" s="8">
        <v>8.9</v>
      </c>
      <c r="K38" s="6">
        <f t="shared" si="0"/>
        <v>4.68</v>
      </c>
      <c r="L38" s="6">
        <f t="shared" si="1"/>
        <v>4.68</v>
      </c>
      <c r="M38" s="10">
        <v>175</v>
      </c>
      <c r="N38" s="3" t="str">
        <f t="shared" si="2"/>
        <v>S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1.3</v>
      </c>
      <c r="U38" s="15">
        <v>1.3</v>
      </c>
      <c r="V38" s="43">
        <v>340</v>
      </c>
      <c r="W38" s="5" t="s">
        <v>15</v>
      </c>
    </row>
    <row r="39" spans="1:23" x14ac:dyDescent="0.25">
      <c r="A39" s="1">
        <v>45400</v>
      </c>
      <c r="B39" s="2">
        <v>0.12847222222222221</v>
      </c>
      <c r="C39" s="7">
        <v>1002</v>
      </c>
      <c r="D39" s="7">
        <v>1007</v>
      </c>
      <c r="E39" s="8">
        <v>8.6999999999999993</v>
      </c>
      <c r="F39" s="9">
        <v>87</v>
      </c>
      <c r="G39" s="8">
        <v>8.6999999999999993</v>
      </c>
      <c r="H39" s="8">
        <v>6.6</v>
      </c>
      <c r="I39" s="8">
        <v>26</v>
      </c>
      <c r="J39" s="8">
        <v>8.6999999999999993</v>
      </c>
      <c r="K39" s="6">
        <f t="shared" si="0"/>
        <v>4.68</v>
      </c>
      <c r="L39" s="6">
        <f t="shared" si="1"/>
        <v>4.68</v>
      </c>
      <c r="M39" s="10">
        <v>291</v>
      </c>
      <c r="N39" s="3" t="str">
        <f t="shared" si="2"/>
        <v>WNW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1.3</v>
      </c>
      <c r="U39" s="15">
        <v>1.3</v>
      </c>
      <c r="V39" s="43">
        <v>350</v>
      </c>
      <c r="W39" s="5" t="s">
        <v>0</v>
      </c>
    </row>
    <row r="40" spans="1:23" x14ac:dyDescent="0.25">
      <c r="A40" s="1">
        <v>45400</v>
      </c>
      <c r="B40" s="2">
        <v>0.13194444444444445</v>
      </c>
      <c r="C40" s="7">
        <v>1002</v>
      </c>
      <c r="D40" s="7">
        <v>1007</v>
      </c>
      <c r="E40" s="8">
        <v>8.6999999999999993</v>
      </c>
      <c r="F40" s="9">
        <v>87</v>
      </c>
      <c r="G40" s="8">
        <v>8.1999999999999993</v>
      </c>
      <c r="H40" s="8">
        <v>6.6</v>
      </c>
      <c r="I40" s="8">
        <v>26</v>
      </c>
      <c r="J40" s="8">
        <v>8.1999999999999993</v>
      </c>
      <c r="K40" s="6">
        <f t="shared" si="0"/>
        <v>5.4</v>
      </c>
      <c r="L40" s="6">
        <f t="shared" si="1"/>
        <v>5.4</v>
      </c>
      <c r="M40" s="10">
        <v>202</v>
      </c>
      <c r="N40" s="3" t="str">
        <f t="shared" si="2"/>
        <v>SSW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1.5</v>
      </c>
      <c r="U40" s="15">
        <v>1.5</v>
      </c>
      <c r="V40" s="43">
        <v>360</v>
      </c>
      <c r="W40" s="5" t="s">
        <v>0</v>
      </c>
    </row>
    <row r="41" spans="1:23" x14ac:dyDescent="0.25">
      <c r="A41" s="1">
        <v>45400</v>
      </c>
      <c r="B41" s="2">
        <v>0.13541666666666666</v>
      </c>
      <c r="C41" s="7">
        <v>1002</v>
      </c>
      <c r="D41" s="7">
        <v>1007</v>
      </c>
      <c r="E41" s="8">
        <v>8.6</v>
      </c>
      <c r="F41" s="9">
        <v>87</v>
      </c>
      <c r="G41" s="8">
        <v>7.8</v>
      </c>
      <c r="H41" s="8">
        <v>6.5</v>
      </c>
      <c r="I41" s="8">
        <v>26</v>
      </c>
      <c r="J41" s="8">
        <v>7.8</v>
      </c>
      <c r="K41" s="6">
        <f t="shared" si="0"/>
        <v>6.48</v>
      </c>
      <c r="L41" s="6">
        <f t="shared" si="1"/>
        <v>6.84</v>
      </c>
      <c r="M41" s="10">
        <v>270</v>
      </c>
      <c r="N41" s="3" t="str">
        <f t="shared" si="2"/>
        <v>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1.8</v>
      </c>
      <c r="U41" s="15">
        <v>1.9</v>
      </c>
    </row>
    <row r="42" spans="1:23" x14ac:dyDescent="0.25">
      <c r="A42" s="1">
        <v>45400</v>
      </c>
      <c r="B42" s="2">
        <v>0.1388888888888889</v>
      </c>
      <c r="C42" s="7">
        <v>1002</v>
      </c>
      <c r="D42" s="7">
        <v>1007</v>
      </c>
      <c r="E42" s="8">
        <v>8.5</v>
      </c>
      <c r="F42" s="9">
        <v>88</v>
      </c>
      <c r="G42" s="8">
        <v>7.7</v>
      </c>
      <c r="H42" s="8">
        <v>6.6</v>
      </c>
      <c r="I42" s="8">
        <v>26</v>
      </c>
      <c r="J42" s="8">
        <v>7.7</v>
      </c>
      <c r="K42" s="6">
        <f t="shared" si="0"/>
        <v>6.84</v>
      </c>
      <c r="L42" s="6">
        <f t="shared" si="1"/>
        <v>7.2</v>
      </c>
      <c r="M42" s="10">
        <v>234</v>
      </c>
      <c r="N42" s="3" t="str">
        <f t="shared" si="2"/>
        <v>SW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1.9</v>
      </c>
      <c r="U42" s="15">
        <v>2</v>
      </c>
    </row>
    <row r="43" spans="1:23" x14ac:dyDescent="0.25">
      <c r="A43" s="1">
        <v>45400</v>
      </c>
      <c r="B43" s="2">
        <v>0.1423611111111111</v>
      </c>
      <c r="C43" s="7">
        <v>1002</v>
      </c>
      <c r="D43" s="7">
        <v>1007</v>
      </c>
      <c r="E43" s="8">
        <v>8.5</v>
      </c>
      <c r="F43" s="9">
        <v>88</v>
      </c>
      <c r="G43" s="8">
        <v>8.5</v>
      </c>
      <c r="H43" s="8">
        <v>6.6</v>
      </c>
      <c r="I43" s="8">
        <v>26</v>
      </c>
      <c r="J43" s="8">
        <v>8.5</v>
      </c>
      <c r="K43" s="6">
        <f t="shared" si="0"/>
        <v>3.9600000000000004</v>
      </c>
      <c r="L43" s="6">
        <f t="shared" si="1"/>
        <v>3.9600000000000004</v>
      </c>
      <c r="M43" s="10">
        <v>209</v>
      </c>
      <c r="N43" s="3" t="str">
        <f t="shared" si="2"/>
        <v>SSW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1.1000000000000001</v>
      </c>
      <c r="U43" s="15">
        <v>1.1000000000000001</v>
      </c>
    </row>
    <row r="44" spans="1:23" x14ac:dyDescent="0.25">
      <c r="A44" s="1">
        <v>45400</v>
      </c>
      <c r="B44" s="2">
        <v>0.14583333333333334</v>
      </c>
      <c r="C44" s="7">
        <v>1002</v>
      </c>
      <c r="D44" s="7">
        <v>1007</v>
      </c>
      <c r="E44" s="8">
        <v>8.5</v>
      </c>
      <c r="F44" s="9">
        <v>88</v>
      </c>
      <c r="G44" s="8">
        <v>7.7</v>
      </c>
      <c r="H44" s="8">
        <v>6.6</v>
      </c>
      <c r="I44" s="8">
        <v>26</v>
      </c>
      <c r="J44" s="8">
        <v>7.7</v>
      </c>
      <c r="K44" s="6">
        <f t="shared" si="0"/>
        <v>6.48</v>
      </c>
      <c r="L44" s="6">
        <f t="shared" si="1"/>
        <v>7.2</v>
      </c>
      <c r="M44" s="10">
        <v>180</v>
      </c>
      <c r="N44" s="3" t="str">
        <f t="shared" si="2"/>
        <v>S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1.8</v>
      </c>
      <c r="U44" s="15">
        <v>2</v>
      </c>
    </row>
    <row r="45" spans="1:23" x14ac:dyDescent="0.25">
      <c r="A45" s="1">
        <v>45400</v>
      </c>
      <c r="B45" s="2">
        <v>0.14930555555555555</v>
      </c>
      <c r="C45" s="7">
        <v>1002</v>
      </c>
      <c r="D45" s="7">
        <v>1007</v>
      </c>
      <c r="E45" s="8">
        <v>8.5</v>
      </c>
      <c r="F45" s="9">
        <v>88</v>
      </c>
      <c r="G45" s="8">
        <v>8.5</v>
      </c>
      <c r="H45" s="8">
        <v>6.6</v>
      </c>
      <c r="I45" s="8">
        <v>26</v>
      </c>
      <c r="J45" s="8">
        <v>8.5</v>
      </c>
      <c r="K45" s="6">
        <f t="shared" si="0"/>
        <v>0</v>
      </c>
      <c r="L45" s="6">
        <f t="shared" si="1"/>
        <v>0</v>
      </c>
      <c r="M45" s="10">
        <v>213</v>
      </c>
      <c r="N45" s="3" t="str">
        <f t="shared" si="2"/>
        <v>SSW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</row>
    <row r="46" spans="1:23" x14ac:dyDescent="0.25">
      <c r="A46" s="1">
        <v>45400</v>
      </c>
      <c r="B46" s="2">
        <v>0.15277777777777779</v>
      </c>
      <c r="C46" s="7">
        <v>1002</v>
      </c>
      <c r="D46" s="7">
        <v>1007</v>
      </c>
      <c r="E46" s="8">
        <v>8.5</v>
      </c>
      <c r="F46" s="9">
        <v>88</v>
      </c>
      <c r="G46" s="8">
        <v>8.5</v>
      </c>
      <c r="H46" s="8">
        <v>6.6</v>
      </c>
      <c r="I46" s="8">
        <v>26</v>
      </c>
      <c r="J46" s="8">
        <v>8.5</v>
      </c>
      <c r="K46" s="6">
        <f t="shared" si="0"/>
        <v>3.24</v>
      </c>
      <c r="L46" s="6">
        <f t="shared" si="1"/>
        <v>3.24</v>
      </c>
      <c r="M46" s="10">
        <v>270</v>
      </c>
      <c r="N46" s="3" t="str">
        <f t="shared" si="2"/>
        <v>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0.9</v>
      </c>
      <c r="U46" s="15">
        <v>0.9</v>
      </c>
    </row>
    <row r="47" spans="1:23" x14ac:dyDescent="0.25">
      <c r="A47" s="1">
        <v>45400</v>
      </c>
      <c r="B47" s="2">
        <v>0.15625</v>
      </c>
      <c r="C47" s="7">
        <v>1002</v>
      </c>
      <c r="D47" s="7">
        <v>1007</v>
      </c>
      <c r="E47" s="8">
        <v>8.3000000000000007</v>
      </c>
      <c r="F47" s="9">
        <v>88</v>
      </c>
      <c r="G47" s="8">
        <v>8.3000000000000007</v>
      </c>
      <c r="H47" s="8">
        <v>6.4</v>
      </c>
      <c r="I47" s="8">
        <v>26</v>
      </c>
      <c r="J47" s="8">
        <v>8.3000000000000007</v>
      </c>
      <c r="K47" s="6">
        <f t="shared" si="0"/>
        <v>2.52</v>
      </c>
      <c r="L47" s="6">
        <f t="shared" si="1"/>
        <v>2.52</v>
      </c>
      <c r="M47" s="10">
        <v>306</v>
      </c>
      <c r="N47" s="3" t="str">
        <f t="shared" si="2"/>
        <v>WNW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0.7</v>
      </c>
      <c r="U47" s="15">
        <v>0.7</v>
      </c>
    </row>
    <row r="48" spans="1:23" x14ac:dyDescent="0.25">
      <c r="A48" s="1">
        <v>45400</v>
      </c>
      <c r="B48" s="2">
        <v>0.15972222222222221</v>
      </c>
      <c r="C48" s="7">
        <v>1002</v>
      </c>
      <c r="D48" s="7">
        <v>1007</v>
      </c>
      <c r="E48" s="8">
        <v>8.4</v>
      </c>
      <c r="F48" s="9">
        <v>88</v>
      </c>
      <c r="G48" s="8">
        <v>8.4</v>
      </c>
      <c r="H48" s="8">
        <v>6.5</v>
      </c>
      <c r="I48" s="8">
        <v>26</v>
      </c>
      <c r="J48" s="8">
        <v>8.4</v>
      </c>
      <c r="K48" s="6">
        <f t="shared" si="0"/>
        <v>4.68</v>
      </c>
      <c r="L48" s="6">
        <f t="shared" si="1"/>
        <v>4.68</v>
      </c>
      <c r="M48" s="10">
        <v>300</v>
      </c>
      <c r="N48" s="3" t="str">
        <f t="shared" si="2"/>
        <v>WNW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1.3</v>
      </c>
      <c r="U48" s="15">
        <v>1.3</v>
      </c>
    </row>
    <row r="49" spans="1:21" x14ac:dyDescent="0.25">
      <c r="A49" s="1">
        <v>45400</v>
      </c>
      <c r="B49" s="2">
        <v>0.16319444444444445</v>
      </c>
      <c r="C49" s="7">
        <v>1002</v>
      </c>
      <c r="D49" s="7">
        <v>1007</v>
      </c>
      <c r="E49" s="8">
        <v>8.4</v>
      </c>
      <c r="F49" s="9">
        <v>88</v>
      </c>
      <c r="G49" s="8">
        <v>8.4</v>
      </c>
      <c r="H49" s="8">
        <v>6.5</v>
      </c>
      <c r="I49" s="8">
        <v>26</v>
      </c>
      <c r="J49" s="8">
        <v>8.4</v>
      </c>
      <c r="K49" s="6">
        <f t="shared" si="0"/>
        <v>3.24</v>
      </c>
      <c r="L49" s="6">
        <f t="shared" si="1"/>
        <v>3.24</v>
      </c>
      <c r="M49" s="10">
        <v>204</v>
      </c>
      <c r="N49" s="3" t="str">
        <f t="shared" si="2"/>
        <v>SSW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0.9</v>
      </c>
      <c r="U49" s="15">
        <v>0.9</v>
      </c>
    </row>
    <row r="50" spans="1:21" x14ac:dyDescent="0.25">
      <c r="A50" s="1">
        <v>45400</v>
      </c>
      <c r="B50" s="2">
        <v>0.16666666666666666</v>
      </c>
      <c r="C50" s="7">
        <v>1002</v>
      </c>
      <c r="D50" s="7">
        <v>1007</v>
      </c>
      <c r="E50" s="8">
        <v>8.3000000000000007</v>
      </c>
      <c r="F50" s="9">
        <v>88</v>
      </c>
      <c r="G50" s="8">
        <v>7.8</v>
      </c>
      <c r="H50" s="8">
        <v>6.4</v>
      </c>
      <c r="I50" s="8">
        <v>26</v>
      </c>
      <c r="J50" s="8">
        <v>7.8</v>
      </c>
      <c r="K50" s="6">
        <f t="shared" si="0"/>
        <v>5.04</v>
      </c>
      <c r="L50" s="6">
        <f t="shared" si="1"/>
        <v>5.04</v>
      </c>
      <c r="M50" s="10">
        <v>234</v>
      </c>
      <c r="N50" s="3" t="str">
        <f t="shared" si="2"/>
        <v>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1.4</v>
      </c>
      <c r="U50" s="15">
        <v>1.4</v>
      </c>
    </row>
    <row r="51" spans="1:21" x14ac:dyDescent="0.25">
      <c r="A51" s="1">
        <v>45400</v>
      </c>
      <c r="B51" s="2">
        <v>0.1701388888888889</v>
      </c>
      <c r="C51" s="7">
        <v>1002</v>
      </c>
      <c r="D51" s="7">
        <v>1007</v>
      </c>
      <c r="E51" s="8">
        <v>8.3000000000000007</v>
      </c>
      <c r="F51" s="9">
        <v>88</v>
      </c>
      <c r="G51" s="8">
        <v>8.3000000000000007</v>
      </c>
      <c r="H51" s="8">
        <v>6.4</v>
      </c>
      <c r="I51" s="8">
        <v>26</v>
      </c>
      <c r="J51" s="8">
        <v>8.3000000000000007</v>
      </c>
      <c r="K51" s="6">
        <f t="shared" si="0"/>
        <v>0</v>
      </c>
      <c r="L51" s="6">
        <f t="shared" si="1"/>
        <v>0</v>
      </c>
      <c r="M51" s="10">
        <v>258</v>
      </c>
      <c r="N51" s="3" t="str">
        <f t="shared" si="2"/>
        <v>WSW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45400</v>
      </c>
      <c r="B52" s="2">
        <v>0.1736111111111111</v>
      </c>
      <c r="C52" s="7">
        <v>1002</v>
      </c>
      <c r="D52" s="7">
        <v>1007</v>
      </c>
      <c r="E52" s="8">
        <v>8.1999999999999993</v>
      </c>
      <c r="F52" s="9">
        <v>88</v>
      </c>
      <c r="G52" s="8">
        <v>7.6</v>
      </c>
      <c r="H52" s="8">
        <v>6.3</v>
      </c>
      <c r="I52" s="8">
        <v>26</v>
      </c>
      <c r="J52" s="8">
        <v>7.6</v>
      </c>
      <c r="K52" s="6">
        <f t="shared" si="0"/>
        <v>5.4</v>
      </c>
      <c r="L52" s="6">
        <f t="shared" si="1"/>
        <v>5.4</v>
      </c>
      <c r="M52" s="10">
        <v>243</v>
      </c>
      <c r="N52" s="3" t="str">
        <f t="shared" si="2"/>
        <v>WSW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1.5</v>
      </c>
      <c r="U52" s="15">
        <v>1.5</v>
      </c>
    </row>
    <row r="53" spans="1:21" x14ac:dyDescent="0.25">
      <c r="A53" s="1">
        <v>45400</v>
      </c>
      <c r="B53" s="2">
        <v>0.17708333333333334</v>
      </c>
      <c r="C53" s="7">
        <v>1002</v>
      </c>
      <c r="D53" s="7">
        <v>1007</v>
      </c>
      <c r="E53" s="8">
        <v>8.3000000000000007</v>
      </c>
      <c r="F53" s="9">
        <v>88</v>
      </c>
      <c r="G53" s="8">
        <v>7.4</v>
      </c>
      <c r="H53" s="8">
        <v>6.4</v>
      </c>
      <c r="I53" s="8">
        <v>26</v>
      </c>
      <c r="J53" s="8">
        <v>7.4</v>
      </c>
      <c r="K53" s="6">
        <f t="shared" si="0"/>
        <v>6.48</v>
      </c>
      <c r="L53" s="6">
        <f t="shared" si="1"/>
        <v>7.2</v>
      </c>
      <c r="M53" s="10">
        <v>246</v>
      </c>
      <c r="N53" s="3" t="str">
        <f t="shared" si="2"/>
        <v>WSW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1.8</v>
      </c>
      <c r="U53" s="15">
        <v>2</v>
      </c>
    </row>
    <row r="54" spans="1:21" x14ac:dyDescent="0.25">
      <c r="A54" s="1">
        <v>45400</v>
      </c>
      <c r="B54" s="2">
        <v>0.18055555555555555</v>
      </c>
      <c r="C54" s="7">
        <v>1002</v>
      </c>
      <c r="D54" s="7">
        <v>1007</v>
      </c>
      <c r="E54" s="8">
        <v>8.3000000000000007</v>
      </c>
      <c r="F54" s="9">
        <v>88</v>
      </c>
      <c r="G54" s="8">
        <v>7.8</v>
      </c>
      <c r="H54" s="8">
        <v>6.4</v>
      </c>
      <c r="I54" s="8">
        <v>26</v>
      </c>
      <c r="J54" s="8">
        <v>7.8</v>
      </c>
      <c r="K54" s="6">
        <f t="shared" si="0"/>
        <v>5.76</v>
      </c>
      <c r="L54" s="6">
        <f t="shared" si="1"/>
        <v>5.76</v>
      </c>
      <c r="M54" s="10">
        <v>327</v>
      </c>
      <c r="N54" s="3" t="str">
        <f t="shared" si="2"/>
        <v>NW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1.6</v>
      </c>
      <c r="U54" s="15">
        <v>1.6</v>
      </c>
    </row>
    <row r="55" spans="1:21" x14ac:dyDescent="0.25">
      <c r="A55" s="1">
        <v>45400</v>
      </c>
      <c r="B55" s="2">
        <v>0.18402777777777779</v>
      </c>
      <c r="C55" s="7">
        <v>1002</v>
      </c>
      <c r="D55" s="7">
        <v>1007</v>
      </c>
      <c r="E55" s="8">
        <v>8.3000000000000007</v>
      </c>
      <c r="F55" s="9">
        <v>88</v>
      </c>
      <c r="G55" s="8">
        <v>7.8</v>
      </c>
      <c r="H55" s="8">
        <v>6.4</v>
      </c>
      <c r="I55" s="8">
        <v>26</v>
      </c>
      <c r="J55" s="8">
        <v>7.8</v>
      </c>
      <c r="K55" s="6">
        <f t="shared" si="0"/>
        <v>5.04</v>
      </c>
      <c r="L55" s="6">
        <f t="shared" si="1"/>
        <v>5.04</v>
      </c>
      <c r="M55" s="10">
        <v>254</v>
      </c>
      <c r="N55" s="3" t="str">
        <f t="shared" si="2"/>
        <v>WSW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1.4</v>
      </c>
      <c r="U55" s="15">
        <v>1.4</v>
      </c>
    </row>
    <row r="56" spans="1:21" x14ac:dyDescent="0.25">
      <c r="A56" s="1">
        <v>45400</v>
      </c>
      <c r="B56" s="2">
        <v>0.1875</v>
      </c>
      <c r="C56" s="7">
        <v>1002</v>
      </c>
      <c r="D56" s="7">
        <v>1007</v>
      </c>
      <c r="E56" s="8">
        <v>8.3000000000000007</v>
      </c>
      <c r="F56" s="9">
        <v>88</v>
      </c>
      <c r="G56" s="8">
        <v>7.4</v>
      </c>
      <c r="H56" s="8">
        <v>6.4</v>
      </c>
      <c r="I56" s="8">
        <v>26</v>
      </c>
      <c r="J56" s="8">
        <v>7.4</v>
      </c>
      <c r="K56" s="6">
        <f t="shared" si="0"/>
        <v>6.84</v>
      </c>
      <c r="L56" s="6">
        <f t="shared" si="1"/>
        <v>7.9200000000000008</v>
      </c>
      <c r="M56" s="10">
        <v>255</v>
      </c>
      <c r="N56" s="3" t="str">
        <f t="shared" si="2"/>
        <v>WSW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1.9</v>
      </c>
      <c r="U56" s="15">
        <v>2.2000000000000002</v>
      </c>
    </row>
    <row r="57" spans="1:21" x14ac:dyDescent="0.25">
      <c r="A57" s="1">
        <v>45400</v>
      </c>
      <c r="B57" s="2">
        <v>0.19097222222222221</v>
      </c>
      <c r="C57" s="7">
        <v>1002</v>
      </c>
      <c r="D57" s="7">
        <v>1007</v>
      </c>
      <c r="E57" s="8">
        <v>8.1999999999999993</v>
      </c>
      <c r="F57" s="9">
        <v>88</v>
      </c>
      <c r="G57" s="8">
        <v>7.6</v>
      </c>
      <c r="H57" s="8">
        <v>6.3</v>
      </c>
      <c r="I57" s="8">
        <v>26</v>
      </c>
      <c r="J57" s="8">
        <v>7.6</v>
      </c>
      <c r="K57" s="6">
        <f t="shared" si="0"/>
        <v>5.76</v>
      </c>
      <c r="L57" s="6">
        <f t="shared" si="1"/>
        <v>5.76</v>
      </c>
      <c r="M57" s="10">
        <v>225</v>
      </c>
      <c r="N57" s="3" t="str">
        <f t="shared" si="2"/>
        <v>SW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1.6</v>
      </c>
      <c r="U57" s="15">
        <v>1.6</v>
      </c>
    </row>
    <row r="58" spans="1:21" x14ac:dyDescent="0.25">
      <c r="A58" s="1">
        <v>45400</v>
      </c>
      <c r="B58" s="2">
        <v>0.19444444444444445</v>
      </c>
      <c r="C58" s="7">
        <v>1002</v>
      </c>
      <c r="D58" s="7">
        <v>1007</v>
      </c>
      <c r="E58" s="8">
        <v>8.1</v>
      </c>
      <c r="F58" s="9">
        <v>88</v>
      </c>
      <c r="G58" s="8">
        <v>8.1</v>
      </c>
      <c r="H58" s="8">
        <v>6.2</v>
      </c>
      <c r="I58" s="8">
        <v>26</v>
      </c>
      <c r="J58" s="8">
        <v>8.1</v>
      </c>
      <c r="K58" s="6">
        <f t="shared" si="0"/>
        <v>3.9600000000000004</v>
      </c>
      <c r="L58" s="6">
        <f t="shared" si="1"/>
        <v>3.9600000000000004</v>
      </c>
      <c r="M58" s="10">
        <v>252</v>
      </c>
      <c r="N58" s="3" t="str">
        <f t="shared" si="2"/>
        <v>WSW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1.1000000000000001</v>
      </c>
      <c r="U58" s="15">
        <v>1.1000000000000001</v>
      </c>
    </row>
    <row r="59" spans="1:21" x14ac:dyDescent="0.25">
      <c r="A59" s="1">
        <v>45400</v>
      </c>
      <c r="B59" s="2">
        <v>0.19791666666666666</v>
      </c>
      <c r="C59" s="7">
        <v>1002</v>
      </c>
      <c r="D59" s="7">
        <v>1007</v>
      </c>
      <c r="E59" s="8">
        <v>8.1</v>
      </c>
      <c r="F59" s="9">
        <v>88</v>
      </c>
      <c r="G59" s="8">
        <v>7.5</v>
      </c>
      <c r="H59" s="8">
        <v>6.2</v>
      </c>
      <c r="I59" s="8">
        <v>26</v>
      </c>
      <c r="J59" s="8">
        <v>7.5</v>
      </c>
      <c r="K59" s="6">
        <f t="shared" si="0"/>
        <v>5.4</v>
      </c>
      <c r="L59" s="6">
        <f t="shared" si="1"/>
        <v>5.4</v>
      </c>
      <c r="M59" s="10">
        <v>240</v>
      </c>
      <c r="N59" s="3" t="str">
        <f t="shared" si="2"/>
        <v>WSW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1.5</v>
      </c>
      <c r="U59" s="15">
        <v>1.5</v>
      </c>
    </row>
    <row r="60" spans="1:21" x14ac:dyDescent="0.25">
      <c r="A60" s="1">
        <v>45400</v>
      </c>
      <c r="B60" s="2">
        <v>0.2013888888888889</v>
      </c>
      <c r="C60" s="7">
        <v>1002</v>
      </c>
      <c r="D60" s="7">
        <v>1007</v>
      </c>
      <c r="E60" s="8">
        <v>8.1999999999999993</v>
      </c>
      <c r="F60" s="9">
        <v>88</v>
      </c>
      <c r="G60" s="8">
        <v>8.1999999999999993</v>
      </c>
      <c r="H60" s="8">
        <v>6.3</v>
      </c>
      <c r="I60" s="8">
        <v>26</v>
      </c>
      <c r="J60" s="8">
        <v>8.1999999999999993</v>
      </c>
      <c r="K60" s="6">
        <f t="shared" si="0"/>
        <v>3.24</v>
      </c>
      <c r="L60" s="6">
        <f t="shared" si="1"/>
        <v>3.24</v>
      </c>
      <c r="M60" s="10">
        <v>246</v>
      </c>
      <c r="N60" s="3" t="str">
        <f t="shared" si="2"/>
        <v>WSW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0.9</v>
      </c>
      <c r="U60" s="15">
        <v>0.9</v>
      </c>
    </row>
    <row r="61" spans="1:21" x14ac:dyDescent="0.25">
      <c r="A61" s="1">
        <v>45400</v>
      </c>
      <c r="B61" s="2">
        <v>0.2048611111111111</v>
      </c>
      <c r="C61" s="7">
        <v>1002</v>
      </c>
      <c r="D61" s="7">
        <v>1007</v>
      </c>
      <c r="E61" s="8">
        <v>8.1</v>
      </c>
      <c r="F61" s="9">
        <v>88</v>
      </c>
      <c r="G61" s="8">
        <v>8.1</v>
      </c>
      <c r="H61" s="8">
        <v>6.2</v>
      </c>
      <c r="I61" s="8">
        <v>26</v>
      </c>
      <c r="J61" s="8">
        <v>8.1</v>
      </c>
      <c r="K61" s="6">
        <f t="shared" si="0"/>
        <v>3.24</v>
      </c>
      <c r="L61" s="6">
        <f t="shared" si="1"/>
        <v>3.24</v>
      </c>
      <c r="M61" s="10">
        <v>209</v>
      </c>
      <c r="N61" s="3" t="str">
        <f t="shared" si="2"/>
        <v>SSW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0.9</v>
      </c>
      <c r="U61" s="15">
        <v>0.9</v>
      </c>
    </row>
    <row r="62" spans="1:21" x14ac:dyDescent="0.25">
      <c r="A62" s="1">
        <v>45400</v>
      </c>
      <c r="B62" s="2">
        <v>0.20833333333333334</v>
      </c>
      <c r="C62" s="7">
        <v>1002</v>
      </c>
      <c r="D62" s="7">
        <v>1007</v>
      </c>
      <c r="E62" s="8">
        <v>8.1</v>
      </c>
      <c r="F62" s="9">
        <v>88</v>
      </c>
      <c r="G62" s="8">
        <v>8.1</v>
      </c>
      <c r="H62" s="8">
        <v>6.2</v>
      </c>
      <c r="I62" s="8">
        <v>26</v>
      </c>
      <c r="J62" s="8">
        <v>8.1</v>
      </c>
      <c r="K62" s="6">
        <f t="shared" si="0"/>
        <v>0</v>
      </c>
      <c r="L62" s="6">
        <f t="shared" si="1"/>
        <v>0</v>
      </c>
      <c r="M62" s="10">
        <v>288</v>
      </c>
      <c r="N62" s="3" t="str">
        <f t="shared" si="2"/>
        <v>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45400</v>
      </c>
      <c r="B63" s="2">
        <v>0.21180555555555555</v>
      </c>
      <c r="C63" s="7">
        <v>1002</v>
      </c>
      <c r="D63" s="7">
        <v>1007</v>
      </c>
      <c r="E63" s="8">
        <v>8.1999999999999993</v>
      </c>
      <c r="F63" s="9">
        <v>88</v>
      </c>
      <c r="G63" s="8">
        <v>7</v>
      </c>
      <c r="H63" s="8">
        <v>6.3</v>
      </c>
      <c r="I63" s="8">
        <v>26</v>
      </c>
      <c r="J63" s="8">
        <v>7</v>
      </c>
      <c r="K63" s="6">
        <f t="shared" si="0"/>
        <v>7.9200000000000008</v>
      </c>
      <c r="L63" s="6">
        <f t="shared" si="1"/>
        <v>7.9200000000000008</v>
      </c>
      <c r="M63" s="10">
        <v>230</v>
      </c>
      <c r="N63" s="3" t="str">
        <f t="shared" si="2"/>
        <v>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2.2000000000000002</v>
      </c>
      <c r="U63" s="15">
        <v>2.2000000000000002</v>
      </c>
    </row>
    <row r="64" spans="1:21" x14ac:dyDescent="0.25">
      <c r="A64" s="1">
        <v>45400</v>
      </c>
      <c r="B64" s="2">
        <v>0.21527777777777779</v>
      </c>
      <c r="C64" s="7">
        <v>1002</v>
      </c>
      <c r="D64" s="7">
        <v>1007</v>
      </c>
      <c r="E64" s="8">
        <v>8.1999999999999993</v>
      </c>
      <c r="F64" s="9">
        <v>88</v>
      </c>
      <c r="G64" s="8">
        <v>7.6</v>
      </c>
      <c r="H64" s="8">
        <v>6.3</v>
      </c>
      <c r="I64" s="8">
        <v>26</v>
      </c>
      <c r="J64" s="8">
        <v>7.6</v>
      </c>
      <c r="K64" s="6">
        <f t="shared" si="0"/>
        <v>5.4</v>
      </c>
      <c r="L64" s="6">
        <f t="shared" si="1"/>
        <v>5.4</v>
      </c>
      <c r="M64" s="10">
        <v>213</v>
      </c>
      <c r="N64" s="3" t="str">
        <f t="shared" si="2"/>
        <v>SSW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1.5</v>
      </c>
      <c r="U64" s="15">
        <v>1.5</v>
      </c>
    </row>
    <row r="65" spans="1:21" x14ac:dyDescent="0.25">
      <c r="A65" s="1">
        <v>45400</v>
      </c>
      <c r="B65" s="2">
        <v>0.21875</v>
      </c>
      <c r="C65" s="7">
        <v>1002</v>
      </c>
      <c r="D65" s="7">
        <v>1007</v>
      </c>
      <c r="E65" s="8">
        <v>8.1999999999999993</v>
      </c>
      <c r="F65" s="9">
        <v>87</v>
      </c>
      <c r="G65" s="8">
        <v>8.1999999999999993</v>
      </c>
      <c r="H65" s="8">
        <v>6.1</v>
      </c>
      <c r="I65" s="8">
        <v>26</v>
      </c>
      <c r="J65" s="8">
        <v>8.1999999999999993</v>
      </c>
      <c r="K65" s="6">
        <f t="shared" si="0"/>
        <v>3.9600000000000004</v>
      </c>
      <c r="L65" s="6">
        <f t="shared" si="1"/>
        <v>3.9600000000000004</v>
      </c>
      <c r="M65" s="10">
        <v>266</v>
      </c>
      <c r="N65" s="3" t="str">
        <f t="shared" si="2"/>
        <v>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1.1000000000000001</v>
      </c>
      <c r="U65" s="15">
        <v>1.1000000000000001</v>
      </c>
    </row>
    <row r="66" spans="1:21" x14ac:dyDescent="0.25">
      <c r="A66" s="1">
        <v>45400</v>
      </c>
      <c r="B66" s="2">
        <v>0.22222222222222221</v>
      </c>
      <c r="C66" s="7">
        <v>1002</v>
      </c>
      <c r="D66" s="7">
        <v>1007</v>
      </c>
      <c r="E66" s="8">
        <v>8.1</v>
      </c>
      <c r="F66" s="9">
        <v>88</v>
      </c>
      <c r="G66" s="8">
        <v>8.1</v>
      </c>
      <c r="H66" s="8">
        <v>6.2</v>
      </c>
      <c r="I66" s="8">
        <v>26</v>
      </c>
      <c r="J66" s="8">
        <v>8.1</v>
      </c>
      <c r="K66" s="6">
        <f t="shared" si="0"/>
        <v>2.52</v>
      </c>
      <c r="L66" s="6">
        <f t="shared" si="1"/>
        <v>2.52</v>
      </c>
      <c r="M66" s="10">
        <v>246</v>
      </c>
      <c r="N66" s="3" t="str">
        <f t="shared" si="2"/>
        <v>WSW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0.7</v>
      </c>
      <c r="U66" s="15">
        <v>0.7</v>
      </c>
    </row>
    <row r="67" spans="1:21" x14ac:dyDescent="0.25">
      <c r="A67" s="1">
        <v>45400</v>
      </c>
      <c r="B67" s="2">
        <v>0.22569444444444445</v>
      </c>
      <c r="C67" s="7">
        <v>1002</v>
      </c>
      <c r="D67" s="7">
        <v>1007</v>
      </c>
      <c r="E67" s="8">
        <v>8.1</v>
      </c>
      <c r="F67" s="9">
        <v>88</v>
      </c>
      <c r="G67" s="8">
        <v>7.5</v>
      </c>
      <c r="H67" s="8">
        <v>6.2</v>
      </c>
      <c r="I67" s="8">
        <v>26</v>
      </c>
      <c r="J67" s="8">
        <v>7.5</v>
      </c>
      <c r="K67" s="6">
        <f t="shared" ref="K67:K130" si="3">CONVERT(T67,"m/s","km/h")</f>
        <v>5.04</v>
      </c>
      <c r="L67" s="6">
        <f t="shared" ref="L67:L130" si="4">CONVERT(U67,"m/s","km/h")</f>
        <v>5.04</v>
      </c>
      <c r="M67" s="10">
        <v>292</v>
      </c>
      <c r="N67" s="3" t="str">
        <f t="shared" ref="N67:N130" si="5">LOOKUP(M67,$V$4:$V$40,$W$4:$W$40)</f>
        <v>WNW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1.4</v>
      </c>
      <c r="U67" s="15">
        <v>1.4</v>
      </c>
    </row>
    <row r="68" spans="1:21" x14ac:dyDescent="0.25">
      <c r="A68" s="1">
        <v>45400</v>
      </c>
      <c r="B68" s="2">
        <v>0.22916666666666666</v>
      </c>
      <c r="C68" s="7">
        <v>1002</v>
      </c>
      <c r="D68" s="7">
        <v>1007</v>
      </c>
      <c r="E68" s="8">
        <v>8.1999999999999993</v>
      </c>
      <c r="F68" s="9">
        <v>87</v>
      </c>
      <c r="G68" s="8">
        <v>8.1999999999999993</v>
      </c>
      <c r="H68" s="8">
        <v>6.1</v>
      </c>
      <c r="I68" s="8">
        <v>26</v>
      </c>
      <c r="J68" s="8">
        <v>8.1999999999999993</v>
      </c>
      <c r="K68" s="6">
        <f t="shared" si="3"/>
        <v>3.6</v>
      </c>
      <c r="L68" s="6">
        <f t="shared" si="4"/>
        <v>3.6</v>
      </c>
      <c r="M68" s="10">
        <v>282</v>
      </c>
      <c r="N68" s="3" t="str">
        <f t="shared" si="5"/>
        <v>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</v>
      </c>
      <c r="U68" s="15">
        <v>1</v>
      </c>
    </row>
    <row r="69" spans="1:21" x14ac:dyDescent="0.25">
      <c r="A69" s="1">
        <v>45400</v>
      </c>
      <c r="B69" s="2">
        <v>0.2326388888888889</v>
      </c>
      <c r="C69" s="7">
        <v>1002</v>
      </c>
      <c r="D69" s="7">
        <v>1007</v>
      </c>
      <c r="E69" s="8">
        <v>8.1</v>
      </c>
      <c r="F69" s="9">
        <v>88</v>
      </c>
      <c r="G69" s="8">
        <v>8.1</v>
      </c>
      <c r="H69" s="8">
        <v>6.2</v>
      </c>
      <c r="I69" s="8">
        <v>26</v>
      </c>
      <c r="J69" s="8">
        <v>8.1</v>
      </c>
      <c r="K69" s="6">
        <f t="shared" si="3"/>
        <v>3.9600000000000004</v>
      </c>
      <c r="L69" s="6">
        <f t="shared" si="4"/>
        <v>3.9600000000000004</v>
      </c>
      <c r="M69" s="10">
        <v>264</v>
      </c>
      <c r="N69" s="3" t="str">
        <f t="shared" si="5"/>
        <v>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1.1000000000000001</v>
      </c>
      <c r="U69" s="15">
        <v>1.1000000000000001</v>
      </c>
    </row>
    <row r="70" spans="1:21" x14ac:dyDescent="0.25">
      <c r="A70" s="1">
        <v>45400</v>
      </c>
      <c r="B70" s="2">
        <v>0.2361111111111111</v>
      </c>
      <c r="C70" s="7">
        <v>1002</v>
      </c>
      <c r="D70" s="7">
        <v>1007</v>
      </c>
      <c r="E70" s="8">
        <v>8.1</v>
      </c>
      <c r="F70" s="9">
        <v>87</v>
      </c>
      <c r="G70" s="8">
        <v>8.1</v>
      </c>
      <c r="H70" s="8">
        <v>6</v>
      </c>
      <c r="I70" s="8">
        <v>26</v>
      </c>
      <c r="J70" s="8">
        <v>8.1</v>
      </c>
      <c r="K70" s="6">
        <f t="shared" si="3"/>
        <v>3.9600000000000004</v>
      </c>
      <c r="L70" s="6">
        <f t="shared" si="4"/>
        <v>3.9600000000000004</v>
      </c>
      <c r="M70" s="10">
        <v>219</v>
      </c>
      <c r="N70" s="3" t="str">
        <f t="shared" si="5"/>
        <v>SSW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1.1000000000000001</v>
      </c>
      <c r="U70" s="15">
        <v>1.1000000000000001</v>
      </c>
    </row>
    <row r="71" spans="1:21" x14ac:dyDescent="0.25">
      <c r="A71" s="1">
        <v>45400</v>
      </c>
      <c r="B71" s="2">
        <v>0.23958333333333334</v>
      </c>
      <c r="C71" s="7">
        <v>1002</v>
      </c>
      <c r="D71" s="7">
        <v>1007</v>
      </c>
      <c r="E71" s="8">
        <v>8.1</v>
      </c>
      <c r="F71" s="9">
        <v>87</v>
      </c>
      <c r="G71" s="8">
        <v>8.1</v>
      </c>
      <c r="H71" s="8">
        <v>6</v>
      </c>
      <c r="I71" s="8">
        <v>26</v>
      </c>
      <c r="J71" s="8">
        <v>8.1</v>
      </c>
      <c r="K71" s="6">
        <f t="shared" si="3"/>
        <v>4.68</v>
      </c>
      <c r="L71" s="6">
        <f t="shared" si="4"/>
        <v>4.68</v>
      </c>
      <c r="M71" s="10">
        <v>265</v>
      </c>
      <c r="N71" s="3" t="str">
        <f t="shared" si="5"/>
        <v>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1.3</v>
      </c>
      <c r="U71" s="15">
        <v>1.3</v>
      </c>
    </row>
    <row r="72" spans="1:21" x14ac:dyDescent="0.25">
      <c r="A72" s="1">
        <v>45400</v>
      </c>
      <c r="B72" s="2">
        <v>0.24305555555555555</v>
      </c>
      <c r="C72" s="7">
        <v>1002</v>
      </c>
      <c r="D72" s="7">
        <v>1007</v>
      </c>
      <c r="E72" s="8">
        <v>8</v>
      </c>
      <c r="F72" s="9">
        <v>88</v>
      </c>
      <c r="G72" s="8">
        <v>8</v>
      </c>
      <c r="H72" s="8">
        <v>6.1</v>
      </c>
      <c r="I72" s="8">
        <v>26</v>
      </c>
      <c r="J72" s="8">
        <v>8</v>
      </c>
      <c r="K72" s="6">
        <f t="shared" si="3"/>
        <v>4.68</v>
      </c>
      <c r="L72" s="6">
        <f t="shared" si="4"/>
        <v>4.68</v>
      </c>
      <c r="M72" s="10">
        <v>294</v>
      </c>
      <c r="N72" s="3" t="str">
        <f t="shared" si="5"/>
        <v>WNW</v>
      </c>
      <c r="O72" s="11">
        <v>0</v>
      </c>
      <c r="P72" s="12">
        <v>0</v>
      </c>
      <c r="Q72" s="3">
        <v>0</v>
      </c>
      <c r="R72" s="13">
        <v>4.9000000000000002E-2</v>
      </c>
      <c r="S72" s="14">
        <v>3.8710000000000003E-4</v>
      </c>
      <c r="T72" s="15">
        <v>1.3</v>
      </c>
      <c r="U72" s="15">
        <v>1.3</v>
      </c>
    </row>
    <row r="73" spans="1:21" x14ac:dyDescent="0.25">
      <c r="A73" s="1">
        <v>45400</v>
      </c>
      <c r="B73" s="2">
        <v>0.24652777777777779</v>
      </c>
      <c r="C73" s="7">
        <v>1002</v>
      </c>
      <c r="D73" s="7">
        <v>1007</v>
      </c>
      <c r="E73" s="8">
        <v>8.1</v>
      </c>
      <c r="F73" s="9">
        <v>87</v>
      </c>
      <c r="G73" s="8">
        <v>8.1</v>
      </c>
      <c r="H73" s="8">
        <v>6</v>
      </c>
      <c r="I73" s="8">
        <v>26</v>
      </c>
      <c r="J73" s="8">
        <v>8.1</v>
      </c>
      <c r="K73" s="6">
        <f t="shared" si="3"/>
        <v>0</v>
      </c>
      <c r="L73" s="6">
        <f t="shared" si="4"/>
        <v>0</v>
      </c>
      <c r="M73" s="10">
        <v>260</v>
      </c>
      <c r="N73" s="3" t="str">
        <f t="shared" si="5"/>
        <v>W</v>
      </c>
      <c r="O73" s="11">
        <v>0</v>
      </c>
      <c r="P73" s="12">
        <v>0</v>
      </c>
      <c r="Q73" s="3">
        <v>0</v>
      </c>
      <c r="R73" s="13">
        <v>0.124</v>
      </c>
      <c r="S73" s="14">
        <v>9.7960000000000018E-4</v>
      </c>
      <c r="T73" s="15">
        <v>0</v>
      </c>
      <c r="U73" s="15">
        <v>0</v>
      </c>
    </row>
    <row r="74" spans="1:21" x14ac:dyDescent="0.25">
      <c r="A74" s="1">
        <v>45400</v>
      </c>
      <c r="B74" s="2">
        <v>0.25</v>
      </c>
      <c r="C74" s="7">
        <v>1002</v>
      </c>
      <c r="D74" s="7">
        <v>1007</v>
      </c>
      <c r="E74" s="8">
        <v>8</v>
      </c>
      <c r="F74" s="9">
        <v>87</v>
      </c>
      <c r="G74" s="8">
        <v>8</v>
      </c>
      <c r="H74" s="8">
        <v>5.9</v>
      </c>
      <c r="I74" s="8">
        <v>26</v>
      </c>
      <c r="J74" s="8">
        <v>8</v>
      </c>
      <c r="K74" s="6">
        <f t="shared" si="3"/>
        <v>3.9600000000000004</v>
      </c>
      <c r="L74" s="6">
        <f t="shared" si="4"/>
        <v>3.9600000000000004</v>
      </c>
      <c r="M74" s="10">
        <v>282</v>
      </c>
      <c r="N74" s="3" t="str">
        <f t="shared" si="5"/>
        <v>W</v>
      </c>
      <c r="O74" s="11">
        <v>0</v>
      </c>
      <c r="P74" s="12">
        <v>0</v>
      </c>
      <c r="Q74" s="3">
        <v>0</v>
      </c>
      <c r="R74" s="13">
        <v>0.22600000000000001</v>
      </c>
      <c r="S74" s="14">
        <v>1.7854000000000001E-3</v>
      </c>
      <c r="T74" s="15">
        <v>1.1000000000000001</v>
      </c>
      <c r="U74" s="15">
        <v>1.1000000000000001</v>
      </c>
    </row>
    <row r="75" spans="1:21" x14ac:dyDescent="0.25">
      <c r="A75" s="1">
        <v>45400</v>
      </c>
      <c r="B75" s="2">
        <v>0.25347222222222221</v>
      </c>
      <c r="C75" s="7">
        <v>1002</v>
      </c>
      <c r="D75" s="7">
        <v>1007</v>
      </c>
      <c r="E75" s="8">
        <v>8</v>
      </c>
      <c r="F75" s="9">
        <v>87</v>
      </c>
      <c r="G75" s="8">
        <v>8</v>
      </c>
      <c r="H75" s="8">
        <v>5.9</v>
      </c>
      <c r="I75" s="8">
        <v>26</v>
      </c>
      <c r="J75" s="8">
        <v>8</v>
      </c>
      <c r="K75" s="6">
        <f t="shared" si="3"/>
        <v>3.6</v>
      </c>
      <c r="L75" s="6">
        <f t="shared" si="4"/>
        <v>3.6</v>
      </c>
      <c r="M75" s="10">
        <v>213</v>
      </c>
      <c r="N75" s="3" t="str">
        <f t="shared" si="5"/>
        <v>SSW</v>
      </c>
      <c r="O75" s="11">
        <v>0</v>
      </c>
      <c r="P75" s="12">
        <v>0</v>
      </c>
      <c r="Q75" s="3">
        <v>0</v>
      </c>
      <c r="R75" s="13">
        <v>0.374</v>
      </c>
      <c r="S75" s="14">
        <v>2.9546000000000004E-3</v>
      </c>
      <c r="T75" s="15">
        <v>1</v>
      </c>
      <c r="U75" s="15">
        <v>1</v>
      </c>
    </row>
    <row r="76" spans="1:21" x14ac:dyDescent="0.25">
      <c r="A76" s="1">
        <v>45400</v>
      </c>
      <c r="B76" s="2">
        <v>0.25694444444444442</v>
      </c>
      <c r="C76" s="7">
        <v>1002</v>
      </c>
      <c r="D76" s="7">
        <v>1007</v>
      </c>
      <c r="E76" s="8">
        <v>8</v>
      </c>
      <c r="F76" s="9">
        <v>87</v>
      </c>
      <c r="G76" s="8">
        <v>8</v>
      </c>
      <c r="H76" s="8">
        <v>5.9</v>
      </c>
      <c r="I76" s="8">
        <v>26</v>
      </c>
      <c r="J76" s="8">
        <v>8</v>
      </c>
      <c r="K76" s="6">
        <f t="shared" si="3"/>
        <v>4.68</v>
      </c>
      <c r="L76" s="6">
        <f t="shared" si="4"/>
        <v>4.68</v>
      </c>
      <c r="M76" s="10">
        <v>312</v>
      </c>
      <c r="N76" s="3" t="str">
        <f t="shared" si="5"/>
        <v>NW</v>
      </c>
      <c r="O76" s="11">
        <v>0</v>
      </c>
      <c r="P76" s="12">
        <v>0</v>
      </c>
      <c r="Q76" s="3">
        <v>0</v>
      </c>
      <c r="R76" s="13">
        <v>0.55600000000000005</v>
      </c>
      <c r="S76" s="14">
        <v>4.3924000000000012E-3</v>
      </c>
      <c r="T76" s="15">
        <v>1.3</v>
      </c>
      <c r="U76" s="15">
        <v>1.3</v>
      </c>
    </row>
    <row r="77" spans="1:21" x14ac:dyDescent="0.25">
      <c r="A77" s="1">
        <v>45400</v>
      </c>
      <c r="B77" s="2">
        <v>0.26041666666666669</v>
      </c>
      <c r="C77" s="7">
        <v>1002</v>
      </c>
      <c r="D77" s="7">
        <v>1007</v>
      </c>
      <c r="E77" s="8">
        <v>8.1</v>
      </c>
      <c r="F77" s="9">
        <v>87</v>
      </c>
      <c r="G77" s="8">
        <v>7.5</v>
      </c>
      <c r="H77" s="8">
        <v>6</v>
      </c>
      <c r="I77" s="8">
        <v>26</v>
      </c>
      <c r="J77" s="8">
        <v>7.5</v>
      </c>
      <c r="K77" s="6">
        <f t="shared" si="3"/>
        <v>5.76</v>
      </c>
      <c r="L77" s="6">
        <f t="shared" si="4"/>
        <v>5.76</v>
      </c>
      <c r="M77" s="10">
        <v>192</v>
      </c>
      <c r="N77" s="3" t="str">
        <f t="shared" si="5"/>
        <v>S</v>
      </c>
      <c r="O77" s="11">
        <v>0</v>
      </c>
      <c r="P77" s="12">
        <v>0</v>
      </c>
      <c r="Q77" s="3">
        <v>0</v>
      </c>
      <c r="R77" s="13">
        <v>0.82699999999999996</v>
      </c>
      <c r="S77" s="14">
        <v>6.5333000000000006E-3</v>
      </c>
      <c r="T77" s="15">
        <v>1.6</v>
      </c>
      <c r="U77" s="15">
        <v>1.6</v>
      </c>
    </row>
    <row r="78" spans="1:21" x14ac:dyDescent="0.25">
      <c r="A78" s="1">
        <v>45400</v>
      </c>
      <c r="B78" s="2">
        <v>0.2638888888888889</v>
      </c>
      <c r="C78" s="7">
        <v>1002</v>
      </c>
      <c r="D78" s="7">
        <v>1007</v>
      </c>
      <c r="E78" s="8">
        <v>8.1</v>
      </c>
      <c r="F78" s="9">
        <v>87</v>
      </c>
      <c r="G78" s="8">
        <v>8.1</v>
      </c>
      <c r="H78" s="8">
        <v>6</v>
      </c>
      <c r="I78" s="8">
        <v>26</v>
      </c>
      <c r="J78" s="8">
        <v>8.1</v>
      </c>
      <c r="K78" s="6">
        <f t="shared" si="3"/>
        <v>0</v>
      </c>
      <c r="L78" s="6">
        <f t="shared" si="4"/>
        <v>0</v>
      </c>
      <c r="M78" s="10">
        <v>98</v>
      </c>
      <c r="N78" s="3" t="str">
        <f t="shared" si="5"/>
        <v>E</v>
      </c>
      <c r="O78" s="11">
        <v>0</v>
      </c>
      <c r="P78" s="12">
        <v>0</v>
      </c>
      <c r="Q78" s="3">
        <v>0</v>
      </c>
      <c r="R78" s="13">
        <v>1234</v>
      </c>
      <c r="S78" s="14">
        <v>9.7486000000000015</v>
      </c>
      <c r="T78" s="15">
        <v>0</v>
      </c>
      <c r="U78" s="15">
        <v>0</v>
      </c>
    </row>
    <row r="79" spans="1:21" x14ac:dyDescent="0.25">
      <c r="A79" s="1">
        <v>45400</v>
      </c>
      <c r="B79" s="2">
        <v>0.2673611111111111</v>
      </c>
      <c r="C79" s="7">
        <v>1002</v>
      </c>
      <c r="D79" s="7">
        <v>1007</v>
      </c>
      <c r="E79" s="8">
        <v>8.1</v>
      </c>
      <c r="F79" s="9">
        <v>87</v>
      </c>
      <c r="G79" s="8">
        <v>8.1</v>
      </c>
      <c r="H79" s="8">
        <v>6</v>
      </c>
      <c r="I79" s="8">
        <v>26</v>
      </c>
      <c r="J79" s="8">
        <v>8.1</v>
      </c>
      <c r="K79" s="6">
        <f t="shared" si="3"/>
        <v>3.6</v>
      </c>
      <c r="L79" s="6">
        <f t="shared" si="4"/>
        <v>3.6</v>
      </c>
      <c r="M79" s="10">
        <v>306</v>
      </c>
      <c r="N79" s="3" t="str">
        <f t="shared" si="5"/>
        <v>WNW</v>
      </c>
      <c r="O79" s="11">
        <v>0</v>
      </c>
      <c r="P79" s="12">
        <v>0</v>
      </c>
      <c r="Q79" s="3">
        <v>0</v>
      </c>
      <c r="R79" s="13">
        <v>1660</v>
      </c>
      <c r="S79" s="14">
        <v>13.114000000000001</v>
      </c>
      <c r="T79" s="15">
        <v>1</v>
      </c>
      <c r="U79" s="15">
        <v>1</v>
      </c>
    </row>
    <row r="80" spans="1:21" x14ac:dyDescent="0.25">
      <c r="A80" s="1">
        <v>45400</v>
      </c>
      <c r="B80" s="2">
        <v>0.27083333333333331</v>
      </c>
      <c r="C80" s="7">
        <v>1002</v>
      </c>
      <c r="D80" s="7">
        <v>1007</v>
      </c>
      <c r="E80" s="8">
        <v>8.1999999999999993</v>
      </c>
      <c r="F80" s="9">
        <v>87</v>
      </c>
      <c r="G80" s="8">
        <v>8.1999999999999993</v>
      </c>
      <c r="H80" s="8">
        <v>6.1</v>
      </c>
      <c r="I80" s="8">
        <v>26</v>
      </c>
      <c r="J80" s="8">
        <v>8.1999999999999993</v>
      </c>
      <c r="K80" s="6">
        <f t="shared" si="3"/>
        <v>0</v>
      </c>
      <c r="L80" s="6">
        <f t="shared" si="4"/>
        <v>0</v>
      </c>
      <c r="M80" s="10">
        <v>258</v>
      </c>
      <c r="N80" s="3" t="str">
        <f t="shared" si="5"/>
        <v>WSW</v>
      </c>
      <c r="O80" s="11">
        <v>0</v>
      </c>
      <c r="P80" s="12">
        <v>0</v>
      </c>
      <c r="Q80" s="3">
        <v>0</v>
      </c>
      <c r="R80" s="13">
        <v>2085</v>
      </c>
      <c r="S80" s="14">
        <v>16.471500000000002</v>
      </c>
      <c r="T80" s="15">
        <v>0</v>
      </c>
      <c r="U80" s="15">
        <v>0</v>
      </c>
    </row>
    <row r="81" spans="1:21" x14ac:dyDescent="0.25">
      <c r="A81" s="1">
        <v>45400</v>
      </c>
      <c r="B81" s="2">
        <v>0.27430555555555558</v>
      </c>
      <c r="C81" s="7">
        <v>1002</v>
      </c>
      <c r="D81" s="7">
        <v>1007</v>
      </c>
      <c r="E81" s="8">
        <v>8.1</v>
      </c>
      <c r="F81" s="9">
        <v>86</v>
      </c>
      <c r="G81" s="8">
        <v>7.5</v>
      </c>
      <c r="H81" s="8">
        <v>5.9</v>
      </c>
      <c r="I81" s="8">
        <v>26</v>
      </c>
      <c r="J81" s="8">
        <v>7.5</v>
      </c>
      <c r="K81" s="6">
        <f t="shared" si="3"/>
        <v>5.4</v>
      </c>
      <c r="L81" s="6">
        <f t="shared" si="4"/>
        <v>5.4</v>
      </c>
      <c r="M81" s="10">
        <v>266</v>
      </c>
      <c r="N81" s="3" t="str">
        <f t="shared" si="5"/>
        <v>W</v>
      </c>
      <c r="O81" s="11">
        <v>0</v>
      </c>
      <c r="P81" s="12">
        <v>0</v>
      </c>
      <c r="Q81" s="3">
        <v>0</v>
      </c>
      <c r="R81" s="13">
        <v>2578</v>
      </c>
      <c r="S81" s="14">
        <v>20.366200000000003</v>
      </c>
      <c r="T81" s="15">
        <v>1.5</v>
      </c>
      <c r="U81" s="15">
        <v>1.5</v>
      </c>
    </row>
    <row r="82" spans="1:21" x14ac:dyDescent="0.25">
      <c r="A82" s="1">
        <v>45400</v>
      </c>
      <c r="B82" s="2">
        <v>0.27777777777777779</v>
      </c>
      <c r="C82" s="7">
        <v>1002</v>
      </c>
      <c r="D82" s="7">
        <v>1007</v>
      </c>
      <c r="E82" s="8">
        <v>8.1999999999999993</v>
      </c>
      <c r="F82" s="9">
        <v>86</v>
      </c>
      <c r="G82" s="8">
        <v>8.1999999999999993</v>
      </c>
      <c r="H82" s="8">
        <v>6</v>
      </c>
      <c r="I82" s="8">
        <v>26</v>
      </c>
      <c r="J82" s="8">
        <v>8.1999999999999993</v>
      </c>
      <c r="K82" s="6">
        <f t="shared" si="3"/>
        <v>3.6</v>
      </c>
      <c r="L82" s="6">
        <f t="shared" si="4"/>
        <v>3.6</v>
      </c>
      <c r="M82" s="10">
        <v>288</v>
      </c>
      <c r="N82" s="3" t="str">
        <f t="shared" si="5"/>
        <v>W</v>
      </c>
      <c r="O82" s="11">
        <v>0</v>
      </c>
      <c r="P82" s="12">
        <v>0</v>
      </c>
      <c r="Q82" s="3">
        <v>0</v>
      </c>
      <c r="R82" s="13">
        <v>3380</v>
      </c>
      <c r="S82" s="14">
        <v>26.702000000000002</v>
      </c>
      <c r="T82" s="15">
        <v>1</v>
      </c>
      <c r="U82" s="15">
        <v>1</v>
      </c>
    </row>
    <row r="83" spans="1:21" x14ac:dyDescent="0.25">
      <c r="A83" s="1">
        <v>45400</v>
      </c>
      <c r="B83" s="2">
        <v>0.28125</v>
      </c>
      <c r="C83" s="7">
        <v>1002</v>
      </c>
      <c r="D83" s="7">
        <v>1007</v>
      </c>
      <c r="E83" s="8">
        <v>8.3000000000000007</v>
      </c>
      <c r="F83" s="9">
        <v>86</v>
      </c>
      <c r="G83" s="8">
        <v>8.3000000000000007</v>
      </c>
      <c r="H83" s="8">
        <v>6.1</v>
      </c>
      <c r="I83" s="8">
        <v>26</v>
      </c>
      <c r="J83" s="8">
        <v>8.3000000000000007</v>
      </c>
      <c r="K83" s="6">
        <f t="shared" si="3"/>
        <v>2.52</v>
      </c>
      <c r="L83" s="6">
        <f t="shared" si="4"/>
        <v>2.52</v>
      </c>
      <c r="M83" s="10">
        <v>252</v>
      </c>
      <c r="N83" s="3" t="str">
        <f t="shared" si="5"/>
        <v>WSW</v>
      </c>
      <c r="O83" s="11">
        <v>0</v>
      </c>
      <c r="P83" s="12">
        <v>0</v>
      </c>
      <c r="Q83" s="3">
        <v>0</v>
      </c>
      <c r="R83" s="13">
        <v>3952</v>
      </c>
      <c r="S83" s="14">
        <v>31.220800000000004</v>
      </c>
      <c r="T83" s="15">
        <v>0.7</v>
      </c>
      <c r="U83" s="15">
        <v>0.7</v>
      </c>
    </row>
    <row r="84" spans="1:21" x14ac:dyDescent="0.25">
      <c r="A84" s="1">
        <v>45400</v>
      </c>
      <c r="B84" s="2">
        <v>0.28472222222222221</v>
      </c>
      <c r="C84" s="7">
        <v>1003</v>
      </c>
      <c r="D84" s="7">
        <v>1008</v>
      </c>
      <c r="E84" s="8">
        <v>8.5</v>
      </c>
      <c r="F84" s="9">
        <v>85</v>
      </c>
      <c r="G84" s="8">
        <v>8</v>
      </c>
      <c r="H84" s="8">
        <v>6.1</v>
      </c>
      <c r="I84" s="8">
        <v>26</v>
      </c>
      <c r="J84" s="8">
        <v>8</v>
      </c>
      <c r="K84" s="6">
        <f t="shared" si="3"/>
        <v>5.76</v>
      </c>
      <c r="L84" s="6">
        <f t="shared" si="4"/>
        <v>5.76</v>
      </c>
      <c r="M84" s="10">
        <v>271</v>
      </c>
      <c r="N84" s="3" t="str">
        <f t="shared" si="5"/>
        <v>W</v>
      </c>
      <c r="O84" s="11">
        <v>0</v>
      </c>
      <c r="P84" s="12">
        <v>0</v>
      </c>
      <c r="Q84" s="3">
        <v>0</v>
      </c>
      <c r="R84" s="13">
        <v>4491</v>
      </c>
      <c r="S84" s="14">
        <v>35.478900000000003</v>
      </c>
      <c r="T84" s="15">
        <v>1.6</v>
      </c>
      <c r="U84" s="15">
        <v>1.6</v>
      </c>
    </row>
    <row r="85" spans="1:21" x14ac:dyDescent="0.25">
      <c r="A85" s="1">
        <v>45400</v>
      </c>
      <c r="B85" s="2">
        <v>0.28819444444444442</v>
      </c>
      <c r="C85" s="7">
        <v>1003</v>
      </c>
      <c r="D85" s="7">
        <v>1008</v>
      </c>
      <c r="E85" s="8">
        <v>8.6999999999999993</v>
      </c>
      <c r="F85" s="9">
        <v>84</v>
      </c>
      <c r="G85" s="8">
        <v>8.1999999999999993</v>
      </c>
      <c r="H85" s="8">
        <v>6.1</v>
      </c>
      <c r="I85" s="8">
        <v>26</v>
      </c>
      <c r="J85" s="8">
        <v>8.1999999999999993</v>
      </c>
      <c r="K85" s="6">
        <f t="shared" si="3"/>
        <v>5.04</v>
      </c>
      <c r="L85" s="6">
        <f t="shared" si="4"/>
        <v>5.04</v>
      </c>
      <c r="M85" s="10">
        <v>259</v>
      </c>
      <c r="N85" s="3" t="str">
        <f t="shared" si="5"/>
        <v>WSW</v>
      </c>
      <c r="O85" s="11">
        <v>0</v>
      </c>
      <c r="P85" s="12">
        <v>0</v>
      </c>
      <c r="Q85" s="3">
        <v>0</v>
      </c>
      <c r="R85" s="13">
        <v>5056</v>
      </c>
      <c r="S85" s="14">
        <v>39.942400000000006</v>
      </c>
      <c r="T85" s="15">
        <v>1.4</v>
      </c>
      <c r="U85" s="15">
        <v>1.4</v>
      </c>
    </row>
    <row r="86" spans="1:21" x14ac:dyDescent="0.25">
      <c r="A86" s="1">
        <v>45400</v>
      </c>
      <c r="B86" s="2">
        <v>0.29166666666666669</v>
      </c>
      <c r="C86" s="7">
        <v>1003</v>
      </c>
      <c r="D86" s="7">
        <v>1008</v>
      </c>
      <c r="E86" s="8">
        <v>8.9</v>
      </c>
      <c r="F86" s="9">
        <v>84</v>
      </c>
      <c r="G86" s="8">
        <v>8.9</v>
      </c>
      <c r="H86" s="8">
        <v>6.3</v>
      </c>
      <c r="I86" s="8">
        <v>26</v>
      </c>
      <c r="J86" s="8">
        <v>8.9</v>
      </c>
      <c r="K86" s="6">
        <f t="shared" si="3"/>
        <v>4.68</v>
      </c>
      <c r="L86" s="6">
        <f t="shared" si="4"/>
        <v>4.68</v>
      </c>
      <c r="M86" s="10">
        <v>282</v>
      </c>
      <c r="N86" s="3" t="str">
        <f t="shared" si="5"/>
        <v>W</v>
      </c>
      <c r="O86" s="11">
        <v>0</v>
      </c>
      <c r="P86" s="12">
        <v>0</v>
      </c>
      <c r="Q86" s="3">
        <v>0</v>
      </c>
      <c r="R86" s="13">
        <v>4977</v>
      </c>
      <c r="S86" s="14">
        <v>39.318300000000001</v>
      </c>
      <c r="T86" s="15">
        <v>1.3</v>
      </c>
      <c r="U86" s="15">
        <v>1.3</v>
      </c>
    </row>
    <row r="87" spans="1:21" x14ac:dyDescent="0.25">
      <c r="A87" s="1">
        <v>45400</v>
      </c>
      <c r="B87" s="2">
        <v>0.2951388888888889</v>
      </c>
      <c r="C87" s="7">
        <v>1003</v>
      </c>
      <c r="D87" s="7">
        <v>1008</v>
      </c>
      <c r="E87" s="8">
        <v>9</v>
      </c>
      <c r="F87" s="9">
        <v>83</v>
      </c>
      <c r="G87" s="8">
        <v>9</v>
      </c>
      <c r="H87" s="8">
        <v>6.2</v>
      </c>
      <c r="I87" s="8">
        <v>26</v>
      </c>
      <c r="J87" s="8">
        <v>9</v>
      </c>
      <c r="K87" s="6">
        <f t="shared" si="3"/>
        <v>3.9600000000000004</v>
      </c>
      <c r="L87" s="6">
        <f t="shared" si="4"/>
        <v>3.9600000000000004</v>
      </c>
      <c r="M87" s="10">
        <v>197</v>
      </c>
      <c r="N87" s="3" t="str">
        <f t="shared" si="5"/>
        <v>S</v>
      </c>
      <c r="O87" s="11">
        <v>0</v>
      </c>
      <c r="P87" s="12">
        <v>0</v>
      </c>
      <c r="Q87" s="3">
        <v>0</v>
      </c>
      <c r="R87" s="13">
        <v>4764</v>
      </c>
      <c r="S87" s="14">
        <v>37.635600000000004</v>
      </c>
      <c r="T87" s="15">
        <v>1.1000000000000001</v>
      </c>
      <c r="U87" s="15">
        <v>1.1000000000000001</v>
      </c>
    </row>
    <row r="88" spans="1:21" x14ac:dyDescent="0.25">
      <c r="A88" s="1">
        <v>45400</v>
      </c>
      <c r="B88" s="2">
        <v>0.2986111111111111</v>
      </c>
      <c r="C88" s="7">
        <v>1003</v>
      </c>
      <c r="D88" s="7">
        <v>1008</v>
      </c>
      <c r="E88" s="8">
        <v>9.1</v>
      </c>
      <c r="F88" s="9">
        <v>84</v>
      </c>
      <c r="G88" s="8">
        <v>9.1</v>
      </c>
      <c r="H88" s="8">
        <v>6.5</v>
      </c>
      <c r="I88" s="8">
        <v>26</v>
      </c>
      <c r="J88" s="8">
        <v>9.1</v>
      </c>
      <c r="K88" s="6">
        <f t="shared" si="3"/>
        <v>0</v>
      </c>
      <c r="L88" s="6">
        <f t="shared" si="4"/>
        <v>0</v>
      </c>
      <c r="M88" s="10">
        <v>234</v>
      </c>
      <c r="N88" s="3" t="str">
        <f t="shared" si="5"/>
        <v>SW</v>
      </c>
      <c r="O88" s="11">
        <v>0</v>
      </c>
      <c r="P88" s="12">
        <v>0</v>
      </c>
      <c r="Q88" s="3">
        <v>0</v>
      </c>
      <c r="R88" s="13">
        <v>6495</v>
      </c>
      <c r="S88" s="14">
        <v>51.310500000000005</v>
      </c>
      <c r="T88" s="15">
        <v>0</v>
      </c>
      <c r="U88" s="15">
        <v>0</v>
      </c>
    </row>
    <row r="89" spans="1:21" x14ac:dyDescent="0.25">
      <c r="A89" s="1">
        <v>45400</v>
      </c>
      <c r="B89" s="2">
        <v>0.30208333333333331</v>
      </c>
      <c r="C89" s="7">
        <v>1003</v>
      </c>
      <c r="D89" s="7">
        <v>1008</v>
      </c>
      <c r="E89" s="8">
        <v>9.1</v>
      </c>
      <c r="F89" s="9">
        <v>83</v>
      </c>
      <c r="G89" s="8">
        <v>8.4</v>
      </c>
      <c r="H89" s="8">
        <v>6.3</v>
      </c>
      <c r="I89" s="8">
        <v>26</v>
      </c>
      <c r="J89" s="8">
        <v>8.4</v>
      </c>
      <c r="K89" s="6">
        <f t="shared" si="3"/>
        <v>6.84</v>
      </c>
      <c r="L89" s="6">
        <f t="shared" si="4"/>
        <v>7.2</v>
      </c>
      <c r="M89" s="10">
        <v>253</v>
      </c>
      <c r="N89" s="3" t="str">
        <f t="shared" si="5"/>
        <v>WSW</v>
      </c>
      <c r="O89" s="11">
        <v>0</v>
      </c>
      <c r="P89" s="12">
        <v>0</v>
      </c>
      <c r="Q89" s="3">
        <v>0</v>
      </c>
      <c r="R89" s="13">
        <v>7476</v>
      </c>
      <c r="S89" s="14">
        <v>59.060400000000008</v>
      </c>
      <c r="T89" s="15">
        <v>1.9</v>
      </c>
      <c r="U89" s="15">
        <v>2</v>
      </c>
    </row>
    <row r="90" spans="1:21" x14ac:dyDescent="0.25">
      <c r="A90" s="1">
        <v>45400</v>
      </c>
      <c r="B90" s="2">
        <v>0.30555555555555558</v>
      </c>
      <c r="C90" s="7">
        <v>1003</v>
      </c>
      <c r="D90" s="7">
        <v>1008</v>
      </c>
      <c r="E90" s="8">
        <v>9.3000000000000007</v>
      </c>
      <c r="F90" s="9">
        <v>84</v>
      </c>
      <c r="G90" s="8">
        <v>8.6</v>
      </c>
      <c r="H90" s="8">
        <v>6.7</v>
      </c>
      <c r="I90" s="8">
        <v>26</v>
      </c>
      <c r="J90" s="8">
        <v>8.6</v>
      </c>
      <c r="K90" s="6">
        <f t="shared" si="3"/>
        <v>6.48</v>
      </c>
      <c r="L90" s="6">
        <f t="shared" si="4"/>
        <v>6.84</v>
      </c>
      <c r="M90" s="10">
        <v>236</v>
      </c>
      <c r="N90" s="3" t="str">
        <f t="shared" si="5"/>
        <v>SW</v>
      </c>
      <c r="O90" s="11">
        <v>0</v>
      </c>
      <c r="P90" s="12">
        <v>0</v>
      </c>
      <c r="Q90" s="3">
        <v>0.7</v>
      </c>
      <c r="R90" s="13">
        <v>8127</v>
      </c>
      <c r="S90" s="14">
        <v>64.203300000000013</v>
      </c>
      <c r="T90" s="15">
        <v>1.8</v>
      </c>
      <c r="U90" s="15">
        <v>1.9</v>
      </c>
    </row>
    <row r="91" spans="1:21" x14ac:dyDescent="0.25">
      <c r="A91" s="1">
        <v>45400</v>
      </c>
      <c r="B91" s="2">
        <v>0.30902777777777779</v>
      </c>
      <c r="C91" s="7">
        <v>1003</v>
      </c>
      <c r="D91" s="7">
        <v>1008</v>
      </c>
      <c r="E91" s="8">
        <v>9.5</v>
      </c>
      <c r="F91" s="9">
        <v>84</v>
      </c>
      <c r="G91" s="8">
        <v>9.5</v>
      </c>
      <c r="H91" s="8">
        <v>6.9</v>
      </c>
      <c r="I91" s="8">
        <v>26</v>
      </c>
      <c r="J91" s="8">
        <v>9.5</v>
      </c>
      <c r="K91" s="6">
        <f t="shared" si="3"/>
        <v>3.6</v>
      </c>
      <c r="L91" s="6">
        <f t="shared" si="4"/>
        <v>3.6</v>
      </c>
      <c r="M91" s="10">
        <v>270</v>
      </c>
      <c r="N91" s="3" t="str">
        <f t="shared" si="5"/>
        <v>W</v>
      </c>
      <c r="O91" s="11">
        <v>0</v>
      </c>
      <c r="P91" s="12">
        <v>0</v>
      </c>
      <c r="Q91" s="3">
        <v>0.9</v>
      </c>
      <c r="R91" s="13">
        <v>8810</v>
      </c>
      <c r="S91" s="14">
        <v>69.599000000000004</v>
      </c>
      <c r="T91" s="15">
        <v>1</v>
      </c>
      <c r="U91" s="15">
        <v>1</v>
      </c>
    </row>
    <row r="92" spans="1:21" x14ac:dyDescent="0.25">
      <c r="A92" s="1">
        <v>45400</v>
      </c>
      <c r="B92" s="2">
        <v>0.3125</v>
      </c>
      <c r="C92" s="7">
        <v>1003</v>
      </c>
      <c r="D92" s="7">
        <v>1008</v>
      </c>
      <c r="E92" s="8">
        <v>9.8000000000000007</v>
      </c>
      <c r="F92" s="9">
        <v>83</v>
      </c>
      <c r="G92" s="8">
        <v>9.8000000000000007</v>
      </c>
      <c r="H92" s="8">
        <v>7</v>
      </c>
      <c r="I92" s="8">
        <v>26</v>
      </c>
      <c r="J92" s="8">
        <v>9.8000000000000007</v>
      </c>
      <c r="K92" s="6">
        <f t="shared" si="3"/>
        <v>0</v>
      </c>
      <c r="L92" s="6">
        <f t="shared" si="4"/>
        <v>0</v>
      </c>
      <c r="M92" s="10">
        <v>251</v>
      </c>
      <c r="N92" s="3" t="str">
        <f t="shared" si="5"/>
        <v>WSW</v>
      </c>
      <c r="O92" s="11">
        <v>0</v>
      </c>
      <c r="P92" s="12">
        <v>0</v>
      </c>
      <c r="Q92" s="3">
        <v>0.9</v>
      </c>
      <c r="R92" s="13">
        <v>9636</v>
      </c>
      <c r="S92" s="14">
        <v>76.124400000000009</v>
      </c>
      <c r="T92" s="15">
        <v>0</v>
      </c>
      <c r="U92" s="15">
        <v>0</v>
      </c>
    </row>
    <row r="93" spans="1:21" x14ac:dyDescent="0.25">
      <c r="A93" s="1">
        <v>45400</v>
      </c>
      <c r="B93" s="2">
        <v>0.31597222222222221</v>
      </c>
      <c r="C93" s="7">
        <v>1003</v>
      </c>
      <c r="D93" s="7">
        <v>1008</v>
      </c>
      <c r="E93" s="8">
        <v>10.1</v>
      </c>
      <c r="F93" s="9">
        <v>82</v>
      </c>
      <c r="G93" s="8">
        <v>10.1</v>
      </c>
      <c r="H93" s="8">
        <v>7.1</v>
      </c>
      <c r="I93" s="8">
        <v>26</v>
      </c>
      <c r="J93" s="8">
        <v>10.1</v>
      </c>
      <c r="K93" s="6">
        <f t="shared" si="3"/>
        <v>0</v>
      </c>
      <c r="L93" s="6">
        <f t="shared" si="4"/>
        <v>0</v>
      </c>
      <c r="M93" s="10">
        <v>222</v>
      </c>
      <c r="N93" s="3" t="str">
        <f t="shared" si="5"/>
        <v>SW</v>
      </c>
      <c r="O93" s="11">
        <v>0</v>
      </c>
      <c r="P93" s="12">
        <v>0</v>
      </c>
      <c r="Q93" s="3">
        <v>0.8</v>
      </c>
      <c r="R93" s="13">
        <v>10929</v>
      </c>
      <c r="S93" s="14">
        <v>86.339100000000002</v>
      </c>
      <c r="T93" s="15">
        <v>0</v>
      </c>
      <c r="U93" s="15">
        <v>0</v>
      </c>
    </row>
    <row r="94" spans="1:21" x14ac:dyDescent="0.25">
      <c r="A94" s="1">
        <v>45400</v>
      </c>
      <c r="B94" s="2">
        <v>0.31944444444444442</v>
      </c>
      <c r="C94" s="7">
        <v>1003</v>
      </c>
      <c r="D94" s="7">
        <v>1008</v>
      </c>
      <c r="E94" s="8">
        <v>10.4</v>
      </c>
      <c r="F94" s="9">
        <v>81</v>
      </c>
      <c r="G94" s="8">
        <v>10.1</v>
      </c>
      <c r="H94" s="8">
        <v>7.2</v>
      </c>
      <c r="I94" s="8">
        <v>26</v>
      </c>
      <c r="J94" s="8">
        <v>10.1</v>
      </c>
      <c r="K94" s="6">
        <f t="shared" si="3"/>
        <v>5.04</v>
      </c>
      <c r="L94" s="6">
        <f t="shared" si="4"/>
        <v>5.04</v>
      </c>
      <c r="M94" s="10">
        <v>282</v>
      </c>
      <c r="N94" s="3" t="str">
        <f t="shared" si="5"/>
        <v>W</v>
      </c>
      <c r="O94" s="11">
        <v>0</v>
      </c>
      <c r="P94" s="12">
        <v>0</v>
      </c>
      <c r="Q94" s="3">
        <v>1</v>
      </c>
      <c r="R94" s="13">
        <v>12121</v>
      </c>
      <c r="S94" s="14">
        <v>95.755900000000011</v>
      </c>
      <c r="T94" s="15">
        <v>1.4</v>
      </c>
      <c r="U94" s="15">
        <v>1.4</v>
      </c>
    </row>
    <row r="95" spans="1:21" x14ac:dyDescent="0.25">
      <c r="A95" s="1">
        <v>45400</v>
      </c>
      <c r="B95" s="2">
        <v>0.32291666666666669</v>
      </c>
      <c r="C95" s="7">
        <v>1003</v>
      </c>
      <c r="D95" s="7">
        <v>1008</v>
      </c>
      <c r="E95" s="8">
        <v>10.7</v>
      </c>
      <c r="F95" s="9">
        <v>81</v>
      </c>
      <c r="G95" s="8">
        <v>10.7</v>
      </c>
      <c r="H95" s="8">
        <v>7.5</v>
      </c>
      <c r="I95" s="8">
        <v>26</v>
      </c>
      <c r="J95" s="8">
        <v>10.7</v>
      </c>
      <c r="K95" s="6">
        <f t="shared" si="3"/>
        <v>0</v>
      </c>
      <c r="L95" s="6">
        <f t="shared" si="4"/>
        <v>0</v>
      </c>
      <c r="M95" s="10">
        <v>264</v>
      </c>
      <c r="N95" s="3" t="str">
        <f t="shared" si="5"/>
        <v>W</v>
      </c>
      <c r="O95" s="11">
        <v>0</v>
      </c>
      <c r="P95" s="12">
        <v>0</v>
      </c>
      <c r="Q95" s="3">
        <v>1</v>
      </c>
      <c r="R95" s="13">
        <v>13665</v>
      </c>
      <c r="S95" s="14">
        <v>107.95350000000001</v>
      </c>
      <c r="T95" s="15">
        <v>0</v>
      </c>
      <c r="U95" s="15">
        <v>0</v>
      </c>
    </row>
    <row r="96" spans="1:21" x14ac:dyDescent="0.25">
      <c r="A96" s="1">
        <v>45400</v>
      </c>
      <c r="B96" s="2">
        <v>0.3263888888888889</v>
      </c>
      <c r="C96" s="7">
        <v>1003</v>
      </c>
      <c r="D96" s="7">
        <v>1008</v>
      </c>
      <c r="E96" s="8">
        <v>11</v>
      </c>
      <c r="F96" s="9">
        <v>80</v>
      </c>
      <c r="G96" s="8">
        <v>11</v>
      </c>
      <c r="H96" s="8">
        <v>7.6</v>
      </c>
      <c r="I96" s="8">
        <v>26</v>
      </c>
      <c r="J96" s="8">
        <v>11</v>
      </c>
      <c r="K96" s="6">
        <f t="shared" si="3"/>
        <v>0</v>
      </c>
      <c r="L96" s="6">
        <f t="shared" si="4"/>
        <v>0</v>
      </c>
      <c r="M96" s="10">
        <v>215</v>
      </c>
      <c r="N96" s="3" t="str">
        <f t="shared" si="5"/>
        <v>SSW</v>
      </c>
      <c r="O96" s="11">
        <v>0</v>
      </c>
      <c r="P96" s="12">
        <v>0</v>
      </c>
      <c r="Q96" s="3">
        <v>1</v>
      </c>
      <c r="R96" s="13">
        <v>15416</v>
      </c>
      <c r="S96" s="14">
        <v>121.78640000000001</v>
      </c>
      <c r="T96" s="15">
        <v>0</v>
      </c>
      <c r="U96" s="15">
        <v>0</v>
      </c>
    </row>
    <row r="97" spans="1:21" x14ac:dyDescent="0.25">
      <c r="A97" s="1">
        <v>45400</v>
      </c>
      <c r="B97" s="2">
        <v>0.3298611111111111</v>
      </c>
      <c r="C97" s="7">
        <v>1003</v>
      </c>
      <c r="D97" s="7">
        <v>1008</v>
      </c>
      <c r="E97" s="8">
        <v>11.3</v>
      </c>
      <c r="F97" s="9">
        <v>80</v>
      </c>
      <c r="G97" s="8">
        <v>11.3</v>
      </c>
      <c r="H97" s="8">
        <v>7.9</v>
      </c>
      <c r="I97" s="8">
        <v>26</v>
      </c>
      <c r="J97" s="8">
        <v>11.3</v>
      </c>
      <c r="K97" s="6">
        <f t="shared" si="3"/>
        <v>4.68</v>
      </c>
      <c r="L97" s="6">
        <f t="shared" si="4"/>
        <v>4.68</v>
      </c>
      <c r="M97" s="10">
        <v>277</v>
      </c>
      <c r="N97" s="3" t="str">
        <f t="shared" si="5"/>
        <v>W</v>
      </c>
      <c r="O97" s="11">
        <v>0</v>
      </c>
      <c r="P97" s="12">
        <v>0</v>
      </c>
      <c r="Q97" s="3">
        <v>1</v>
      </c>
      <c r="R97" s="13">
        <v>17208</v>
      </c>
      <c r="S97" s="14">
        <v>135.94320000000002</v>
      </c>
      <c r="T97" s="15">
        <v>1.3</v>
      </c>
      <c r="U97" s="15">
        <v>1.3</v>
      </c>
    </row>
    <row r="98" spans="1:21" x14ac:dyDescent="0.25">
      <c r="A98" s="1">
        <v>45400</v>
      </c>
      <c r="B98" s="2">
        <v>0.33333333333333331</v>
      </c>
      <c r="C98" s="7">
        <v>1003</v>
      </c>
      <c r="D98" s="7">
        <v>1008</v>
      </c>
      <c r="E98" s="8">
        <v>11.7</v>
      </c>
      <c r="F98" s="9">
        <v>79</v>
      </c>
      <c r="G98" s="8">
        <v>11.6</v>
      </c>
      <c r="H98" s="8">
        <v>8.1</v>
      </c>
      <c r="I98" s="8">
        <v>26</v>
      </c>
      <c r="J98" s="8">
        <v>11.6</v>
      </c>
      <c r="K98" s="6">
        <f t="shared" si="3"/>
        <v>5.76</v>
      </c>
      <c r="L98" s="6">
        <f t="shared" si="4"/>
        <v>5.76</v>
      </c>
      <c r="M98" s="10">
        <v>277</v>
      </c>
      <c r="N98" s="3" t="str">
        <f t="shared" si="5"/>
        <v>W</v>
      </c>
      <c r="O98" s="11">
        <v>0</v>
      </c>
      <c r="P98" s="12">
        <v>0</v>
      </c>
      <c r="Q98" s="3">
        <v>0.9</v>
      </c>
      <c r="R98" s="13">
        <v>19285</v>
      </c>
      <c r="S98" s="14">
        <v>152.35150000000002</v>
      </c>
      <c r="T98" s="15">
        <v>1.6</v>
      </c>
      <c r="U98" s="15">
        <v>1.6</v>
      </c>
    </row>
    <row r="99" spans="1:21" x14ac:dyDescent="0.25">
      <c r="A99" s="1">
        <v>45400</v>
      </c>
      <c r="B99" s="2">
        <v>0.33680555555555558</v>
      </c>
      <c r="C99" s="7">
        <v>1003</v>
      </c>
      <c r="D99" s="7">
        <v>1008</v>
      </c>
      <c r="E99" s="8">
        <v>12</v>
      </c>
      <c r="F99" s="9">
        <v>78</v>
      </c>
      <c r="G99" s="8">
        <v>12</v>
      </c>
      <c r="H99" s="8">
        <v>8.1999999999999993</v>
      </c>
      <c r="I99" s="8">
        <v>26</v>
      </c>
      <c r="J99" s="8">
        <v>12</v>
      </c>
      <c r="K99" s="6">
        <f t="shared" si="3"/>
        <v>3.9600000000000004</v>
      </c>
      <c r="L99" s="6">
        <f t="shared" si="4"/>
        <v>3.9600000000000004</v>
      </c>
      <c r="M99" s="10">
        <v>282</v>
      </c>
      <c r="N99" s="3" t="str">
        <f t="shared" si="5"/>
        <v>W</v>
      </c>
      <c r="O99" s="11">
        <v>0</v>
      </c>
      <c r="P99" s="12">
        <v>0</v>
      </c>
      <c r="Q99" s="3">
        <v>1</v>
      </c>
      <c r="R99" s="13">
        <v>14241</v>
      </c>
      <c r="S99" s="14">
        <v>112.50390000000002</v>
      </c>
      <c r="T99" s="15">
        <v>1.1000000000000001</v>
      </c>
      <c r="U99" s="15">
        <v>1.1000000000000001</v>
      </c>
    </row>
    <row r="100" spans="1:21" x14ac:dyDescent="0.25">
      <c r="A100" s="1">
        <v>45400</v>
      </c>
      <c r="B100" s="2">
        <v>0.34027777777777779</v>
      </c>
      <c r="C100" s="7">
        <v>1003</v>
      </c>
      <c r="D100" s="7">
        <v>1008</v>
      </c>
      <c r="E100" s="8">
        <v>12.2</v>
      </c>
      <c r="F100" s="9">
        <v>78</v>
      </c>
      <c r="G100" s="8">
        <v>12.2</v>
      </c>
      <c r="H100" s="8">
        <v>8.4</v>
      </c>
      <c r="I100" s="8">
        <v>26</v>
      </c>
      <c r="J100" s="8">
        <v>12.2</v>
      </c>
      <c r="K100" s="6">
        <f t="shared" si="3"/>
        <v>5.04</v>
      </c>
      <c r="L100" s="6">
        <f t="shared" si="4"/>
        <v>5.04</v>
      </c>
      <c r="M100" s="10">
        <v>292</v>
      </c>
      <c r="N100" s="3" t="str">
        <f t="shared" si="5"/>
        <v>WNW</v>
      </c>
      <c r="O100" s="11">
        <v>0</v>
      </c>
      <c r="P100" s="12">
        <v>0</v>
      </c>
      <c r="Q100" s="3">
        <v>1.2</v>
      </c>
      <c r="R100" s="13">
        <v>22461</v>
      </c>
      <c r="S100" s="14">
        <v>177.4419</v>
      </c>
      <c r="T100" s="15">
        <v>1.4</v>
      </c>
      <c r="U100" s="15">
        <v>1.4</v>
      </c>
    </row>
    <row r="101" spans="1:21" x14ac:dyDescent="0.25">
      <c r="A101" s="1">
        <v>45400</v>
      </c>
      <c r="B101" s="2">
        <v>0.34375</v>
      </c>
      <c r="C101" s="7">
        <v>1003</v>
      </c>
      <c r="D101" s="7">
        <v>1008</v>
      </c>
      <c r="E101" s="8">
        <v>12.3</v>
      </c>
      <c r="F101" s="9">
        <v>78</v>
      </c>
      <c r="G101" s="8">
        <v>12.3</v>
      </c>
      <c r="H101" s="8">
        <v>8.5</v>
      </c>
      <c r="I101" s="8">
        <v>26</v>
      </c>
      <c r="J101" s="8">
        <v>12.3</v>
      </c>
      <c r="K101" s="6">
        <f t="shared" si="3"/>
        <v>3.6</v>
      </c>
      <c r="L101" s="6">
        <f t="shared" si="4"/>
        <v>3.6</v>
      </c>
      <c r="M101" s="10">
        <v>304</v>
      </c>
      <c r="N101" s="3" t="str">
        <f t="shared" si="5"/>
        <v>WNW</v>
      </c>
      <c r="O101" s="11">
        <v>0</v>
      </c>
      <c r="P101" s="12">
        <v>0</v>
      </c>
      <c r="Q101" s="3">
        <v>1.2</v>
      </c>
      <c r="R101" s="13">
        <v>26200</v>
      </c>
      <c r="S101" s="14">
        <v>206.98000000000002</v>
      </c>
      <c r="T101" s="15">
        <v>1</v>
      </c>
      <c r="U101" s="15">
        <v>1</v>
      </c>
    </row>
    <row r="102" spans="1:21" x14ac:dyDescent="0.25">
      <c r="A102" s="1">
        <v>45400</v>
      </c>
      <c r="B102" s="2">
        <v>0.34722222222222221</v>
      </c>
      <c r="C102" s="7">
        <v>1003</v>
      </c>
      <c r="D102" s="7">
        <v>1008</v>
      </c>
      <c r="E102" s="8">
        <v>12.6</v>
      </c>
      <c r="F102" s="9">
        <v>76</v>
      </c>
      <c r="G102" s="8">
        <v>12.6</v>
      </c>
      <c r="H102" s="8">
        <v>8.4</v>
      </c>
      <c r="I102" s="8">
        <v>26</v>
      </c>
      <c r="J102" s="8">
        <v>12.6</v>
      </c>
      <c r="K102" s="6">
        <f t="shared" si="3"/>
        <v>0</v>
      </c>
      <c r="L102" s="6">
        <f t="shared" si="4"/>
        <v>0</v>
      </c>
      <c r="M102" s="10">
        <v>247</v>
      </c>
      <c r="N102" s="3" t="str">
        <f t="shared" si="5"/>
        <v>WSW</v>
      </c>
      <c r="O102" s="11">
        <v>0</v>
      </c>
      <c r="P102" s="12">
        <v>0</v>
      </c>
      <c r="Q102" s="3">
        <v>1.4</v>
      </c>
      <c r="R102" s="13">
        <v>28512</v>
      </c>
      <c r="S102" s="14">
        <v>225.24480000000003</v>
      </c>
      <c r="T102" s="15">
        <v>0</v>
      </c>
      <c r="U102" s="15">
        <v>0</v>
      </c>
    </row>
    <row r="103" spans="1:21" x14ac:dyDescent="0.25">
      <c r="A103" s="1">
        <v>45400</v>
      </c>
      <c r="B103" s="2">
        <v>0.35069444444444442</v>
      </c>
      <c r="C103" s="7">
        <v>1003</v>
      </c>
      <c r="D103" s="7">
        <v>1008</v>
      </c>
      <c r="E103" s="8">
        <v>12.9</v>
      </c>
      <c r="F103" s="9">
        <v>75</v>
      </c>
      <c r="G103" s="8">
        <v>12.5</v>
      </c>
      <c r="H103" s="8">
        <v>8.5</v>
      </c>
      <c r="I103" s="8">
        <v>26</v>
      </c>
      <c r="J103" s="8">
        <v>12.5</v>
      </c>
      <c r="K103" s="6">
        <f t="shared" si="3"/>
        <v>7.2</v>
      </c>
      <c r="L103" s="6">
        <f t="shared" si="4"/>
        <v>7.2</v>
      </c>
      <c r="M103" s="10">
        <v>305</v>
      </c>
      <c r="N103" s="3" t="str">
        <f t="shared" si="5"/>
        <v>WNW</v>
      </c>
      <c r="O103" s="11">
        <v>0</v>
      </c>
      <c r="P103" s="12">
        <v>0</v>
      </c>
      <c r="Q103" s="3">
        <v>1.8</v>
      </c>
      <c r="R103" s="13">
        <v>30826</v>
      </c>
      <c r="S103" s="14">
        <v>243.52540000000002</v>
      </c>
      <c r="T103" s="15">
        <v>2</v>
      </c>
      <c r="U103" s="15">
        <v>2</v>
      </c>
    </row>
    <row r="104" spans="1:21" x14ac:dyDescent="0.25">
      <c r="A104" s="1">
        <v>45400</v>
      </c>
      <c r="B104" s="2">
        <v>0.35416666666666669</v>
      </c>
      <c r="C104" s="7">
        <v>1003</v>
      </c>
      <c r="D104" s="7">
        <v>1008</v>
      </c>
      <c r="E104" s="8">
        <v>13.2</v>
      </c>
      <c r="F104" s="9">
        <v>73</v>
      </c>
      <c r="G104" s="8">
        <v>13.3</v>
      </c>
      <c r="H104" s="8">
        <v>8.4</v>
      </c>
      <c r="I104" s="8">
        <v>26</v>
      </c>
      <c r="J104" s="8">
        <v>13.3</v>
      </c>
      <c r="K104" s="6">
        <f t="shared" si="3"/>
        <v>5.4</v>
      </c>
      <c r="L104" s="6">
        <f t="shared" si="4"/>
        <v>5.4</v>
      </c>
      <c r="M104" s="10">
        <v>264</v>
      </c>
      <c r="N104" s="3" t="str">
        <f t="shared" si="5"/>
        <v>W</v>
      </c>
      <c r="O104" s="11">
        <v>0</v>
      </c>
      <c r="P104" s="12">
        <v>0</v>
      </c>
      <c r="Q104" s="3">
        <v>1.5</v>
      </c>
      <c r="R104" s="13">
        <v>32998</v>
      </c>
      <c r="S104" s="14">
        <v>260.68420000000003</v>
      </c>
      <c r="T104" s="15">
        <v>1.5</v>
      </c>
      <c r="U104" s="15">
        <v>1.5</v>
      </c>
    </row>
    <row r="105" spans="1:21" x14ac:dyDescent="0.25">
      <c r="A105" s="1">
        <v>45400</v>
      </c>
      <c r="B105" s="2">
        <v>0.3576388888888889</v>
      </c>
      <c r="C105" s="7">
        <v>1003</v>
      </c>
      <c r="D105" s="7">
        <v>1008</v>
      </c>
      <c r="E105" s="8">
        <v>13.4</v>
      </c>
      <c r="F105" s="9">
        <v>72</v>
      </c>
      <c r="G105" s="8">
        <v>12.7</v>
      </c>
      <c r="H105" s="8">
        <v>8.4</v>
      </c>
      <c r="I105" s="8">
        <v>26</v>
      </c>
      <c r="J105" s="8">
        <v>12.7</v>
      </c>
      <c r="K105" s="6">
        <f t="shared" si="3"/>
        <v>9.36</v>
      </c>
      <c r="L105" s="6">
        <f t="shared" si="4"/>
        <v>9.7200000000000006</v>
      </c>
      <c r="M105" s="10">
        <v>251</v>
      </c>
      <c r="N105" s="3" t="str">
        <f t="shared" si="5"/>
        <v>WSW</v>
      </c>
      <c r="O105" s="11">
        <v>0</v>
      </c>
      <c r="P105" s="12">
        <v>0</v>
      </c>
      <c r="Q105" s="3">
        <v>1.7</v>
      </c>
      <c r="R105" s="13">
        <v>35254</v>
      </c>
      <c r="S105" s="14">
        <v>278.50660000000005</v>
      </c>
      <c r="T105" s="15">
        <v>2.6</v>
      </c>
      <c r="U105" s="15">
        <v>2.7</v>
      </c>
    </row>
    <row r="106" spans="1:21" x14ac:dyDescent="0.25">
      <c r="A106" s="1">
        <v>45400</v>
      </c>
      <c r="B106" s="2">
        <v>0.3611111111111111</v>
      </c>
      <c r="C106" s="7">
        <v>1003</v>
      </c>
      <c r="D106" s="7">
        <v>1008</v>
      </c>
      <c r="E106" s="8">
        <v>13.7</v>
      </c>
      <c r="F106" s="9">
        <v>71</v>
      </c>
      <c r="G106" s="8">
        <v>13.7</v>
      </c>
      <c r="H106" s="8">
        <v>8.5</v>
      </c>
      <c r="I106" s="8">
        <v>26</v>
      </c>
      <c r="J106" s="8">
        <v>13.7</v>
      </c>
      <c r="K106" s="6">
        <f t="shared" si="3"/>
        <v>3.6</v>
      </c>
      <c r="L106" s="6">
        <f t="shared" si="4"/>
        <v>3.6</v>
      </c>
      <c r="M106" s="10">
        <v>294</v>
      </c>
      <c r="N106" s="3" t="str">
        <f t="shared" si="5"/>
        <v>WNW</v>
      </c>
      <c r="O106" s="11">
        <v>0</v>
      </c>
      <c r="P106" s="12">
        <v>0</v>
      </c>
      <c r="Q106" s="3">
        <v>1.9</v>
      </c>
      <c r="R106" s="13">
        <v>37288</v>
      </c>
      <c r="S106" s="14">
        <v>294.57520000000005</v>
      </c>
      <c r="T106" s="15">
        <v>1</v>
      </c>
      <c r="U106" s="15">
        <v>1</v>
      </c>
    </row>
    <row r="107" spans="1:21" x14ac:dyDescent="0.25">
      <c r="A107" s="1">
        <v>45400</v>
      </c>
      <c r="B107" s="2">
        <v>0.36458333333333331</v>
      </c>
      <c r="C107" s="7">
        <v>1003</v>
      </c>
      <c r="D107" s="7">
        <v>1008</v>
      </c>
      <c r="E107" s="8">
        <v>14</v>
      </c>
      <c r="F107" s="9">
        <v>69</v>
      </c>
      <c r="G107" s="8">
        <v>14</v>
      </c>
      <c r="H107" s="8">
        <v>8.4</v>
      </c>
      <c r="I107" s="8">
        <v>26</v>
      </c>
      <c r="J107" s="8">
        <v>14</v>
      </c>
      <c r="K107" s="6">
        <f t="shared" si="3"/>
        <v>4.68</v>
      </c>
      <c r="L107" s="6">
        <f t="shared" si="4"/>
        <v>4.68</v>
      </c>
      <c r="M107" s="10">
        <v>270</v>
      </c>
      <c r="N107" s="3" t="str">
        <f t="shared" si="5"/>
        <v>W</v>
      </c>
      <c r="O107" s="11">
        <v>0</v>
      </c>
      <c r="P107" s="12">
        <v>0</v>
      </c>
      <c r="Q107" s="3">
        <v>2.1</v>
      </c>
      <c r="R107" s="13">
        <v>39620</v>
      </c>
      <c r="S107" s="14">
        <v>312.99800000000005</v>
      </c>
      <c r="T107" s="15">
        <v>1.3</v>
      </c>
      <c r="U107" s="15">
        <v>1.3</v>
      </c>
    </row>
    <row r="108" spans="1:21" x14ac:dyDescent="0.25">
      <c r="A108" s="1">
        <v>45400</v>
      </c>
      <c r="B108" s="2">
        <v>0.36805555555555558</v>
      </c>
      <c r="C108" s="7">
        <v>1003</v>
      </c>
      <c r="D108" s="7">
        <v>1008</v>
      </c>
      <c r="E108" s="8">
        <v>14.1</v>
      </c>
      <c r="F108" s="9">
        <v>70</v>
      </c>
      <c r="G108" s="8">
        <v>14.1</v>
      </c>
      <c r="H108" s="8">
        <v>8.6999999999999993</v>
      </c>
      <c r="I108" s="8">
        <v>26</v>
      </c>
      <c r="J108" s="8">
        <v>14.1</v>
      </c>
      <c r="K108" s="6">
        <f t="shared" si="3"/>
        <v>0</v>
      </c>
      <c r="L108" s="6">
        <f t="shared" si="4"/>
        <v>0</v>
      </c>
      <c r="M108" s="10">
        <v>54</v>
      </c>
      <c r="N108" s="3" t="str">
        <f t="shared" si="5"/>
        <v>NE</v>
      </c>
      <c r="O108" s="11">
        <v>0</v>
      </c>
      <c r="P108" s="12">
        <v>0</v>
      </c>
      <c r="Q108" s="3">
        <v>2</v>
      </c>
      <c r="R108" s="13">
        <v>41991</v>
      </c>
      <c r="S108" s="14">
        <v>331.72890000000001</v>
      </c>
      <c r="T108" s="15">
        <v>0</v>
      </c>
      <c r="U108" s="15">
        <v>0</v>
      </c>
    </row>
    <row r="109" spans="1:21" x14ac:dyDescent="0.25">
      <c r="A109" s="1">
        <v>45400</v>
      </c>
      <c r="B109" s="2">
        <v>0.37152777777777779</v>
      </c>
      <c r="C109" s="7">
        <v>1003</v>
      </c>
      <c r="D109" s="7">
        <v>1008</v>
      </c>
      <c r="E109" s="8">
        <v>14.4</v>
      </c>
      <c r="F109" s="9">
        <v>67</v>
      </c>
      <c r="G109" s="8">
        <v>14.4</v>
      </c>
      <c r="H109" s="8">
        <v>8.3000000000000007</v>
      </c>
      <c r="I109" s="8">
        <v>26</v>
      </c>
      <c r="J109" s="8">
        <v>14.4</v>
      </c>
      <c r="K109" s="6">
        <f t="shared" si="3"/>
        <v>6.48</v>
      </c>
      <c r="L109" s="6">
        <f t="shared" si="4"/>
        <v>6.84</v>
      </c>
      <c r="M109" s="10">
        <v>320</v>
      </c>
      <c r="N109" s="3" t="str">
        <f t="shared" si="5"/>
        <v>NW</v>
      </c>
      <c r="O109" s="11">
        <v>0</v>
      </c>
      <c r="P109" s="12">
        <v>0</v>
      </c>
      <c r="Q109" s="3">
        <v>2.1</v>
      </c>
      <c r="R109" s="13">
        <v>44309</v>
      </c>
      <c r="S109" s="14">
        <v>350.04110000000003</v>
      </c>
      <c r="T109" s="15">
        <v>1.8</v>
      </c>
      <c r="U109" s="15">
        <v>1.9</v>
      </c>
    </row>
    <row r="110" spans="1:21" x14ac:dyDescent="0.25">
      <c r="A110" s="1">
        <v>45400</v>
      </c>
      <c r="B110" s="2">
        <v>0.375</v>
      </c>
      <c r="C110" s="7">
        <v>1003</v>
      </c>
      <c r="D110" s="7">
        <v>1008</v>
      </c>
      <c r="E110" s="8">
        <v>14.5</v>
      </c>
      <c r="F110" s="9">
        <v>67</v>
      </c>
      <c r="G110" s="8">
        <v>14.5</v>
      </c>
      <c r="H110" s="8">
        <v>8.4</v>
      </c>
      <c r="I110" s="8">
        <v>26</v>
      </c>
      <c r="J110" s="8">
        <v>14.5</v>
      </c>
      <c r="K110" s="6">
        <f t="shared" si="3"/>
        <v>6.84</v>
      </c>
      <c r="L110" s="6">
        <f t="shared" si="4"/>
        <v>7.2</v>
      </c>
      <c r="M110" s="10">
        <v>293</v>
      </c>
      <c r="N110" s="3" t="str">
        <f t="shared" si="5"/>
        <v>WNW</v>
      </c>
      <c r="O110" s="11">
        <v>0</v>
      </c>
      <c r="P110" s="12">
        <v>0</v>
      </c>
      <c r="Q110" s="3">
        <v>1.9</v>
      </c>
      <c r="R110" s="13">
        <v>46538</v>
      </c>
      <c r="S110" s="14">
        <v>367.65020000000004</v>
      </c>
      <c r="T110" s="15">
        <v>1.9</v>
      </c>
      <c r="U110" s="15">
        <v>2</v>
      </c>
    </row>
    <row r="111" spans="1:21" x14ac:dyDescent="0.25">
      <c r="A111" s="1">
        <v>45400</v>
      </c>
      <c r="B111" s="2">
        <v>0.37847222222222221</v>
      </c>
      <c r="C111" s="7">
        <v>1003</v>
      </c>
      <c r="D111" s="7">
        <v>1008</v>
      </c>
      <c r="E111" s="8">
        <v>14.8</v>
      </c>
      <c r="F111" s="9">
        <v>66</v>
      </c>
      <c r="G111" s="8">
        <v>14.8</v>
      </c>
      <c r="H111" s="8">
        <v>8.5</v>
      </c>
      <c r="I111" s="8">
        <v>26</v>
      </c>
      <c r="J111" s="8">
        <v>14.8</v>
      </c>
      <c r="K111" s="6">
        <f t="shared" si="3"/>
        <v>0</v>
      </c>
      <c r="L111" s="6">
        <f t="shared" si="4"/>
        <v>0</v>
      </c>
      <c r="M111" s="10">
        <v>324</v>
      </c>
      <c r="N111" s="3" t="str">
        <f t="shared" si="5"/>
        <v>NW</v>
      </c>
      <c r="O111" s="11">
        <v>0</v>
      </c>
      <c r="P111" s="12">
        <v>0</v>
      </c>
      <c r="Q111" s="3">
        <v>2.6</v>
      </c>
      <c r="R111" s="13">
        <v>51139</v>
      </c>
      <c r="S111" s="14">
        <v>403.99810000000002</v>
      </c>
      <c r="T111" s="15">
        <v>0</v>
      </c>
      <c r="U111" s="15">
        <v>0</v>
      </c>
    </row>
    <row r="112" spans="1:21" x14ac:dyDescent="0.25">
      <c r="A112" s="1">
        <v>45400</v>
      </c>
      <c r="B112" s="2">
        <v>0.38194444444444442</v>
      </c>
      <c r="C112" s="7">
        <v>1004</v>
      </c>
      <c r="D112" s="7">
        <v>1009</v>
      </c>
      <c r="E112" s="8">
        <v>15.5</v>
      </c>
      <c r="F112" s="9">
        <v>62</v>
      </c>
      <c r="G112" s="8">
        <v>15.5</v>
      </c>
      <c r="H112" s="8">
        <v>8.1999999999999993</v>
      </c>
      <c r="I112" s="8">
        <v>26</v>
      </c>
      <c r="J112" s="8">
        <v>15.5</v>
      </c>
      <c r="K112" s="6">
        <f t="shared" si="3"/>
        <v>3.24</v>
      </c>
      <c r="L112" s="6">
        <f t="shared" si="4"/>
        <v>3.24</v>
      </c>
      <c r="M112" s="10">
        <v>306</v>
      </c>
      <c r="N112" s="3" t="str">
        <f t="shared" si="5"/>
        <v>WNW</v>
      </c>
      <c r="O112" s="11">
        <v>0</v>
      </c>
      <c r="P112" s="12">
        <v>0</v>
      </c>
      <c r="Q112" s="3">
        <v>3.1</v>
      </c>
      <c r="R112" s="13">
        <v>55695</v>
      </c>
      <c r="S112" s="14">
        <v>439.99050000000005</v>
      </c>
      <c r="T112" s="15">
        <v>0.9</v>
      </c>
      <c r="U112" s="15">
        <v>0.9</v>
      </c>
    </row>
    <row r="113" spans="1:21" x14ac:dyDescent="0.25">
      <c r="A113" s="1">
        <v>45400</v>
      </c>
      <c r="B113" s="2">
        <v>0.38541666666666669</v>
      </c>
      <c r="C113" s="7">
        <v>1003</v>
      </c>
      <c r="D113" s="7">
        <v>1008</v>
      </c>
      <c r="E113" s="8">
        <v>15.5</v>
      </c>
      <c r="F113" s="9">
        <v>64</v>
      </c>
      <c r="G113" s="8">
        <v>15.5</v>
      </c>
      <c r="H113" s="8">
        <v>8.6999999999999993</v>
      </c>
      <c r="I113" s="8">
        <v>26</v>
      </c>
      <c r="J113" s="8">
        <v>15.5</v>
      </c>
      <c r="K113" s="6">
        <f t="shared" si="3"/>
        <v>0</v>
      </c>
      <c r="L113" s="6">
        <f t="shared" si="4"/>
        <v>0</v>
      </c>
      <c r="M113" s="10">
        <v>317</v>
      </c>
      <c r="N113" s="3" t="str">
        <f t="shared" si="5"/>
        <v>NW</v>
      </c>
      <c r="O113" s="11">
        <v>0</v>
      </c>
      <c r="P113" s="12">
        <v>0</v>
      </c>
      <c r="Q113" s="3">
        <v>3</v>
      </c>
      <c r="R113" s="13">
        <v>59008</v>
      </c>
      <c r="S113" s="14">
        <v>466.16320000000002</v>
      </c>
      <c r="T113" s="15">
        <v>0</v>
      </c>
      <c r="U113" s="15">
        <v>0</v>
      </c>
    </row>
    <row r="114" spans="1:21" x14ac:dyDescent="0.25">
      <c r="A114" s="1">
        <v>45400</v>
      </c>
      <c r="B114" s="2">
        <v>0.3888888888888889</v>
      </c>
      <c r="C114" s="7">
        <v>1003</v>
      </c>
      <c r="D114" s="7">
        <v>1008</v>
      </c>
      <c r="E114" s="8">
        <v>15.3</v>
      </c>
      <c r="F114" s="9">
        <v>60</v>
      </c>
      <c r="G114" s="8">
        <v>15.1</v>
      </c>
      <c r="H114" s="8">
        <v>7.5</v>
      </c>
      <c r="I114" s="8">
        <v>26</v>
      </c>
      <c r="J114" s="8">
        <v>15.1</v>
      </c>
      <c r="K114" s="6">
        <f t="shared" si="3"/>
        <v>8.64</v>
      </c>
      <c r="L114" s="6">
        <f t="shared" si="4"/>
        <v>9.36</v>
      </c>
      <c r="M114" s="10">
        <v>330</v>
      </c>
      <c r="N114" s="3" t="str">
        <f t="shared" si="5"/>
        <v>NNW</v>
      </c>
      <c r="O114" s="11">
        <v>0</v>
      </c>
      <c r="P114" s="12">
        <v>0</v>
      </c>
      <c r="Q114" s="3">
        <v>3.7</v>
      </c>
      <c r="R114" s="13">
        <v>66059</v>
      </c>
      <c r="S114" s="14">
        <v>521.86610000000007</v>
      </c>
      <c r="T114" s="15">
        <v>2.4</v>
      </c>
      <c r="U114" s="15">
        <v>2.6</v>
      </c>
    </row>
    <row r="115" spans="1:21" x14ac:dyDescent="0.25">
      <c r="A115" s="1">
        <v>45400</v>
      </c>
      <c r="B115" s="2">
        <v>0.3923611111111111</v>
      </c>
      <c r="C115" s="7">
        <v>1003</v>
      </c>
      <c r="D115" s="7">
        <v>1008</v>
      </c>
      <c r="E115" s="8">
        <v>15.6</v>
      </c>
      <c r="F115" s="9">
        <v>60</v>
      </c>
      <c r="G115" s="8">
        <v>15.3</v>
      </c>
      <c r="H115" s="8">
        <v>7.8</v>
      </c>
      <c r="I115" s="8">
        <v>26</v>
      </c>
      <c r="J115" s="8">
        <v>15.3</v>
      </c>
      <c r="K115" s="6">
        <f t="shared" si="3"/>
        <v>9.36</v>
      </c>
      <c r="L115" s="6">
        <f t="shared" si="4"/>
        <v>9.36</v>
      </c>
      <c r="M115" s="10">
        <v>230</v>
      </c>
      <c r="N115" s="3" t="str">
        <f t="shared" si="5"/>
        <v>SW</v>
      </c>
      <c r="O115" s="11">
        <v>0</v>
      </c>
      <c r="P115" s="12">
        <v>0</v>
      </c>
      <c r="Q115" s="3">
        <v>3.5</v>
      </c>
      <c r="R115" s="13">
        <v>67166</v>
      </c>
      <c r="S115" s="14">
        <v>530.6114</v>
      </c>
      <c r="T115" s="15">
        <v>2.6</v>
      </c>
      <c r="U115" s="15">
        <v>2.6</v>
      </c>
    </row>
    <row r="116" spans="1:21" x14ac:dyDescent="0.25">
      <c r="A116" s="1">
        <v>45400</v>
      </c>
      <c r="B116" s="2">
        <v>0.39583333333333331</v>
      </c>
      <c r="C116" s="7">
        <v>1004</v>
      </c>
      <c r="D116" s="7">
        <v>1009</v>
      </c>
      <c r="E116" s="8">
        <v>15.9</v>
      </c>
      <c r="F116" s="9">
        <v>60</v>
      </c>
      <c r="G116" s="8">
        <v>15.9</v>
      </c>
      <c r="H116" s="8">
        <v>8.1</v>
      </c>
      <c r="I116" s="8">
        <v>26</v>
      </c>
      <c r="J116" s="8">
        <v>15.9</v>
      </c>
      <c r="K116" s="6">
        <f t="shared" si="3"/>
        <v>3.6</v>
      </c>
      <c r="L116" s="6">
        <f t="shared" si="4"/>
        <v>3.6</v>
      </c>
      <c r="M116" s="10">
        <v>246</v>
      </c>
      <c r="N116" s="3" t="str">
        <f t="shared" si="5"/>
        <v>WSW</v>
      </c>
      <c r="O116" s="11">
        <v>0</v>
      </c>
      <c r="P116" s="12">
        <v>0</v>
      </c>
      <c r="Q116" s="3">
        <v>3.7</v>
      </c>
      <c r="R116" s="13">
        <v>68996</v>
      </c>
      <c r="S116" s="14">
        <v>545.0684</v>
      </c>
      <c r="T116" s="15">
        <v>1</v>
      </c>
      <c r="U116" s="15">
        <v>1</v>
      </c>
    </row>
    <row r="117" spans="1:21" x14ac:dyDescent="0.25">
      <c r="A117" s="1">
        <v>45400</v>
      </c>
      <c r="B117" s="2">
        <v>0.39930555555555558</v>
      </c>
      <c r="C117" s="7">
        <v>1004</v>
      </c>
      <c r="D117" s="7">
        <v>1009</v>
      </c>
      <c r="E117" s="8">
        <v>16.100000000000001</v>
      </c>
      <c r="F117" s="9">
        <v>59</v>
      </c>
      <c r="G117" s="8">
        <v>16</v>
      </c>
      <c r="H117" s="8">
        <v>8</v>
      </c>
      <c r="I117" s="8">
        <v>26</v>
      </c>
      <c r="J117" s="8">
        <v>16</v>
      </c>
      <c r="K117" s="6">
        <f t="shared" si="3"/>
        <v>8.64</v>
      </c>
      <c r="L117" s="6">
        <f t="shared" si="4"/>
        <v>9.36</v>
      </c>
      <c r="M117" s="10">
        <v>243</v>
      </c>
      <c r="N117" s="3" t="str">
        <f t="shared" si="5"/>
        <v>WSW</v>
      </c>
      <c r="O117" s="11">
        <v>0</v>
      </c>
      <c r="P117" s="12">
        <v>0</v>
      </c>
      <c r="Q117" s="3">
        <v>4.5</v>
      </c>
      <c r="R117" s="13">
        <v>66789</v>
      </c>
      <c r="S117" s="14">
        <v>527.63310000000001</v>
      </c>
      <c r="T117" s="15">
        <v>2.4</v>
      </c>
      <c r="U117" s="15">
        <v>2.6</v>
      </c>
    </row>
    <row r="118" spans="1:21" x14ac:dyDescent="0.25">
      <c r="A118" s="1">
        <v>45400</v>
      </c>
      <c r="B118" s="2">
        <v>0.40277777777777779</v>
      </c>
      <c r="C118" s="7">
        <v>1004</v>
      </c>
      <c r="D118" s="7">
        <v>1009</v>
      </c>
      <c r="E118" s="8">
        <v>16.100000000000001</v>
      </c>
      <c r="F118" s="9">
        <v>60</v>
      </c>
      <c r="G118" s="8">
        <v>16.5</v>
      </c>
      <c r="H118" s="8">
        <v>8.3000000000000007</v>
      </c>
      <c r="I118" s="8">
        <v>26</v>
      </c>
      <c r="J118" s="8">
        <v>16.5</v>
      </c>
      <c r="K118" s="6">
        <f t="shared" si="3"/>
        <v>5.76</v>
      </c>
      <c r="L118" s="6">
        <f t="shared" si="4"/>
        <v>5.76</v>
      </c>
      <c r="M118" s="10">
        <v>281</v>
      </c>
      <c r="N118" s="3" t="str">
        <f t="shared" si="5"/>
        <v>W</v>
      </c>
      <c r="O118" s="11">
        <v>0</v>
      </c>
      <c r="P118" s="12">
        <v>0</v>
      </c>
      <c r="Q118" s="3">
        <v>3.1</v>
      </c>
      <c r="R118" s="13">
        <v>66940</v>
      </c>
      <c r="S118" s="14">
        <v>528.82600000000002</v>
      </c>
      <c r="T118" s="15">
        <v>1.6</v>
      </c>
      <c r="U118" s="15">
        <v>1.6</v>
      </c>
    </row>
    <row r="119" spans="1:21" x14ac:dyDescent="0.25">
      <c r="A119" s="1">
        <v>45400</v>
      </c>
      <c r="B119" s="2">
        <v>0.40625</v>
      </c>
      <c r="C119" s="7">
        <v>1004</v>
      </c>
      <c r="D119" s="7">
        <v>1009</v>
      </c>
      <c r="E119" s="8">
        <v>15.8</v>
      </c>
      <c r="F119" s="9">
        <v>59</v>
      </c>
      <c r="G119" s="8">
        <v>16</v>
      </c>
      <c r="H119" s="8">
        <v>7.7</v>
      </c>
      <c r="I119" s="8">
        <v>26</v>
      </c>
      <c r="J119" s="8">
        <v>16</v>
      </c>
      <c r="K119" s="6">
        <f t="shared" si="3"/>
        <v>6.84</v>
      </c>
      <c r="L119" s="6">
        <f t="shared" si="4"/>
        <v>7.2</v>
      </c>
      <c r="M119" s="10">
        <v>307</v>
      </c>
      <c r="N119" s="3" t="str">
        <f t="shared" si="5"/>
        <v>WNW</v>
      </c>
      <c r="O119" s="11">
        <v>0</v>
      </c>
      <c r="P119" s="12">
        <v>0</v>
      </c>
      <c r="Q119" s="3">
        <v>4.5999999999999996</v>
      </c>
      <c r="R119" s="13">
        <v>68164</v>
      </c>
      <c r="S119" s="14">
        <v>538.49560000000008</v>
      </c>
      <c r="T119" s="15">
        <v>1.9</v>
      </c>
      <c r="U119" s="15">
        <v>2</v>
      </c>
    </row>
    <row r="120" spans="1:21" x14ac:dyDescent="0.25">
      <c r="A120" s="1">
        <v>45400</v>
      </c>
      <c r="B120" s="2">
        <v>0.40972222222222221</v>
      </c>
      <c r="C120" s="7">
        <v>1004</v>
      </c>
      <c r="D120" s="7">
        <v>1009</v>
      </c>
      <c r="E120" s="8">
        <v>16</v>
      </c>
      <c r="F120" s="9">
        <v>59</v>
      </c>
      <c r="G120" s="8">
        <v>15.7</v>
      </c>
      <c r="H120" s="8">
        <v>7.9</v>
      </c>
      <c r="I120" s="8">
        <v>26</v>
      </c>
      <c r="J120" s="8">
        <v>15.7</v>
      </c>
      <c r="K120" s="6">
        <f t="shared" si="3"/>
        <v>9.36</v>
      </c>
      <c r="L120" s="6">
        <f t="shared" si="4"/>
        <v>9.7200000000000006</v>
      </c>
      <c r="M120" s="10">
        <v>12</v>
      </c>
      <c r="N120" s="3" t="str">
        <f t="shared" si="5"/>
        <v>N</v>
      </c>
      <c r="O120" s="11">
        <v>0</v>
      </c>
      <c r="P120" s="12">
        <v>0</v>
      </c>
      <c r="Q120" s="3">
        <v>3.9</v>
      </c>
      <c r="R120" s="13">
        <v>70842</v>
      </c>
      <c r="S120" s="14">
        <v>559.65180000000009</v>
      </c>
      <c r="T120" s="15">
        <v>2.6</v>
      </c>
      <c r="U120" s="15">
        <v>2.7</v>
      </c>
    </row>
    <row r="121" spans="1:21" x14ac:dyDescent="0.25">
      <c r="A121" s="1">
        <v>45400</v>
      </c>
      <c r="B121" s="2">
        <v>0.41319444444444442</v>
      </c>
      <c r="C121" s="7">
        <v>1004</v>
      </c>
      <c r="D121" s="7">
        <v>1009</v>
      </c>
      <c r="E121" s="8">
        <v>16.100000000000001</v>
      </c>
      <c r="F121" s="9">
        <v>55</v>
      </c>
      <c r="G121" s="8">
        <v>16.5</v>
      </c>
      <c r="H121" s="8">
        <v>7</v>
      </c>
      <c r="I121" s="8">
        <v>26</v>
      </c>
      <c r="J121" s="8">
        <v>16.5</v>
      </c>
      <c r="K121" s="6">
        <f t="shared" si="3"/>
        <v>5.4</v>
      </c>
      <c r="L121" s="6">
        <f t="shared" si="4"/>
        <v>5.4</v>
      </c>
      <c r="M121" s="10">
        <v>343</v>
      </c>
      <c r="N121" s="3" t="str">
        <f t="shared" si="5"/>
        <v>NNW</v>
      </c>
      <c r="O121" s="11">
        <v>0</v>
      </c>
      <c r="P121" s="12">
        <v>0</v>
      </c>
      <c r="Q121" s="3">
        <v>4.5</v>
      </c>
      <c r="R121" s="13">
        <v>74112</v>
      </c>
      <c r="S121" s="14">
        <v>585.48480000000006</v>
      </c>
      <c r="T121" s="15">
        <v>1.5</v>
      </c>
      <c r="U121" s="15">
        <v>1.5</v>
      </c>
    </row>
    <row r="122" spans="1:21" x14ac:dyDescent="0.25">
      <c r="A122" s="1">
        <v>45400</v>
      </c>
      <c r="B122" s="2">
        <v>0.41666666666666669</v>
      </c>
      <c r="C122" s="7">
        <v>1004</v>
      </c>
      <c r="D122" s="7">
        <v>1009</v>
      </c>
      <c r="E122" s="8">
        <v>16.600000000000001</v>
      </c>
      <c r="F122" s="9">
        <v>56</v>
      </c>
      <c r="G122" s="8">
        <v>17.100000000000001</v>
      </c>
      <c r="H122" s="8">
        <v>7.7</v>
      </c>
      <c r="I122" s="8">
        <v>26</v>
      </c>
      <c r="J122" s="8">
        <v>17.100000000000001</v>
      </c>
      <c r="K122" s="6">
        <f t="shared" si="3"/>
        <v>5.04</v>
      </c>
      <c r="L122" s="6">
        <f t="shared" si="4"/>
        <v>5.04</v>
      </c>
      <c r="M122" s="10">
        <v>356</v>
      </c>
      <c r="N122" s="3" t="str">
        <f t="shared" si="5"/>
        <v>N</v>
      </c>
      <c r="O122" s="11">
        <v>0</v>
      </c>
      <c r="P122" s="12">
        <v>0</v>
      </c>
      <c r="Q122" s="3">
        <v>4.4000000000000004</v>
      </c>
      <c r="R122" s="13">
        <v>79659</v>
      </c>
      <c r="S122" s="14">
        <v>629.30610000000001</v>
      </c>
      <c r="T122" s="15">
        <v>1.4</v>
      </c>
      <c r="U122" s="15">
        <v>1.4</v>
      </c>
    </row>
    <row r="123" spans="1:21" x14ac:dyDescent="0.25">
      <c r="A123" s="1">
        <v>45400</v>
      </c>
      <c r="B123" s="2">
        <v>0.4201388888888889</v>
      </c>
      <c r="C123" s="7">
        <v>1004</v>
      </c>
      <c r="D123" s="7">
        <v>1009</v>
      </c>
      <c r="E123" s="8">
        <v>16.399999999999999</v>
      </c>
      <c r="F123" s="9">
        <v>57</v>
      </c>
      <c r="G123" s="8">
        <v>16.2</v>
      </c>
      <c r="H123" s="8">
        <v>7.8</v>
      </c>
      <c r="I123" s="8">
        <v>26</v>
      </c>
      <c r="J123" s="8">
        <v>16.2</v>
      </c>
      <c r="K123" s="6">
        <f t="shared" si="3"/>
        <v>9.36</v>
      </c>
      <c r="L123" s="6">
        <f t="shared" si="4"/>
        <v>10.44</v>
      </c>
      <c r="M123" s="10">
        <v>335</v>
      </c>
      <c r="N123" s="3" t="str">
        <f t="shared" si="5"/>
        <v>NNW</v>
      </c>
      <c r="O123" s="11">
        <v>0</v>
      </c>
      <c r="P123" s="12">
        <v>0</v>
      </c>
      <c r="Q123" s="3">
        <v>7.8</v>
      </c>
      <c r="R123" s="13">
        <v>92398</v>
      </c>
      <c r="S123" s="14">
        <v>729.94420000000002</v>
      </c>
      <c r="T123" s="15">
        <v>2.6</v>
      </c>
      <c r="U123" s="15">
        <v>2.9</v>
      </c>
    </row>
    <row r="124" spans="1:21" x14ac:dyDescent="0.25">
      <c r="A124" s="1">
        <v>45400</v>
      </c>
      <c r="B124" s="2">
        <v>0.4236111111111111</v>
      </c>
      <c r="C124" s="7">
        <v>1004</v>
      </c>
      <c r="D124" s="7">
        <v>1009</v>
      </c>
      <c r="E124" s="8">
        <v>16.3</v>
      </c>
      <c r="F124" s="9">
        <v>57</v>
      </c>
      <c r="G124" s="8">
        <v>16.3</v>
      </c>
      <c r="H124" s="8">
        <v>7.7</v>
      </c>
      <c r="I124" s="8">
        <v>26</v>
      </c>
      <c r="J124" s="8">
        <v>16.3</v>
      </c>
      <c r="K124" s="6">
        <f t="shared" si="3"/>
        <v>2.52</v>
      </c>
      <c r="L124" s="6">
        <f t="shared" si="4"/>
        <v>2.52</v>
      </c>
      <c r="M124" s="10">
        <v>212</v>
      </c>
      <c r="N124" s="3" t="str">
        <f t="shared" si="5"/>
        <v>SSW</v>
      </c>
      <c r="O124" s="11">
        <v>0</v>
      </c>
      <c r="P124" s="12">
        <v>0</v>
      </c>
      <c r="Q124" s="3">
        <v>1.7</v>
      </c>
      <c r="R124" s="13">
        <v>21718</v>
      </c>
      <c r="S124" s="14">
        <v>171.57220000000001</v>
      </c>
      <c r="T124" s="15">
        <v>0.7</v>
      </c>
      <c r="U124" s="15">
        <v>0.7</v>
      </c>
    </row>
    <row r="125" spans="1:21" x14ac:dyDescent="0.25">
      <c r="A125" s="1">
        <v>45400</v>
      </c>
      <c r="B125" s="2">
        <v>0.42708333333333331</v>
      </c>
      <c r="C125" s="7">
        <v>1004</v>
      </c>
      <c r="D125" s="7">
        <v>1009</v>
      </c>
      <c r="E125" s="8">
        <v>15.9</v>
      </c>
      <c r="F125" s="9">
        <v>57</v>
      </c>
      <c r="G125" s="8">
        <v>15.9</v>
      </c>
      <c r="H125" s="8">
        <v>7.3</v>
      </c>
      <c r="I125" s="8">
        <v>26</v>
      </c>
      <c r="J125" s="8">
        <v>15.9</v>
      </c>
      <c r="K125" s="6">
        <f t="shared" si="3"/>
        <v>2.52</v>
      </c>
      <c r="L125" s="6">
        <f t="shared" si="4"/>
        <v>2.52</v>
      </c>
      <c r="M125" s="10">
        <v>277</v>
      </c>
      <c r="N125" s="3" t="str">
        <f t="shared" si="5"/>
        <v>W</v>
      </c>
      <c r="O125" s="11">
        <v>0</v>
      </c>
      <c r="P125" s="12">
        <v>0</v>
      </c>
      <c r="Q125" s="3">
        <v>1.3</v>
      </c>
      <c r="R125" s="13">
        <v>14588</v>
      </c>
      <c r="S125" s="14">
        <v>115.24520000000001</v>
      </c>
      <c r="T125" s="15">
        <v>0.7</v>
      </c>
      <c r="U125" s="15">
        <v>0.7</v>
      </c>
    </row>
    <row r="126" spans="1:21" x14ac:dyDescent="0.25">
      <c r="A126" s="1">
        <v>45400</v>
      </c>
      <c r="B126" s="2">
        <v>0.43055555555555558</v>
      </c>
      <c r="C126" s="7">
        <v>1004</v>
      </c>
      <c r="D126" s="7">
        <v>1009</v>
      </c>
      <c r="E126" s="8">
        <v>15.7</v>
      </c>
      <c r="F126" s="9">
        <v>58</v>
      </c>
      <c r="G126" s="8">
        <v>15.7</v>
      </c>
      <c r="H126" s="8">
        <v>7.4</v>
      </c>
      <c r="I126" s="8">
        <v>26</v>
      </c>
      <c r="J126" s="8">
        <v>15.7</v>
      </c>
      <c r="K126" s="6">
        <f t="shared" si="3"/>
        <v>7.2</v>
      </c>
      <c r="L126" s="6">
        <f t="shared" si="4"/>
        <v>7.9200000000000008</v>
      </c>
      <c r="M126" s="10">
        <v>22</v>
      </c>
      <c r="N126" s="3" t="str">
        <f t="shared" si="5"/>
        <v>NNE</v>
      </c>
      <c r="O126" s="11">
        <v>0</v>
      </c>
      <c r="P126" s="12">
        <v>0</v>
      </c>
      <c r="Q126" s="3">
        <v>1.5</v>
      </c>
      <c r="R126" s="13">
        <v>17524</v>
      </c>
      <c r="S126" s="14">
        <v>138.43960000000001</v>
      </c>
      <c r="T126" s="15">
        <v>2</v>
      </c>
      <c r="U126" s="15">
        <v>2.2000000000000002</v>
      </c>
    </row>
    <row r="127" spans="1:21" x14ac:dyDescent="0.25">
      <c r="A127" s="1">
        <v>45400</v>
      </c>
      <c r="B127" s="2">
        <v>0.43402777777777779</v>
      </c>
      <c r="C127" s="7">
        <v>1004</v>
      </c>
      <c r="D127" s="7">
        <v>1009</v>
      </c>
      <c r="E127" s="8">
        <v>15.5</v>
      </c>
      <c r="F127" s="9">
        <v>58</v>
      </c>
      <c r="G127" s="8">
        <v>15.5</v>
      </c>
      <c r="H127" s="8">
        <v>7.2</v>
      </c>
      <c r="I127" s="8">
        <v>26</v>
      </c>
      <c r="J127" s="8">
        <v>15.5</v>
      </c>
      <c r="K127" s="6">
        <f t="shared" si="3"/>
        <v>3.24</v>
      </c>
      <c r="L127" s="6">
        <f t="shared" si="4"/>
        <v>3.24</v>
      </c>
      <c r="M127" s="10">
        <v>160</v>
      </c>
      <c r="N127" s="3" t="str">
        <f t="shared" si="5"/>
        <v>SSE</v>
      </c>
      <c r="O127" s="11">
        <v>0</v>
      </c>
      <c r="P127" s="12">
        <v>0</v>
      </c>
      <c r="Q127" s="3">
        <v>1.6</v>
      </c>
      <c r="R127" s="13">
        <v>15820</v>
      </c>
      <c r="S127" s="14">
        <v>124.97800000000001</v>
      </c>
      <c r="T127" s="15">
        <v>0.9</v>
      </c>
      <c r="U127" s="15">
        <v>0.9</v>
      </c>
    </row>
    <row r="128" spans="1:21" x14ac:dyDescent="0.25">
      <c r="A128" s="1">
        <v>45400</v>
      </c>
      <c r="B128" s="2">
        <v>0.4375</v>
      </c>
      <c r="C128" s="7">
        <v>1004</v>
      </c>
      <c r="D128" s="7">
        <v>1009</v>
      </c>
      <c r="E128" s="8">
        <v>15.6</v>
      </c>
      <c r="F128" s="9">
        <v>55</v>
      </c>
      <c r="G128" s="8">
        <v>16</v>
      </c>
      <c r="H128" s="8">
        <v>6.5</v>
      </c>
      <c r="I128" s="8">
        <v>26</v>
      </c>
      <c r="J128" s="8">
        <v>16</v>
      </c>
      <c r="K128" s="6">
        <f t="shared" si="3"/>
        <v>5.04</v>
      </c>
      <c r="L128" s="6">
        <f t="shared" si="4"/>
        <v>5.04</v>
      </c>
      <c r="M128" s="10">
        <v>54</v>
      </c>
      <c r="N128" s="3" t="str">
        <f t="shared" si="5"/>
        <v>NE</v>
      </c>
      <c r="O128" s="11">
        <v>0</v>
      </c>
      <c r="P128" s="12">
        <v>0</v>
      </c>
      <c r="Q128" s="3">
        <v>6</v>
      </c>
      <c r="R128" s="13">
        <v>90982</v>
      </c>
      <c r="S128" s="14">
        <v>718.75780000000009</v>
      </c>
      <c r="T128" s="15">
        <v>1.4</v>
      </c>
      <c r="U128" s="15">
        <v>1.4</v>
      </c>
    </row>
    <row r="129" spans="1:21" x14ac:dyDescent="0.25">
      <c r="A129" s="1">
        <v>45400</v>
      </c>
      <c r="B129" s="2">
        <v>0.44097222222222221</v>
      </c>
      <c r="C129" s="7">
        <v>1004</v>
      </c>
      <c r="D129" s="7">
        <v>1009</v>
      </c>
      <c r="E129" s="8">
        <v>15.8</v>
      </c>
      <c r="F129" s="9">
        <v>52</v>
      </c>
      <c r="G129" s="8">
        <v>15.8</v>
      </c>
      <c r="H129" s="8">
        <v>5.9</v>
      </c>
      <c r="I129" s="8">
        <v>26</v>
      </c>
      <c r="J129" s="8">
        <v>15.8</v>
      </c>
      <c r="K129" s="6">
        <f t="shared" si="3"/>
        <v>0</v>
      </c>
      <c r="L129" s="6">
        <f t="shared" si="4"/>
        <v>0</v>
      </c>
      <c r="M129" s="10">
        <v>12</v>
      </c>
      <c r="N129" s="3" t="str">
        <f t="shared" si="5"/>
        <v>N</v>
      </c>
      <c r="O129" s="11">
        <v>0</v>
      </c>
      <c r="P129" s="12">
        <v>0</v>
      </c>
      <c r="Q129" s="3">
        <v>2.8</v>
      </c>
      <c r="R129" s="13">
        <v>35748</v>
      </c>
      <c r="S129" s="14">
        <v>282.40920000000006</v>
      </c>
      <c r="T129" s="15">
        <v>0</v>
      </c>
      <c r="U129" s="15">
        <v>0</v>
      </c>
    </row>
    <row r="130" spans="1:21" x14ac:dyDescent="0.25">
      <c r="A130" s="1">
        <v>45400</v>
      </c>
      <c r="B130" s="2">
        <v>0.44444444444444442</v>
      </c>
      <c r="C130" s="7">
        <v>1004</v>
      </c>
      <c r="D130" s="7">
        <v>1009</v>
      </c>
      <c r="E130" s="8">
        <v>16.3</v>
      </c>
      <c r="F130" s="9">
        <v>52</v>
      </c>
      <c r="G130" s="8">
        <v>15.7</v>
      </c>
      <c r="H130" s="8">
        <v>6.4</v>
      </c>
      <c r="I130" s="8">
        <v>26</v>
      </c>
      <c r="J130" s="8">
        <v>15.7</v>
      </c>
      <c r="K130" s="6">
        <f t="shared" si="3"/>
        <v>12.6</v>
      </c>
      <c r="L130" s="6">
        <f t="shared" si="4"/>
        <v>13.32</v>
      </c>
      <c r="M130" s="10">
        <v>49</v>
      </c>
      <c r="N130" s="3" t="str">
        <f t="shared" si="5"/>
        <v>NE</v>
      </c>
      <c r="O130" s="11">
        <v>0</v>
      </c>
      <c r="P130" s="12">
        <v>0</v>
      </c>
      <c r="Q130" s="3">
        <v>4.7</v>
      </c>
      <c r="R130" s="13">
        <v>75684</v>
      </c>
      <c r="S130" s="14">
        <v>597.9036000000001</v>
      </c>
      <c r="T130" s="15">
        <v>3.5</v>
      </c>
      <c r="U130" s="15">
        <v>3.7</v>
      </c>
    </row>
    <row r="131" spans="1:21" x14ac:dyDescent="0.25">
      <c r="A131" s="1">
        <v>45400</v>
      </c>
      <c r="B131" s="2">
        <v>0.44791666666666669</v>
      </c>
      <c r="C131" s="7">
        <v>1004</v>
      </c>
      <c r="D131" s="7">
        <v>1009</v>
      </c>
      <c r="E131" s="8">
        <v>16</v>
      </c>
      <c r="F131" s="9">
        <v>53</v>
      </c>
      <c r="G131" s="8">
        <v>16</v>
      </c>
      <c r="H131" s="8">
        <v>6.4</v>
      </c>
      <c r="I131" s="8">
        <v>26</v>
      </c>
      <c r="J131" s="8">
        <v>16</v>
      </c>
      <c r="K131" s="6">
        <f t="shared" ref="K131:K194" si="6">CONVERT(T131,"m/s","km/h")</f>
        <v>3.6</v>
      </c>
      <c r="L131" s="6">
        <f t="shared" ref="L131:L194" si="7">CONVERT(U131,"m/s","km/h")</f>
        <v>3.6</v>
      </c>
      <c r="M131" s="10">
        <v>283</v>
      </c>
      <c r="N131" s="3" t="str">
        <f t="shared" ref="N131:N194" si="8">LOOKUP(M131,$V$4:$V$40,$W$4:$W$40)</f>
        <v>W</v>
      </c>
      <c r="O131" s="11">
        <v>0</v>
      </c>
      <c r="P131" s="12">
        <v>0</v>
      </c>
      <c r="Q131" s="3">
        <v>1.3</v>
      </c>
      <c r="R131" s="13">
        <v>17148</v>
      </c>
      <c r="S131" s="14">
        <v>135.4692</v>
      </c>
      <c r="T131" s="15">
        <v>1</v>
      </c>
      <c r="U131" s="15">
        <v>1</v>
      </c>
    </row>
    <row r="132" spans="1:21" x14ac:dyDescent="0.25">
      <c r="A132" s="1">
        <v>45400</v>
      </c>
      <c r="B132" s="2">
        <v>0.4513888888888889</v>
      </c>
      <c r="C132" s="7">
        <v>1004</v>
      </c>
      <c r="D132" s="7">
        <v>1009</v>
      </c>
      <c r="E132" s="8">
        <v>15.7</v>
      </c>
      <c r="F132" s="9">
        <v>54</v>
      </c>
      <c r="G132" s="8">
        <v>15.4</v>
      </c>
      <c r="H132" s="8">
        <v>6.3</v>
      </c>
      <c r="I132" s="8">
        <v>26</v>
      </c>
      <c r="J132" s="8">
        <v>15.4</v>
      </c>
      <c r="K132" s="6">
        <f t="shared" si="6"/>
        <v>9.36</v>
      </c>
      <c r="L132" s="6">
        <f t="shared" si="7"/>
        <v>9.7200000000000006</v>
      </c>
      <c r="M132" s="10">
        <v>328</v>
      </c>
      <c r="N132" s="3" t="str">
        <f t="shared" si="8"/>
        <v>NW</v>
      </c>
      <c r="O132" s="11">
        <v>0</v>
      </c>
      <c r="P132" s="12">
        <v>0</v>
      </c>
      <c r="Q132" s="3">
        <v>1.1000000000000001</v>
      </c>
      <c r="R132" s="13">
        <v>15073</v>
      </c>
      <c r="S132" s="14">
        <v>119.07670000000002</v>
      </c>
      <c r="T132" s="15">
        <v>2.6</v>
      </c>
      <c r="U132" s="15">
        <v>2.7</v>
      </c>
    </row>
    <row r="133" spans="1:21" x14ac:dyDescent="0.25">
      <c r="A133" s="1">
        <v>45400</v>
      </c>
      <c r="B133" s="2">
        <v>0.4548611111111111</v>
      </c>
      <c r="C133" s="7">
        <v>1004</v>
      </c>
      <c r="D133" s="7">
        <v>1009</v>
      </c>
      <c r="E133" s="8">
        <v>15.6</v>
      </c>
      <c r="F133" s="9">
        <v>54</v>
      </c>
      <c r="G133" s="8">
        <v>15.6</v>
      </c>
      <c r="H133" s="8">
        <v>6.3</v>
      </c>
      <c r="I133" s="8">
        <v>26</v>
      </c>
      <c r="J133" s="8">
        <v>15.6</v>
      </c>
      <c r="K133" s="6">
        <f t="shared" si="6"/>
        <v>0</v>
      </c>
      <c r="L133" s="6">
        <f t="shared" si="7"/>
        <v>0</v>
      </c>
      <c r="M133" s="10">
        <v>62</v>
      </c>
      <c r="N133" s="3" t="str">
        <f t="shared" si="8"/>
        <v>ENE</v>
      </c>
      <c r="O133" s="11">
        <v>0</v>
      </c>
      <c r="P133" s="12">
        <v>0</v>
      </c>
      <c r="Q133" s="3">
        <v>1</v>
      </c>
      <c r="R133" s="13">
        <v>12341</v>
      </c>
      <c r="S133" s="14">
        <v>97.493900000000011</v>
      </c>
      <c r="T133" s="15">
        <v>0</v>
      </c>
      <c r="U133" s="15">
        <v>0</v>
      </c>
    </row>
    <row r="134" spans="1:21" x14ac:dyDescent="0.25">
      <c r="A134" s="1">
        <v>45400</v>
      </c>
      <c r="B134" s="2">
        <v>0.45833333333333331</v>
      </c>
      <c r="C134" s="7">
        <v>1004</v>
      </c>
      <c r="D134" s="7">
        <v>1009</v>
      </c>
      <c r="E134" s="8">
        <v>15.3</v>
      </c>
      <c r="F134" s="9">
        <v>55</v>
      </c>
      <c r="G134" s="8">
        <v>15.2</v>
      </c>
      <c r="H134" s="8">
        <v>6.2</v>
      </c>
      <c r="I134" s="8">
        <v>26</v>
      </c>
      <c r="J134" s="8">
        <v>15.2</v>
      </c>
      <c r="K134" s="6">
        <f t="shared" si="6"/>
        <v>7.9200000000000008</v>
      </c>
      <c r="L134" s="6">
        <f t="shared" si="7"/>
        <v>8.2799999999999994</v>
      </c>
      <c r="M134" s="10">
        <v>294</v>
      </c>
      <c r="N134" s="3" t="str">
        <f t="shared" si="8"/>
        <v>WNW</v>
      </c>
      <c r="O134" s="11">
        <v>0</v>
      </c>
      <c r="P134" s="12">
        <v>0</v>
      </c>
      <c r="Q134" s="3">
        <v>1.1000000000000001</v>
      </c>
      <c r="R134" s="13">
        <v>15895</v>
      </c>
      <c r="S134" s="14">
        <v>125.57050000000001</v>
      </c>
      <c r="T134" s="15">
        <v>2.2000000000000002</v>
      </c>
      <c r="U134" s="15">
        <v>2.2999999999999998</v>
      </c>
    </row>
    <row r="135" spans="1:21" x14ac:dyDescent="0.25">
      <c r="A135" s="1">
        <v>45400</v>
      </c>
      <c r="B135" s="2">
        <v>0.46180555555555558</v>
      </c>
      <c r="C135" s="7">
        <v>1004</v>
      </c>
      <c r="D135" s="7">
        <v>1009</v>
      </c>
      <c r="E135" s="8">
        <v>15.2</v>
      </c>
      <c r="F135" s="9">
        <v>55</v>
      </c>
      <c r="G135" s="8">
        <v>14.6</v>
      </c>
      <c r="H135" s="8">
        <v>6.2</v>
      </c>
      <c r="I135" s="8">
        <v>26</v>
      </c>
      <c r="J135" s="8">
        <v>14.6</v>
      </c>
      <c r="K135" s="6">
        <f t="shared" si="6"/>
        <v>10.08</v>
      </c>
      <c r="L135" s="6">
        <f t="shared" si="7"/>
        <v>10.08</v>
      </c>
      <c r="M135" s="10">
        <v>18</v>
      </c>
      <c r="N135" s="3" t="str">
        <f t="shared" si="8"/>
        <v>N</v>
      </c>
      <c r="O135" s="11">
        <v>0</v>
      </c>
      <c r="P135" s="12">
        <v>0</v>
      </c>
      <c r="Q135" s="3">
        <v>1.4</v>
      </c>
      <c r="R135" s="13">
        <v>23024</v>
      </c>
      <c r="S135" s="14">
        <v>181.88960000000003</v>
      </c>
      <c r="T135" s="15">
        <v>2.8</v>
      </c>
      <c r="U135" s="15">
        <v>2.8</v>
      </c>
    </row>
    <row r="136" spans="1:21" x14ac:dyDescent="0.25">
      <c r="A136" s="1">
        <v>45400</v>
      </c>
      <c r="B136" s="2">
        <v>0.46527777777777779</v>
      </c>
      <c r="C136" s="7">
        <v>1004</v>
      </c>
      <c r="D136" s="7">
        <v>1009</v>
      </c>
      <c r="E136" s="8">
        <v>15.2</v>
      </c>
      <c r="F136" s="9">
        <v>55</v>
      </c>
      <c r="G136" s="8">
        <v>15.2</v>
      </c>
      <c r="H136" s="8">
        <v>6.2</v>
      </c>
      <c r="I136" s="8">
        <v>26</v>
      </c>
      <c r="J136" s="8">
        <v>15.2</v>
      </c>
      <c r="K136" s="6">
        <f t="shared" si="6"/>
        <v>3.6</v>
      </c>
      <c r="L136" s="6">
        <f t="shared" si="7"/>
        <v>3.6</v>
      </c>
      <c r="M136" s="10">
        <v>74</v>
      </c>
      <c r="N136" s="3" t="str">
        <f t="shared" si="8"/>
        <v>ENE</v>
      </c>
      <c r="O136" s="11">
        <v>0</v>
      </c>
      <c r="P136" s="12">
        <v>0</v>
      </c>
      <c r="Q136" s="3">
        <v>2.2000000000000002</v>
      </c>
      <c r="R136" s="13">
        <v>32896</v>
      </c>
      <c r="S136" s="14">
        <v>259.8784</v>
      </c>
      <c r="T136" s="15">
        <v>1</v>
      </c>
      <c r="U136" s="15">
        <v>1</v>
      </c>
    </row>
    <row r="137" spans="1:21" x14ac:dyDescent="0.25">
      <c r="A137" s="1">
        <v>45400</v>
      </c>
      <c r="B137" s="2">
        <v>0.46875</v>
      </c>
      <c r="C137" s="7">
        <v>1004</v>
      </c>
      <c r="D137" s="7">
        <v>1009</v>
      </c>
      <c r="E137" s="8">
        <v>15.4</v>
      </c>
      <c r="F137" s="9">
        <v>56</v>
      </c>
      <c r="G137" s="8">
        <v>15.8</v>
      </c>
      <c r="H137" s="8">
        <v>6.6</v>
      </c>
      <c r="I137" s="8">
        <v>26</v>
      </c>
      <c r="J137" s="8">
        <v>15.8</v>
      </c>
      <c r="K137" s="6">
        <f t="shared" si="6"/>
        <v>5.76</v>
      </c>
      <c r="L137" s="6">
        <f t="shared" si="7"/>
        <v>5.76</v>
      </c>
      <c r="M137" s="10">
        <v>212</v>
      </c>
      <c r="N137" s="3" t="str">
        <f t="shared" si="8"/>
        <v>SSW</v>
      </c>
      <c r="O137" s="11">
        <v>0</v>
      </c>
      <c r="P137" s="12">
        <v>0</v>
      </c>
      <c r="Q137" s="3">
        <v>1.7</v>
      </c>
      <c r="R137" s="13">
        <v>29614</v>
      </c>
      <c r="S137" s="14">
        <v>233.95060000000004</v>
      </c>
      <c r="T137" s="15">
        <v>1.6</v>
      </c>
      <c r="U137" s="15">
        <v>1.6</v>
      </c>
    </row>
    <row r="138" spans="1:21" x14ac:dyDescent="0.25">
      <c r="A138" s="1">
        <v>45400</v>
      </c>
      <c r="B138" s="2">
        <v>0.47222222222222221</v>
      </c>
      <c r="C138" s="7">
        <v>1004</v>
      </c>
      <c r="D138" s="7">
        <v>1009</v>
      </c>
      <c r="E138" s="8">
        <v>15.3</v>
      </c>
      <c r="F138" s="9">
        <v>57</v>
      </c>
      <c r="G138" s="8">
        <v>15.2</v>
      </c>
      <c r="H138" s="8">
        <v>6.8</v>
      </c>
      <c r="I138" s="8">
        <v>26</v>
      </c>
      <c r="J138" s="8">
        <v>15.2</v>
      </c>
      <c r="K138" s="6">
        <f t="shared" si="6"/>
        <v>7.9200000000000008</v>
      </c>
      <c r="L138" s="6">
        <f t="shared" si="7"/>
        <v>8.2799999999999994</v>
      </c>
      <c r="M138" s="10">
        <v>324</v>
      </c>
      <c r="N138" s="3" t="str">
        <f t="shared" si="8"/>
        <v>NW</v>
      </c>
      <c r="O138" s="11">
        <v>0</v>
      </c>
      <c r="P138" s="12">
        <v>0</v>
      </c>
      <c r="Q138" s="3">
        <v>1.5</v>
      </c>
      <c r="R138" s="13">
        <v>25486</v>
      </c>
      <c r="S138" s="14">
        <v>201.33940000000001</v>
      </c>
      <c r="T138" s="15">
        <v>2.2000000000000002</v>
      </c>
      <c r="U138" s="15">
        <v>2.2999999999999998</v>
      </c>
    </row>
    <row r="139" spans="1:21" x14ac:dyDescent="0.25">
      <c r="A139" s="1">
        <v>45400</v>
      </c>
      <c r="B139" s="2">
        <v>0.47569444444444442</v>
      </c>
      <c r="C139" s="7">
        <v>1004</v>
      </c>
      <c r="D139" s="7">
        <v>1009</v>
      </c>
      <c r="E139" s="8">
        <v>15.1</v>
      </c>
      <c r="F139" s="9">
        <v>59</v>
      </c>
      <c r="G139" s="8">
        <v>15.1</v>
      </c>
      <c r="H139" s="8">
        <v>7.1</v>
      </c>
      <c r="I139" s="8">
        <v>26</v>
      </c>
      <c r="J139" s="8">
        <v>15.1</v>
      </c>
      <c r="K139" s="6">
        <f t="shared" si="6"/>
        <v>3.24</v>
      </c>
      <c r="L139" s="6">
        <f t="shared" si="7"/>
        <v>3.24</v>
      </c>
      <c r="M139" s="10">
        <v>87</v>
      </c>
      <c r="N139" s="3" t="str">
        <f t="shared" si="8"/>
        <v>E</v>
      </c>
      <c r="O139" s="11">
        <v>0</v>
      </c>
      <c r="P139" s="12">
        <v>0</v>
      </c>
      <c r="Q139" s="3">
        <v>1.3</v>
      </c>
      <c r="R139" s="13">
        <v>22095</v>
      </c>
      <c r="S139" s="14">
        <v>174.55050000000003</v>
      </c>
      <c r="T139" s="15">
        <v>0.9</v>
      </c>
      <c r="U139" s="15">
        <v>0.9</v>
      </c>
    </row>
    <row r="140" spans="1:21" x14ac:dyDescent="0.25">
      <c r="A140" s="1">
        <v>45400</v>
      </c>
      <c r="B140" s="2">
        <v>0.47916666666666669</v>
      </c>
      <c r="C140" s="7">
        <v>1004</v>
      </c>
      <c r="D140" s="7">
        <v>1009</v>
      </c>
      <c r="E140" s="8">
        <v>15.2</v>
      </c>
      <c r="F140" s="9">
        <v>62</v>
      </c>
      <c r="G140" s="8">
        <v>15.2</v>
      </c>
      <c r="H140" s="8">
        <v>7.9</v>
      </c>
      <c r="I140" s="8">
        <v>26</v>
      </c>
      <c r="J140" s="8">
        <v>15.2</v>
      </c>
      <c r="K140" s="6">
        <f t="shared" si="6"/>
        <v>4.68</v>
      </c>
      <c r="L140" s="6">
        <f t="shared" si="7"/>
        <v>4.68</v>
      </c>
      <c r="M140" s="10">
        <v>326</v>
      </c>
      <c r="N140" s="3" t="str">
        <f t="shared" si="8"/>
        <v>NW</v>
      </c>
      <c r="O140" s="11">
        <v>0</v>
      </c>
      <c r="P140" s="12">
        <v>0</v>
      </c>
      <c r="Q140" s="3">
        <v>1.9</v>
      </c>
      <c r="R140" s="13">
        <v>31103</v>
      </c>
      <c r="S140" s="14">
        <v>245.71370000000002</v>
      </c>
      <c r="T140" s="15">
        <v>1.3</v>
      </c>
      <c r="U140" s="15">
        <v>1.3</v>
      </c>
    </row>
    <row r="141" spans="1:21" x14ac:dyDescent="0.25">
      <c r="A141" s="1">
        <v>45400</v>
      </c>
      <c r="B141" s="2">
        <v>0.4826388888888889</v>
      </c>
      <c r="C141" s="7">
        <v>1005</v>
      </c>
      <c r="D141" s="7">
        <v>1010</v>
      </c>
      <c r="E141" s="8">
        <v>15.3</v>
      </c>
      <c r="F141" s="9">
        <v>64</v>
      </c>
      <c r="G141" s="8">
        <v>15.3</v>
      </c>
      <c r="H141" s="8">
        <v>8.5</v>
      </c>
      <c r="I141" s="8">
        <v>26</v>
      </c>
      <c r="J141" s="8">
        <v>15.3</v>
      </c>
      <c r="K141" s="6">
        <f t="shared" si="6"/>
        <v>3.24</v>
      </c>
      <c r="L141" s="6">
        <f t="shared" si="7"/>
        <v>3.24</v>
      </c>
      <c r="M141" s="10">
        <v>14</v>
      </c>
      <c r="N141" s="3" t="str">
        <f t="shared" si="8"/>
        <v>N</v>
      </c>
      <c r="O141" s="11">
        <v>0</v>
      </c>
      <c r="P141" s="12">
        <v>0</v>
      </c>
      <c r="Q141" s="3">
        <v>2.5</v>
      </c>
      <c r="R141" s="13">
        <v>40201</v>
      </c>
      <c r="S141" s="14">
        <v>317.58790000000005</v>
      </c>
      <c r="T141" s="15">
        <v>0.9</v>
      </c>
      <c r="U141" s="15">
        <v>0.9</v>
      </c>
    </row>
    <row r="142" spans="1:21" x14ac:dyDescent="0.25">
      <c r="A142" s="1">
        <v>45400</v>
      </c>
      <c r="B142" s="2">
        <v>0.4861111111111111</v>
      </c>
      <c r="C142" s="7">
        <v>1004</v>
      </c>
      <c r="D142" s="7">
        <v>1009</v>
      </c>
      <c r="E142" s="8">
        <v>15.3</v>
      </c>
      <c r="F142" s="9">
        <v>63</v>
      </c>
      <c r="G142" s="8">
        <v>14.8</v>
      </c>
      <c r="H142" s="8">
        <v>8.1999999999999993</v>
      </c>
      <c r="I142" s="8">
        <v>26</v>
      </c>
      <c r="J142" s="8">
        <v>14.8</v>
      </c>
      <c r="K142" s="6">
        <f t="shared" si="6"/>
        <v>10.08</v>
      </c>
      <c r="L142" s="6">
        <f t="shared" si="7"/>
        <v>10.44</v>
      </c>
      <c r="M142" s="10">
        <v>0</v>
      </c>
      <c r="N142" s="3" t="str">
        <f t="shared" si="8"/>
        <v>N</v>
      </c>
      <c r="O142" s="11">
        <v>0</v>
      </c>
      <c r="P142" s="12">
        <v>0</v>
      </c>
      <c r="Q142" s="3">
        <v>2.4</v>
      </c>
      <c r="R142" s="13">
        <v>41827</v>
      </c>
      <c r="S142" s="14">
        <v>330.43330000000003</v>
      </c>
      <c r="T142" s="15">
        <v>2.8</v>
      </c>
      <c r="U142" s="15">
        <v>2.9</v>
      </c>
    </row>
    <row r="143" spans="1:21" x14ac:dyDescent="0.25">
      <c r="A143" s="1">
        <v>45400</v>
      </c>
      <c r="B143" s="2">
        <v>0.48958333333333331</v>
      </c>
      <c r="C143" s="7">
        <v>1005</v>
      </c>
      <c r="D143" s="7">
        <v>1010</v>
      </c>
      <c r="E143" s="8">
        <v>15.5</v>
      </c>
      <c r="F143" s="9">
        <v>64</v>
      </c>
      <c r="G143" s="8">
        <v>15.5</v>
      </c>
      <c r="H143" s="8">
        <v>8.6999999999999993</v>
      </c>
      <c r="I143" s="8">
        <v>26</v>
      </c>
      <c r="J143" s="8">
        <v>15.5</v>
      </c>
      <c r="K143" s="6">
        <f t="shared" si="6"/>
        <v>3.24</v>
      </c>
      <c r="L143" s="6">
        <f t="shared" si="7"/>
        <v>3.24</v>
      </c>
      <c r="M143" s="10">
        <v>220</v>
      </c>
      <c r="N143" s="3" t="str">
        <f t="shared" si="8"/>
        <v>SW</v>
      </c>
      <c r="O143" s="11">
        <v>0</v>
      </c>
      <c r="P143" s="12">
        <v>0</v>
      </c>
      <c r="Q143" s="3">
        <v>1</v>
      </c>
      <c r="R143" s="13">
        <v>16759</v>
      </c>
      <c r="S143" s="14">
        <v>132.39610000000002</v>
      </c>
      <c r="T143" s="15">
        <v>0.9</v>
      </c>
      <c r="U143" s="15">
        <v>0.9</v>
      </c>
    </row>
    <row r="144" spans="1:21" x14ac:dyDescent="0.25">
      <c r="A144" s="1">
        <v>45400</v>
      </c>
      <c r="B144" s="2">
        <v>0.49305555555555558</v>
      </c>
      <c r="C144" s="7">
        <v>1004</v>
      </c>
      <c r="D144" s="7">
        <v>1009</v>
      </c>
      <c r="E144" s="8">
        <v>14.9</v>
      </c>
      <c r="F144" s="9">
        <v>68</v>
      </c>
      <c r="G144" s="8">
        <v>14.8</v>
      </c>
      <c r="H144" s="8">
        <v>9</v>
      </c>
      <c r="I144" s="8">
        <v>26</v>
      </c>
      <c r="J144" s="8">
        <v>14.8</v>
      </c>
      <c r="K144" s="6">
        <f t="shared" si="6"/>
        <v>7.2</v>
      </c>
      <c r="L144" s="6">
        <f t="shared" si="7"/>
        <v>8.2799999999999994</v>
      </c>
      <c r="M144" s="10">
        <v>52</v>
      </c>
      <c r="N144" s="3" t="str">
        <f t="shared" si="8"/>
        <v>NE</v>
      </c>
      <c r="O144" s="11">
        <v>0</v>
      </c>
      <c r="P144" s="12">
        <v>0</v>
      </c>
      <c r="Q144" s="3">
        <v>1.3</v>
      </c>
      <c r="R144" s="13">
        <v>25034</v>
      </c>
      <c r="S144" s="14">
        <v>197.76860000000002</v>
      </c>
      <c r="T144" s="15">
        <v>2</v>
      </c>
      <c r="U144" s="15">
        <v>2.2999999999999998</v>
      </c>
    </row>
    <row r="145" spans="1:21" x14ac:dyDescent="0.25">
      <c r="A145" s="1">
        <v>45400</v>
      </c>
      <c r="B145" s="2">
        <v>0.49652777777777779</v>
      </c>
      <c r="C145" s="7">
        <v>1005</v>
      </c>
      <c r="D145" s="7">
        <v>1010</v>
      </c>
      <c r="E145" s="8">
        <v>14.5</v>
      </c>
      <c r="F145" s="9">
        <v>69</v>
      </c>
      <c r="G145" s="8">
        <v>14.7</v>
      </c>
      <c r="H145" s="8">
        <v>8.8000000000000007</v>
      </c>
      <c r="I145" s="8">
        <v>26</v>
      </c>
      <c r="J145" s="8">
        <v>14.7</v>
      </c>
      <c r="K145" s="6">
        <f t="shared" si="6"/>
        <v>5.4</v>
      </c>
      <c r="L145" s="6">
        <f t="shared" si="7"/>
        <v>5.4</v>
      </c>
      <c r="M145" s="10">
        <v>342</v>
      </c>
      <c r="N145" s="3" t="str">
        <f t="shared" si="8"/>
        <v>NNW</v>
      </c>
      <c r="O145" s="11">
        <v>0</v>
      </c>
      <c r="P145" s="12">
        <v>0</v>
      </c>
      <c r="Q145" s="3">
        <v>1.6</v>
      </c>
      <c r="R145" s="13">
        <v>26490</v>
      </c>
      <c r="S145" s="14">
        <v>209.27100000000002</v>
      </c>
      <c r="T145" s="15">
        <v>1.5</v>
      </c>
      <c r="U145" s="15">
        <v>1.5</v>
      </c>
    </row>
    <row r="146" spans="1:21" x14ac:dyDescent="0.25">
      <c r="A146" s="1">
        <v>45400</v>
      </c>
      <c r="B146" s="2">
        <v>0.5</v>
      </c>
      <c r="C146" s="7">
        <v>1005</v>
      </c>
      <c r="D146" s="7">
        <v>1010</v>
      </c>
      <c r="E146" s="8">
        <v>14.6</v>
      </c>
      <c r="F146" s="9">
        <v>73</v>
      </c>
      <c r="G146" s="8">
        <v>14.6</v>
      </c>
      <c r="H146" s="8">
        <v>9.8000000000000007</v>
      </c>
      <c r="I146" s="8">
        <v>26</v>
      </c>
      <c r="J146" s="8">
        <v>14.6</v>
      </c>
      <c r="K146" s="6">
        <f t="shared" si="6"/>
        <v>2.52</v>
      </c>
      <c r="L146" s="6">
        <f t="shared" si="7"/>
        <v>2.52</v>
      </c>
      <c r="M146" s="10">
        <v>273</v>
      </c>
      <c r="N146" s="3" t="str">
        <f t="shared" si="8"/>
        <v>W</v>
      </c>
      <c r="O146" s="11">
        <v>0</v>
      </c>
      <c r="P146" s="12">
        <v>0</v>
      </c>
      <c r="Q146" s="3">
        <v>1.4</v>
      </c>
      <c r="R146" s="13">
        <v>23833</v>
      </c>
      <c r="S146" s="14">
        <v>188.28070000000002</v>
      </c>
      <c r="T146" s="15">
        <v>0.7</v>
      </c>
      <c r="U146" s="15">
        <v>0.7</v>
      </c>
    </row>
    <row r="147" spans="1:21" x14ac:dyDescent="0.25">
      <c r="A147" s="1">
        <v>45400</v>
      </c>
      <c r="B147" s="2">
        <v>0.50347222222222221</v>
      </c>
      <c r="C147" s="7">
        <v>1004</v>
      </c>
      <c r="D147" s="7">
        <v>1009</v>
      </c>
      <c r="E147" s="8">
        <v>14.8</v>
      </c>
      <c r="F147" s="9">
        <v>73</v>
      </c>
      <c r="G147" s="8">
        <v>14.8</v>
      </c>
      <c r="H147" s="8">
        <v>10</v>
      </c>
      <c r="I147" s="8">
        <v>26</v>
      </c>
      <c r="J147" s="8">
        <v>14.8</v>
      </c>
      <c r="K147" s="6">
        <f t="shared" si="6"/>
        <v>4.68</v>
      </c>
      <c r="L147" s="6">
        <f t="shared" si="7"/>
        <v>4.68</v>
      </c>
      <c r="M147" s="10">
        <v>48</v>
      </c>
      <c r="N147" s="3" t="str">
        <f t="shared" si="8"/>
        <v>NE</v>
      </c>
      <c r="O147" s="11">
        <v>0</v>
      </c>
      <c r="P147" s="12">
        <v>0</v>
      </c>
      <c r="Q147" s="3">
        <v>1.8</v>
      </c>
      <c r="R147" s="13">
        <v>28056</v>
      </c>
      <c r="S147" s="14">
        <v>221.64240000000001</v>
      </c>
      <c r="T147" s="15">
        <v>1.3</v>
      </c>
      <c r="U147" s="15">
        <v>1.3</v>
      </c>
    </row>
    <row r="148" spans="1:21" x14ac:dyDescent="0.25">
      <c r="A148" s="1">
        <v>45400</v>
      </c>
      <c r="B148" s="2">
        <v>0.50694444444444442</v>
      </c>
      <c r="C148" s="7">
        <v>1005</v>
      </c>
      <c r="D148" s="7">
        <v>1010</v>
      </c>
      <c r="E148" s="8">
        <v>14.6</v>
      </c>
      <c r="F148" s="9">
        <v>69</v>
      </c>
      <c r="G148" s="8">
        <v>14.6</v>
      </c>
      <c r="H148" s="8">
        <v>8.9</v>
      </c>
      <c r="I148" s="8">
        <v>26</v>
      </c>
      <c r="J148" s="8">
        <v>14.6</v>
      </c>
      <c r="K148" s="6">
        <f t="shared" si="6"/>
        <v>3.9600000000000004</v>
      </c>
      <c r="L148" s="6">
        <f t="shared" si="7"/>
        <v>3.9600000000000004</v>
      </c>
      <c r="M148" s="10">
        <v>2</v>
      </c>
      <c r="N148" s="3" t="str">
        <f t="shared" si="8"/>
        <v>N</v>
      </c>
      <c r="O148" s="11">
        <v>0</v>
      </c>
      <c r="P148" s="12">
        <v>0</v>
      </c>
      <c r="Q148" s="3">
        <v>2.9</v>
      </c>
      <c r="R148" s="13">
        <v>47139</v>
      </c>
      <c r="S148" s="14">
        <v>372.39810000000006</v>
      </c>
      <c r="T148" s="15">
        <v>1.1000000000000001</v>
      </c>
      <c r="U148" s="15">
        <v>1.1000000000000001</v>
      </c>
    </row>
    <row r="149" spans="1:21" x14ac:dyDescent="0.25">
      <c r="A149" s="1">
        <v>45400</v>
      </c>
      <c r="B149" s="2">
        <v>0.51041666666666663</v>
      </c>
      <c r="C149" s="7">
        <v>1004</v>
      </c>
      <c r="D149" s="7">
        <v>1009</v>
      </c>
      <c r="E149" s="8">
        <v>14.7</v>
      </c>
      <c r="F149" s="9">
        <v>70</v>
      </c>
      <c r="G149" s="8">
        <v>14.7</v>
      </c>
      <c r="H149" s="8">
        <v>9.1999999999999993</v>
      </c>
      <c r="I149" s="8">
        <v>26</v>
      </c>
      <c r="J149" s="8">
        <v>14.7</v>
      </c>
      <c r="K149" s="6">
        <f t="shared" si="6"/>
        <v>6.84</v>
      </c>
      <c r="L149" s="6">
        <f t="shared" si="7"/>
        <v>7.2</v>
      </c>
      <c r="M149" s="10">
        <v>12</v>
      </c>
      <c r="N149" s="3" t="str">
        <f t="shared" si="8"/>
        <v>N</v>
      </c>
      <c r="O149" s="11">
        <v>0</v>
      </c>
      <c r="P149" s="12">
        <v>0</v>
      </c>
      <c r="Q149" s="3">
        <v>1.8</v>
      </c>
      <c r="R149" s="13">
        <v>29640</v>
      </c>
      <c r="S149" s="14">
        <v>234.15600000000003</v>
      </c>
      <c r="T149" s="15">
        <v>1.9</v>
      </c>
      <c r="U149" s="15">
        <v>2</v>
      </c>
    </row>
    <row r="150" spans="1:21" x14ac:dyDescent="0.25">
      <c r="A150" s="1">
        <v>45400</v>
      </c>
      <c r="B150" s="2">
        <v>0.51388888888888884</v>
      </c>
      <c r="C150" s="7">
        <v>1005</v>
      </c>
      <c r="D150" s="7">
        <v>1010</v>
      </c>
      <c r="E150" s="8">
        <v>14.9</v>
      </c>
      <c r="F150" s="9">
        <v>70</v>
      </c>
      <c r="G150" s="8">
        <v>14.9</v>
      </c>
      <c r="H150" s="8">
        <v>9.4</v>
      </c>
      <c r="I150" s="8">
        <v>26</v>
      </c>
      <c r="J150" s="8">
        <v>14.9</v>
      </c>
      <c r="K150" s="6">
        <f t="shared" si="6"/>
        <v>3.6</v>
      </c>
      <c r="L150" s="6">
        <f t="shared" si="7"/>
        <v>3.6</v>
      </c>
      <c r="M150" s="10">
        <v>6</v>
      </c>
      <c r="N150" s="3" t="str">
        <f t="shared" si="8"/>
        <v>N</v>
      </c>
      <c r="O150" s="11">
        <v>0</v>
      </c>
      <c r="P150" s="12">
        <v>0</v>
      </c>
      <c r="Q150" s="3">
        <v>2.2000000000000002</v>
      </c>
      <c r="R150" s="13">
        <v>33360</v>
      </c>
      <c r="S150" s="14">
        <v>263.54400000000004</v>
      </c>
      <c r="T150" s="15">
        <v>1</v>
      </c>
      <c r="U150" s="15">
        <v>1</v>
      </c>
    </row>
    <row r="151" spans="1:21" x14ac:dyDescent="0.25">
      <c r="A151" s="1">
        <v>45400</v>
      </c>
      <c r="B151" s="2">
        <v>0.51736111111111116</v>
      </c>
      <c r="C151" s="7">
        <v>1005</v>
      </c>
      <c r="D151" s="7">
        <v>1010</v>
      </c>
      <c r="E151" s="8">
        <v>14.9</v>
      </c>
      <c r="F151" s="9">
        <v>64</v>
      </c>
      <c r="G151" s="8">
        <v>14.4</v>
      </c>
      <c r="H151" s="8">
        <v>8.1</v>
      </c>
      <c r="I151" s="8">
        <v>26</v>
      </c>
      <c r="J151" s="8">
        <v>14.4</v>
      </c>
      <c r="K151" s="6">
        <f t="shared" si="6"/>
        <v>9.36</v>
      </c>
      <c r="L151" s="6">
        <f t="shared" si="7"/>
        <v>9.36</v>
      </c>
      <c r="M151" s="10">
        <v>40</v>
      </c>
      <c r="N151" s="3" t="str">
        <f t="shared" si="8"/>
        <v>NE</v>
      </c>
      <c r="O151" s="11">
        <v>0</v>
      </c>
      <c r="P151" s="12">
        <v>0</v>
      </c>
      <c r="Q151" s="3">
        <v>1.5</v>
      </c>
      <c r="R151" s="13">
        <v>24931</v>
      </c>
      <c r="S151" s="14">
        <v>196.95490000000001</v>
      </c>
      <c r="T151" s="15">
        <v>2.6</v>
      </c>
      <c r="U151" s="15">
        <v>2.6</v>
      </c>
    </row>
    <row r="152" spans="1:21" x14ac:dyDescent="0.25">
      <c r="A152" s="1">
        <v>45400</v>
      </c>
      <c r="B152" s="2">
        <v>0.52083333333333337</v>
      </c>
      <c r="C152" s="7">
        <v>1004</v>
      </c>
      <c r="D152" s="7">
        <v>1009</v>
      </c>
      <c r="E152" s="8">
        <v>14.8</v>
      </c>
      <c r="F152" s="9">
        <v>66</v>
      </c>
      <c r="G152" s="8">
        <v>14.9</v>
      </c>
      <c r="H152" s="8">
        <v>8.5</v>
      </c>
      <c r="I152" s="8">
        <v>26</v>
      </c>
      <c r="J152" s="8">
        <v>14.9</v>
      </c>
      <c r="K152" s="6">
        <f t="shared" si="6"/>
        <v>6.84</v>
      </c>
      <c r="L152" s="6">
        <f t="shared" si="7"/>
        <v>7.2</v>
      </c>
      <c r="M152" s="10">
        <v>42</v>
      </c>
      <c r="N152" s="3" t="str">
        <f t="shared" si="8"/>
        <v>NE</v>
      </c>
      <c r="O152" s="11">
        <v>0</v>
      </c>
      <c r="P152" s="12">
        <v>0</v>
      </c>
      <c r="Q152" s="3">
        <v>2.5</v>
      </c>
      <c r="R152" s="13">
        <v>38166</v>
      </c>
      <c r="S152" s="14">
        <v>301.51140000000004</v>
      </c>
      <c r="T152" s="15">
        <v>1.9</v>
      </c>
      <c r="U152" s="15">
        <v>2</v>
      </c>
    </row>
    <row r="153" spans="1:21" x14ac:dyDescent="0.25">
      <c r="A153" s="1">
        <v>45400</v>
      </c>
      <c r="B153" s="2">
        <v>0.52430555555555558</v>
      </c>
      <c r="C153" s="7">
        <v>1005</v>
      </c>
      <c r="D153" s="7">
        <v>1010</v>
      </c>
      <c r="E153" s="8">
        <v>14.8</v>
      </c>
      <c r="F153" s="9">
        <v>67</v>
      </c>
      <c r="G153" s="8">
        <v>14.8</v>
      </c>
      <c r="H153" s="8">
        <v>8.6999999999999993</v>
      </c>
      <c r="I153" s="8">
        <v>26</v>
      </c>
      <c r="J153" s="8">
        <v>14.8</v>
      </c>
      <c r="K153" s="6">
        <f t="shared" si="6"/>
        <v>4.68</v>
      </c>
      <c r="L153" s="6">
        <f t="shared" si="7"/>
        <v>4.68</v>
      </c>
      <c r="M153" s="10">
        <v>343</v>
      </c>
      <c r="N153" s="3" t="str">
        <f t="shared" si="8"/>
        <v>NNW</v>
      </c>
      <c r="O153" s="11">
        <v>0</v>
      </c>
      <c r="P153" s="12">
        <v>0</v>
      </c>
      <c r="Q153" s="3">
        <v>3</v>
      </c>
      <c r="R153" s="13">
        <v>51913</v>
      </c>
      <c r="S153" s="14">
        <v>410.11270000000002</v>
      </c>
      <c r="T153" s="15">
        <v>1.3</v>
      </c>
      <c r="U153" s="15">
        <v>1.3</v>
      </c>
    </row>
    <row r="154" spans="1:21" x14ac:dyDescent="0.25">
      <c r="A154" s="1">
        <v>45400</v>
      </c>
      <c r="B154" s="2">
        <v>0.52777777777777779</v>
      </c>
      <c r="C154" s="7">
        <v>1004</v>
      </c>
      <c r="D154" s="7">
        <v>1009</v>
      </c>
      <c r="E154" s="8">
        <v>15</v>
      </c>
      <c r="F154" s="9">
        <v>68</v>
      </c>
      <c r="G154" s="8">
        <v>15</v>
      </c>
      <c r="H154" s="8">
        <v>9.1</v>
      </c>
      <c r="I154" s="8">
        <v>26</v>
      </c>
      <c r="J154" s="8">
        <v>15</v>
      </c>
      <c r="K154" s="6">
        <f t="shared" si="6"/>
        <v>3.9600000000000004</v>
      </c>
      <c r="L154" s="6">
        <f t="shared" si="7"/>
        <v>3.9600000000000004</v>
      </c>
      <c r="M154" s="10">
        <v>84</v>
      </c>
      <c r="N154" s="3" t="str">
        <f t="shared" si="8"/>
        <v>E</v>
      </c>
      <c r="O154" s="11">
        <v>0</v>
      </c>
      <c r="P154" s="12">
        <v>0</v>
      </c>
      <c r="Q154" s="3">
        <v>2.9</v>
      </c>
      <c r="R154" s="13">
        <v>43224</v>
      </c>
      <c r="S154" s="14">
        <v>341.46960000000001</v>
      </c>
      <c r="T154" s="15">
        <v>1.1000000000000001</v>
      </c>
      <c r="U154" s="15">
        <v>1.1000000000000001</v>
      </c>
    </row>
    <row r="155" spans="1:21" x14ac:dyDescent="0.25">
      <c r="A155" s="1">
        <v>45400</v>
      </c>
      <c r="B155" s="2">
        <v>0.53125</v>
      </c>
      <c r="C155" s="7">
        <v>1004</v>
      </c>
      <c r="D155" s="7">
        <v>1009</v>
      </c>
      <c r="E155" s="8">
        <v>15.3</v>
      </c>
      <c r="F155" s="9">
        <v>68</v>
      </c>
      <c r="G155" s="8">
        <v>15.3</v>
      </c>
      <c r="H155" s="8">
        <v>9.4</v>
      </c>
      <c r="I155" s="8">
        <v>26</v>
      </c>
      <c r="J155" s="8">
        <v>15.3</v>
      </c>
      <c r="K155" s="6">
        <f t="shared" si="6"/>
        <v>3.24</v>
      </c>
      <c r="L155" s="6">
        <f t="shared" si="7"/>
        <v>3.24</v>
      </c>
      <c r="M155" s="10">
        <v>52</v>
      </c>
      <c r="N155" s="3" t="str">
        <f t="shared" si="8"/>
        <v>NE</v>
      </c>
      <c r="O155" s="11">
        <v>0</v>
      </c>
      <c r="P155" s="12">
        <v>0</v>
      </c>
      <c r="Q155" s="3">
        <v>5.8</v>
      </c>
      <c r="R155" s="13">
        <v>96636</v>
      </c>
      <c r="S155" s="14">
        <v>763.42440000000011</v>
      </c>
      <c r="T155" s="15">
        <v>0.9</v>
      </c>
      <c r="U155" s="15">
        <v>0.9</v>
      </c>
    </row>
    <row r="156" spans="1:21" x14ac:dyDescent="0.25">
      <c r="A156" s="1">
        <v>45400</v>
      </c>
      <c r="B156" s="2">
        <v>0.53472222222222221</v>
      </c>
      <c r="C156" s="7">
        <v>1004</v>
      </c>
      <c r="D156" s="7">
        <v>1009</v>
      </c>
      <c r="E156" s="8">
        <v>15.6</v>
      </c>
      <c r="F156" s="9">
        <v>67</v>
      </c>
      <c r="G156" s="8">
        <v>15.6</v>
      </c>
      <c r="H156" s="8">
        <v>9.4</v>
      </c>
      <c r="I156" s="8">
        <v>26</v>
      </c>
      <c r="J156" s="8">
        <v>15.6</v>
      </c>
      <c r="K156" s="6">
        <f t="shared" si="6"/>
        <v>0</v>
      </c>
      <c r="L156" s="6">
        <f t="shared" si="7"/>
        <v>0</v>
      </c>
      <c r="M156" s="10">
        <v>115</v>
      </c>
      <c r="N156" s="3" t="str">
        <f t="shared" si="8"/>
        <v>ESE</v>
      </c>
      <c r="O156" s="11">
        <v>0</v>
      </c>
      <c r="P156" s="12">
        <v>0</v>
      </c>
      <c r="Q156" s="3">
        <v>3.8</v>
      </c>
      <c r="R156" s="13">
        <v>65745</v>
      </c>
      <c r="S156" s="14">
        <v>519.38550000000009</v>
      </c>
      <c r="T156" s="15">
        <v>0</v>
      </c>
      <c r="U156" s="15">
        <v>0</v>
      </c>
    </row>
    <row r="157" spans="1:21" x14ac:dyDescent="0.25">
      <c r="A157" s="1">
        <v>45400</v>
      </c>
      <c r="B157" s="2">
        <v>0.53819444444444442</v>
      </c>
      <c r="C157" s="7">
        <v>1004</v>
      </c>
      <c r="D157" s="7">
        <v>1009</v>
      </c>
      <c r="E157" s="8">
        <v>15.3</v>
      </c>
      <c r="F157" s="9">
        <v>66</v>
      </c>
      <c r="G157" s="8">
        <v>15.1</v>
      </c>
      <c r="H157" s="8">
        <v>8.9</v>
      </c>
      <c r="I157" s="8">
        <v>26</v>
      </c>
      <c r="J157" s="8">
        <v>15.1</v>
      </c>
      <c r="K157" s="6">
        <f t="shared" si="6"/>
        <v>8.2799999999999994</v>
      </c>
      <c r="L157" s="6">
        <f t="shared" si="7"/>
        <v>8.64</v>
      </c>
      <c r="M157" s="10">
        <v>317</v>
      </c>
      <c r="N157" s="3" t="str">
        <f t="shared" si="8"/>
        <v>NW</v>
      </c>
      <c r="O157" s="11">
        <v>0</v>
      </c>
      <c r="P157" s="12">
        <v>0</v>
      </c>
      <c r="Q157" s="3">
        <v>1.8</v>
      </c>
      <c r="R157" s="13">
        <v>28659</v>
      </c>
      <c r="S157" s="14">
        <v>226.40610000000001</v>
      </c>
      <c r="T157" s="15">
        <v>2.2999999999999998</v>
      </c>
      <c r="U157" s="15">
        <v>2.4</v>
      </c>
    </row>
    <row r="158" spans="1:21" x14ac:dyDescent="0.25">
      <c r="A158" s="1">
        <v>45400</v>
      </c>
      <c r="B158" s="2">
        <v>0.54166666666666663</v>
      </c>
      <c r="C158" s="7">
        <v>1005</v>
      </c>
      <c r="D158" s="7">
        <v>1010</v>
      </c>
      <c r="E158" s="8">
        <v>15.1</v>
      </c>
      <c r="F158" s="9">
        <v>67</v>
      </c>
      <c r="G158" s="8">
        <v>14.8</v>
      </c>
      <c r="H158" s="8">
        <v>9</v>
      </c>
      <c r="I158" s="8">
        <v>26</v>
      </c>
      <c r="J158" s="8">
        <v>14.8</v>
      </c>
      <c r="K158" s="6">
        <f t="shared" si="6"/>
        <v>8.64</v>
      </c>
      <c r="L158" s="6">
        <f t="shared" si="7"/>
        <v>9.36</v>
      </c>
      <c r="M158" s="10">
        <v>18</v>
      </c>
      <c r="N158" s="3" t="str">
        <f t="shared" si="8"/>
        <v>N</v>
      </c>
      <c r="O158" s="11">
        <v>0</v>
      </c>
      <c r="P158" s="12">
        <v>0</v>
      </c>
      <c r="Q158" s="3">
        <v>1.4</v>
      </c>
      <c r="R158" s="13">
        <v>21346</v>
      </c>
      <c r="S158" s="14">
        <v>168.63340000000002</v>
      </c>
      <c r="T158" s="15">
        <v>2.4</v>
      </c>
      <c r="U158" s="15">
        <v>2.6</v>
      </c>
    </row>
    <row r="159" spans="1:21" x14ac:dyDescent="0.25">
      <c r="A159" s="1">
        <v>45400</v>
      </c>
      <c r="B159" s="2">
        <v>0.54513888888888884</v>
      </c>
      <c r="C159" s="7">
        <v>1004</v>
      </c>
      <c r="D159" s="7">
        <v>1009</v>
      </c>
      <c r="E159" s="8">
        <v>14.9</v>
      </c>
      <c r="F159" s="9">
        <v>65</v>
      </c>
      <c r="G159" s="8">
        <v>14.8</v>
      </c>
      <c r="H159" s="8">
        <v>8.3000000000000007</v>
      </c>
      <c r="I159" s="8">
        <v>26</v>
      </c>
      <c r="J159" s="8">
        <v>14.8</v>
      </c>
      <c r="K159" s="6">
        <f t="shared" si="6"/>
        <v>7.9200000000000008</v>
      </c>
      <c r="L159" s="6">
        <f t="shared" si="7"/>
        <v>8.2799999999999994</v>
      </c>
      <c r="M159" s="10">
        <v>292</v>
      </c>
      <c r="N159" s="3" t="str">
        <f t="shared" si="8"/>
        <v>WNW</v>
      </c>
      <c r="O159" s="11">
        <v>0</v>
      </c>
      <c r="P159" s="12">
        <v>0</v>
      </c>
      <c r="Q159" s="3">
        <v>1.8</v>
      </c>
      <c r="R159" s="13">
        <v>28080</v>
      </c>
      <c r="S159" s="14">
        <v>221.83200000000002</v>
      </c>
      <c r="T159" s="15">
        <v>2.2000000000000002</v>
      </c>
      <c r="U159" s="15">
        <v>2.2999999999999998</v>
      </c>
    </row>
    <row r="160" spans="1:21" x14ac:dyDescent="0.25">
      <c r="A160" s="1">
        <v>45400</v>
      </c>
      <c r="B160" s="2">
        <v>0.54861111111111116</v>
      </c>
      <c r="C160" s="7">
        <v>1005</v>
      </c>
      <c r="D160" s="7">
        <v>1010</v>
      </c>
      <c r="E160" s="8">
        <v>14.7</v>
      </c>
      <c r="F160" s="9">
        <v>57</v>
      </c>
      <c r="G160" s="8">
        <v>14.7</v>
      </c>
      <c r="H160" s="8">
        <v>6.2</v>
      </c>
      <c r="I160" s="8">
        <v>26</v>
      </c>
      <c r="J160" s="8">
        <v>14.7</v>
      </c>
      <c r="K160" s="6">
        <f t="shared" si="6"/>
        <v>6.84</v>
      </c>
      <c r="L160" s="6">
        <f t="shared" si="7"/>
        <v>7.2</v>
      </c>
      <c r="M160" s="10">
        <v>34</v>
      </c>
      <c r="N160" s="3" t="str">
        <f t="shared" si="8"/>
        <v>NNE</v>
      </c>
      <c r="O160" s="11">
        <v>0</v>
      </c>
      <c r="P160" s="12">
        <v>0</v>
      </c>
      <c r="Q160" s="3">
        <v>1.5</v>
      </c>
      <c r="R160" s="13">
        <v>24254</v>
      </c>
      <c r="S160" s="14">
        <v>191.60660000000001</v>
      </c>
      <c r="T160" s="15">
        <v>1.9</v>
      </c>
      <c r="U160" s="15">
        <v>2</v>
      </c>
    </row>
    <row r="161" spans="1:21" x14ac:dyDescent="0.25">
      <c r="A161" s="1">
        <v>45400</v>
      </c>
      <c r="B161" s="2">
        <v>0.55208333333333337</v>
      </c>
      <c r="C161" s="7">
        <v>1005</v>
      </c>
      <c r="D161" s="7">
        <v>1010</v>
      </c>
      <c r="E161" s="8">
        <v>14.8</v>
      </c>
      <c r="F161" s="9">
        <v>59</v>
      </c>
      <c r="G161" s="8">
        <v>14.7</v>
      </c>
      <c r="H161" s="8">
        <v>6.8</v>
      </c>
      <c r="I161" s="8">
        <v>26</v>
      </c>
      <c r="J161" s="8">
        <v>14.7</v>
      </c>
      <c r="K161" s="6">
        <f t="shared" si="6"/>
        <v>7.9200000000000008</v>
      </c>
      <c r="L161" s="6">
        <f t="shared" si="7"/>
        <v>8.2799999999999994</v>
      </c>
      <c r="M161" s="10">
        <v>125</v>
      </c>
      <c r="N161" s="3" t="str">
        <f t="shared" si="8"/>
        <v>ESE</v>
      </c>
      <c r="O161" s="11">
        <v>0</v>
      </c>
      <c r="P161" s="12">
        <v>0</v>
      </c>
      <c r="Q161" s="3">
        <v>1.4</v>
      </c>
      <c r="R161" s="13">
        <v>24331</v>
      </c>
      <c r="S161" s="14">
        <v>192.21490000000003</v>
      </c>
      <c r="T161" s="15">
        <v>2.2000000000000002</v>
      </c>
      <c r="U161" s="15">
        <v>2.2999999999999998</v>
      </c>
    </row>
    <row r="162" spans="1:21" x14ac:dyDescent="0.25">
      <c r="A162" s="1">
        <v>45400</v>
      </c>
      <c r="B162" s="2">
        <v>0.55555555555555558</v>
      </c>
      <c r="C162" s="7">
        <v>1004</v>
      </c>
      <c r="D162" s="7">
        <v>1009</v>
      </c>
      <c r="E162" s="8">
        <v>14.8</v>
      </c>
      <c r="F162" s="9">
        <v>59</v>
      </c>
      <c r="G162" s="8">
        <v>14.8</v>
      </c>
      <c r="H162" s="8">
        <v>6.8</v>
      </c>
      <c r="I162" s="8">
        <v>26</v>
      </c>
      <c r="J162" s="8">
        <v>14.8</v>
      </c>
      <c r="K162" s="6">
        <f t="shared" si="6"/>
        <v>3.9600000000000004</v>
      </c>
      <c r="L162" s="6">
        <f t="shared" si="7"/>
        <v>3.9600000000000004</v>
      </c>
      <c r="M162" s="10">
        <v>342</v>
      </c>
      <c r="N162" s="3" t="str">
        <f t="shared" si="8"/>
        <v>NNW</v>
      </c>
      <c r="O162" s="11">
        <v>0</v>
      </c>
      <c r="P162" s="12">
        <v>0</v>
      </c>
      <c r="Q162" s="3">
        <v>1</v>
      </c>
      <c r="R162" s="13">
        <v>21041</v>
      </c>
      <c r="S162" s="14">
        <v>166.22390000000001</v>
      </c>
      <c r="T162" s="15">
        <v>1.1000000000000001</v>
      </c>
      <c r="U162" s="15">
        <v>1.1000000000000001</v>
      </c>
    </row>
    <row r="163" spans="1:21" x14ac:dyDescent="0.25">
      <c r="A163" s="1">
        <v>45400</v>
      </c>
      <c r="B163" s="2">
        <v>0.55902777777777779</v>
      </c>
      <c r="C163" s="7">
        <v>1004</v>
      </c>
      <c r="D163" s="7">
        <v>1009</v>
      </c>
      <c r="E163" s="8">
        <v>14.9</v>
      </c>
      <c r="F163" s="9">
        <v>61</v>
      </c>
      <c r="G163" s="8">
        <v>15</v>
      </c>
      <c r="H163" s="8">
        <v>7.4</v>
      </c>
      <c r="I163" s="8">
        <v>26</v>
      </c>
      <c r="J163" s="8">
        <v>15</v>
      </c>
      <c r="K163" s="6">
        <f t="shared" si="6"/>
        <v>6.84</v>
      </c>
      <c r="L163" s="6">
        <f t="shared" si="7"/>
        <v>7.2</v>
      </c>
      <c r="M163" s="10">
        <v>327</v>
      </c>
      <c r="N163" s="3" t="str">
        <f t="shared" si="8"/>
        <v>NW</v>
      </c>
      <c r="O163" s="11">
        <v>0</v>
      </c>
      <c r="P163" s="12">
        <v>0</v>
      </c>
      <c r="Q163" s="3">
        <v>1</v>
      </c>
      <c r="R163" s="13">
        <v>20396</v>
      </c>
      <c r="S163" s="14">
        <v>161.12840000000003</v>
      </c>
      <c r="T163" s="15">
        <v>1.9</v>
      </c>
      <c r="U163" s="15">
        <v>2</v>
      </c>
    </row>
    <row r="164" spans="1:21" x14ac:dyDescent="0.25">
      <c r="A164" s="1">
        <v>45400</v>
      </c>
      <c r="B164" s="2">
        <v>0.5625</v>
      </c>
      <c r="C164" s="7">
        <v>1004</v>
      </c>
      <c r="D164" s="7">
        <v>1009</v>
      </c>
      <c r="E164" s="8">
        <v>14.7</v>
      </c>
      <c r="F164" s="9">
        <v>59</v>
      </c>
      <c r="G164" s="8">
        <v>15</v>
      </c>
      <c r="H164" s="8">
        <v>6.7</v>
      </c>
      <c r="I164" s="8">
        <v>26</v>
      </c>
      <c r="J164" s="8">
        <v>15</v>
      </c>
      <c r="K164" s="6">
        <f t="shared" si="6"/>
        <v>5.04</v>
      </c>
      <c r="L164" s="6">
        <f t="shared" si="7"/>
        <v>5.04</v>
      </c>
      <c r="M164" s="10">
        <v>18</v>
      </c>
      <c r="N164" s="3" t="str">
        <f t="shared" si="8"/>
        <v>N</v>
      </c>
      <c r="O164" s="11">
        <v>0</v>
      </c>
      <c r="P164" s="12">
        <v>0</v>
      </c>
      <c r="Q164" s="3">
        <v>1.8</v>
      </c>
      <c r="R164" s="13">
        <v>33251</v>
      </c>
      <c r="S164" s="14">
        <v>262.68290000000002</v>
      </c>
      <c r="T164" s="15">
        <v>1.4</v>
      </c>
      <c r="U164" s="15">
        <v>1.4</v>
      </c>
    </row>
    <row r="165" spans="1:21" x14ac:dyDescent="0.25">
      <c r="A165" s="1">
        <v>45400</v>
      </c>
      <c r="B165" s="2">
        <v>0.56597222222222221</v>
      </c>
      <c r="C165" s="7">
        <v>1004</v>
      </c>
      <c r="D165" s="7">
        <v>1009</v>
      </c>
      <c r="E165" s="8">
        <v>14.7</v>
      </c>
      <c r="F165" s="9">
        <v>59</v>
      </c>
      <c r="G165" s="8">
        <v>14.7</v>
      </c>
      <c r="H165" s="8">
        <v>6.7</v>
      </c>
      <c r="I165" s="8">
        <v>26</v>
      </c>
      <c r="J165" s="8">
        <v>14.7</v>
      </c>
      <c r="K165" s="6">
        <f t="shared" si="6"/>
        <v>3.24</v>
      </c>
      <c r="L165" s="6">
        <f t="shared" si="7"/>
        <v>3.24</v>
      </c>
      <c r="M165" s="10">
        <v>247</v>
      </c>
      <c r="N165" s="3" t="str">
        <f t="shared" si="8"/>
        <v>WSW</v>
      </c>
      <c r="O165" s="11">
        <v>0</v>
      </c>
      <c r="P165" s="12">
        <v>0</v>
      </c>
      <c r="Q165" s="3">
        <v>2.1</v>
      </c>
      <c r="R165" s="13">
        <v>34051</v>
      </c>
      <c r="S165" s="14">
        <v>269.00290000000001</v>
      </c>
      <c r="T165" s="15">
        <v>0.9</v>
      </c>
      <c r="U165" s="15">
        <v>0.9</v>
      </c>
    </row>
    <row r="166" spans="1:21" x14ac:dyDescent="0.25">
      <c r="A166" s="1">
        <v>45400</v>
      </c>
      <c r="B166" s="2">
        <v>0.56944444444444442</v>
      </c>
      <c r="C166" s="7">
        <v>1004</v>
      </c>
      <c r="D166" s="7">
        <v>1009</v>
      </c>
      <c r="E166" s="8">
        <v>15</v>
      </c>
      <c r="F166" s="9">
        <v>57</v>
      </c>
      <c r="G166" s="8">
        <v>15</v>
      </c>
      <c r="H166" s="8">
        <v>6.5</v>
      </c>
      <c r="I166" s="8">
        <v>26</v>
      </c>
      <c r="J166" s="8">
        <v>15</v>
      </c>
      <c r="K166" s="6">
        <f t="shared" si="6"/>
        <v>0</v>
      </c>
      <c r="L166" s="6">
        <f t="shared" si="7"/>
        <v>0</v>
      </c>
      <c r="M166" s="10">
        <v>272</v>
      </c>
      <c r="N166" s="3" t="str">
        <f t="shared" si="8"/>
        <v>W</v>
      </c>
      <c r="O166" s="11">
        <v>0</v>
      </c>
      <c r="P166" s="12">
        <v>0</v>
      </c>
      <c r="Q166" s="3">
        <v>1.9</v>
      </c>
      <c r="R166" s="13">
        <v>31187</v>
      </c>
      <c r="S166" s="14">
        <v>246.37730000000002</v>
      </c>
      <c r="T166" s="15">
        <v>0</v>
      </c>
      <c r="U166" s="15">
        <v>0</v>
      </c>
    </row>
    <row r="167" spans="1:21" x14ac:dyDescent="0.25">
      <c r="A167" s="1">
        <v>45400</v>
      </c>
      <c r="B167" s="2">
        <v>0.57291666666666663</v>
      </c>
      <c r="C167" s="7">
        <v>1005</v>
      </c>
      <c r="D167" s="7">
        <v>1010</v>
      </c>
      <c r="E167" s="8">
        <v>14.9</v>
      </c>
      <c r="F167" s="9">
        <v>56</v>
      </c>
      <c r="G167" s="8">
        <v>14.9</v>
      </c>
      <c r="H167" s="8">
        <v>6.1</v>
      </c>
      <c r="I167" s="8">
        <v>26</v>
      </c>
      <c r="J167" s="8">
        <v>14.9</v>
      </c>
      <c r="K167" s="6">
        <f t="shared" si="6"/>
        <v>2.52</v>
      </c>
      <c r="L167" s="6">
        <f t="shared" si="7"/>
        <v>2.52</v>
      </c>
      <c r="M167" s="10">
        <v>263</v>
      </c>
      <c r="N167" s="3" t="str">
        <f t="shared" si="8"/>
        <v>W</v>
      </c>
      <c r="O167" s="11">
        <v>0</v>
      </c>
      <c r="P167" s="12">
        <v>0</v>
      </c>
      <c r="Q167" s="3">
        <v>1.1000000000000001</v>
      </c>
      <c r="R167" s="13">
        <v>17344</v>
      </c>
      <c r="S167" s="14">
        <v>137.01760000000002</v>
      </c>
      <c r="T167" s="15">
        <v>0.7</v>
      </c>
      <c r="U167" s="15">
        <v>0.7</v>
      </c>
    </row>
    <row r="168" spans="1:21" x14ac:dyDescent="0.25">
      <c r="A168" s="1">
        <v>45400</v>
      </c>
      <c r="B168" s="2">
        <v>0.57638888888888884</v>
      </c>
      <c r="C168" s="7">
        <v>1005</v>
      </c>
      <c r="D168" s="7">
        <v>1010</v>
      </c>
      <c r="E168" s="8">
        <v>14.7</v>
      </c>
      <c r="F168" s="9">
        <v>57</v>
      </c>
      <c r="G168" s="8">
        <v>14.7</v>
      </c>
      <c r="H168" s="8">
        <v>6.2</v>
      </c>
      <c r="I168" s="8">
        <v>26</v>
      </c>
      <c r="J168" s="8">
        <v>14.7</v>
      </c>
      <c r="K168" s="6">
        <f t="shared" si="6"/>
        <v>0</v>
      </c>
      <c r="L168" s="6">
        <f t="shared" si="7"/>
        <v>0</v>
      </c>
      <c r="M168" s="10">
        <v>174</v>
      </c>
      <c r="N168" s="3" t="str">
        <f t="shared" si="8"/>
        <v>S</v>
      </c>
      <c r="O168" s="11">
        <v>0</v>
      </c>
      <c r="P168" s="12">
        <v>0</v>
      </c>
      <c r="Q168" s="3">
        <v>0.8</v>
      </c>
      <c r="R168" s="13">
        <v>9964</v>
      </c>
      <c r="S168" s="14">
        <v>78.715600000000009</v>
      </c>
      <c r="T168" s="15">
        <v>0</v>
      </c>
      <c r="U168" s="15">
        <v>0</v>
      </c>
    </row>
    <row r="169" spans="1:21" x14ac:dyDescent="0.25">
      <c r="A169" s="1">
        <v>45400</v>
      </c>
      <c r="B169" s="2">
        <v>0.57986111111111116</v>
      </c>
      <c r="C169" s="7">
        <v>1004</v>
      </c>
      <c r="D169" s="7">
        <v>1009</v>
      </c>
      <c r="E169" s="8">
        <v>14.8</v>
      </c>
      <c r="F169" s="9">
        <v>59</v>
      </c>
      <c r="G169" s="8">
        <v>14.8</v>
      </c>
      <c r="H169" s="8">
        <v>6.8</v>
      </c>
      <c r="I169" s="8">
        <v>26</v>
      </c>
      <c r="J169" s="8">
        <v>14.8</v>
      </c>
      <c r="K169" s="6">
        <f t="shared" si="6"/>
        <v>0</v>
      </c>
      <c r="L169" s="6">
        <f t="shared" si="7"/>
        <v>0</v>
      </c>
      <c r="M169" s="10">
        <v>96</v>
      </c>
      <c r="N169" s="3" t="str">
        <f t="shared" si="8"/>
        <v>E</v>
      </c>
      <c r="O169" s="11">
        <v>0</v>
      </c>
      <c r="P169" s="12">
        <v>0</v>
      </c>
      <c r="Q169" s="3">
        <v>0</v>
      </c>
      <c r="R169" s="13">
        <v>7636</v>
      </c>
      <c r="S169" s="14">
        <v>60.324400000000004</v>
      </c>
      <c r="T169" s="15">
        <v>0</v>
      </c>
      <c r="U169" s="15">
        <v>0</v>
      </c>
    </row>
    <row r="170" spans="1:21" x14ac:dyDescent="0.25">
      <c r="A170" s="1">
        <v>45400</v>
      </c>
      <c r="B170" s="2">
        <v>0.58333333333333337</v>
      </c>
      <c r="C170" s="7">
        <v>1005</v>
      </c>
      <c r="D170" s="7">
        <v>1010</v>
      </c>
      <c r="E170" s="8">
        <v>14.7</v>
      </c>
      <c r="F170" s="9">
        <v>58</v>
      </c>
      <c r="G170" s="8">
        <v>14.7</v>
      </c>
      <c r="H170" s="8">
        <v>6.5</v>
      </c>
      <c r="I170" s="8">
        <v>26</v>
      </c>
      <c r="J170" s="8">
        <v>14.7</v>
      </c>
      <c r="K170" s="6">
        <f t="shared" si="6"/>
        <v>0</v>
      </c>
      <c r="L170" s="6">
        <f t="shared" si="7"/>
        <v>0</v>
      </c>
      <c r="M170" s="10">
        <v>220</v>
      </c>
      <c r="N170" s="3" t="str">
        <f t="shared" si="8"/>
        <v>SW</v>
      </c>
      <c r="O170" s="11">
        <v>0</v>
      </c>
      <c r="P170" s="12">
        <v>0</v>
      </c>
      <c r="Q170" s="3">
        <v>0</v>
      </c>
      <c r="R170" s="13">
        <v>7581</v>
      </c>
      <c r="S170" s="14">
        <v>59.889900000000004</v>
      </c>
      <c r="T170" s="15">
        <v>0</v>
      </c>
      <c r="U170" s="15">
        <v>0</v>
      </c>
    </row>
    <row r="171" spans="1:21" x14ac:dyDescent="0.25">
      <c r="A171" s="1">
        <v>45400</v>
      </c>
      <c r="B171" s="2">
        <v>0.58680555555555558</v>
      </c>
      <c r="C171" s="7">
        <v>1005</v>
      </c>
      <c r="D171" s="7">
        <v>1010</v>
      </c>
      <c r="E171" s="8">
        <v>14.4</v>
      </c>
      <c r="F171" s="9">
        <v>59</v>
      </c>
      <c r="G171" s="8">
        <v>14.4</v>
      </c>
      <c r="H171" s="8">
        <v>6.4</v>
      </c>
      <c r="I171" s="8">
        <v>26</v>
      </c>
      <c r="J171" s="8">
        <v>14.4</v>
      </c>
      <c r="K171" s="6">
        <f t="shared" si="6"/>
        <v>0</v>
      </c>
      <c r="L171" s="6">
        <f t="shared" si="7"/>
        <v>0</v>
      </c>
      <c r="M171" s="10">
        <v>309</v>
      </c>
      <c r="N171" s="3" t="str">
        <f t="shared" si="8"/>
        <v>WNW</v>
      </c>
      <c r="O171" s="11">
        <v>0</v>
      </c>
      <c r="P171" s="12">
        <v>0</v>
      </c>
      <c r="Q171" s="3">
        <v>0</v>
      </c>
      <c r="R171" s="13">
        <v>5588</v>
      </c>
      <c r="S171" s="14">
        <v>44.145200000000003</v>
      </c>
      <c r="T171" s="15">
        <v>0</v>
      </c>
      <c r="U171" s="15">
        <v>0</v>
      </c>
    </row>
    <row r="172" spans="1:21" x14ac:dyDescent="0.25">
      <c r="A172" s="1">
        <v>45400</v>
      </c>
      <c r="B172" s="2">
        <v>0.59027777777777779</v>
      </c>
      <c r="C172" s="7">
        <v>1005</v>
      </c>
      <c r="D172" s="7">
        <v>1010</v>
      </c>
      <c r="E172" s="8">
        <v>14.3</v>
      </c>
      <c r="F172" s="9">
        <v>60</v>
      </c>
      <c r="G172" s="8">
        <v>14.3</v>
      </c>
      <c r="H172" s="8">
        <v>6.6</v>
      </c>
      <c r="I172" s="8">
        <v>26</v>
      </c>
      <c r="J172" s="8">
        <v>14.3</v>
      </c>
      <c r="K172" s="6">
        <f t="shared" si="6"/>
        <v>3.9600000000000004</v>
      </c>
      <c r="L172" s="6">
        <f t="shared" si="7"/>
        <v>3.9600000000000004</v>
      </c>
      <c r="M172" s="10">
        <v>218</v>
      </c>
      <c r="N172" s="3" t="str">
        <f t="shared" si="8"/>
        <v>SSW</v>
      </c>
      <c r="O172" s="11">
        <v>1.5</v>
      </c>
      <c r="P172" s="12">
        <v>0.2</v>
      </c>
      <c r="Q172" s="3">
        <v>0</v>
      </c>
      <c r="R172" s="13">
        <v>4128</v>
      </c>
      <c r="S172" s="14">
        <v>32.611200000000004</v>
      </c>
      <c r="T172" s="15">
        <v>1.1000000000000001</v>
      </c>
      <c r="U172" s="15">
        <v>1.1000000000000001</v>
      </c>
    </row>
    <row r="173" spans="1:21" x14ac:dyDescent="0.25">
      <c r="A173" s="1">
        <v>45400</v>
      </c>
      <c r="B173" s="2">
        <v>0.59375</v>
      </c>
      <c r="C173" s="7">
        <v>1005</v>
      </c>
      <c r="D173" s="7">
        <v>1010</v>
      </c>
      <c r="E173" s="8">
        <v>14.1</v>
      </c>
      <c r="F173" s="9">
        <v>65</v>
      </c>
      <c r="G173" s="8">
        <v>14.1</v>
      </c>
      <c r="H173" s="8">
        <v>7.6</v>
      </c>
      <c r="I173" s="8">
        <v>26</v>
      </c>
      <c r="J173" s="8">
        <v>14.1</v>
      </c>
      <c r="K173" s="6">
        <f t="shared" si="6"/>
        <v>3.9600000000000004</v>
      </c>
      <c r="L173" s="6">
        <f t="shared" si="7"/>
        <v>3.9600000000000004</v>
      </c>
      <c r="M173" s="10">
        <v>230</v>
      </c>
      <c r="N173" s="3" t="str">
        <f t="shared" si="8"/>
        <v>SW</v>
      </c>
      <c r="O173" s="11">
        <v>1.5</v>
      </c>
      <c r="P173" s="12">
        <v>0.2</v>
      </c>
      <c r="Q173" s="3">
        <v>0</v>
      </c>
      <c r="R173" s="13">
        <v>4300</v>
      </c>
      <c r="S173" s="14">
        <v>33.970000000000006</v>
      </c>
      <c r="T173" s="15">
        <v>1.1000000000000001</v>
      </c>
      <c r="U173" s="15">
        <v>1.1000000000000001</v>
      </c>
    </row>
    <row r="174" spans="1:21" x14ac:dyDescent="0.25">
      <c r="A174" s="1">
        <v>45400</v>
      </c>
      <c r="B174" s="2">
        <v>0.59722222222222221</v>
      </c>
      <c r="C174" s="7">
        <v>1005</v>
      </c>
      <c r="D174" s="7">
        <v>1010</v>
      </c>
      <c r="E174" s="8">
        <v>13.5</v>
      </c>
      <c r="F174" s="9">
        <v>70</v>
      </c>
      <c r="G174" s="8">
        <v>13.4</v>
      </c>
      <c r="H174" s="8">
        <v>8.1</v>
      </c>
      <c r="I174" s="8">
        <v>26</v>
      </c>
      <c r="J174" s="8">
        <v>13.4</v>
      </c>
      <c r="K174" s="6">
        <f t="shared" si="6"/>
        <v>6.48</v>
      </c>
      <c r="L174" s="6">
        <f t="shared" si="7"/>
        <v>6.84</v>
      </c>
      <c r="M174" s="10">
        <v>311</v>
      </c>
      <c r="N174" s="3" t="str">
        <f t="shared" si="8"/>
        <v>NW</v>
      </c>
      <c r="O174" s="11">
        <v>0</v>
      </c>
      <c r="P174" s="12">
        <v>0.2</v>
      </c>
      <c r="Q174" s="3">
        <v>0</v>
      </c>
      <c r="R174" s="13">
        <v>4363</v>
      </c>
      <c r="S174" s="14">
        <v>34.467700000000001</v>
      </c>
      <c r="T174" s="15">
        <v>1.8</v>
      </c>
      <c r="U174" s="15">
        <v>1.9</v>
      </c>
    </row>
    <row r="175" spans="1:21" x14ac:dyDescent="0.25">
      <c r="A175" s="1">
        <v>45400</v>
      </c>
      <c r="B175" s="2">
        <v>0.60069444444444442</v>
      </c>
      <c r="C175" s="7">
        <v>1005</v>
      </c>
      <c r="D175" s="7">
        <v>1010</v>
      </c>
      <c r="E175" s="8">
        <v>12.9</v>
      </c>
      <c r="F175" s="9">
        <v>75</v>
      </c>
      <c r="G175" s="8">
        <v>12.9</v>
      </c>
      <c r="H175" s="8">
        <v>8.5</v>
      </c>
      <c r="I175" s="8">
        <v>26</v>
      </c>
      <c r="J175" s="8">
        <v>12.9</v>
      </c>
      <c r="K175" s="6">
        <f t="shared" si="6"/>
        <v>0</v>
      </c>
      <c r="L175" s="6">
        <f t="shared" si="7"/>
        <v>0</v>
      </c>
      <c r="M175" s="10">
        <v>181</v>
      </c>
      <c r="N175" s="3" t="str">
        <f t="shared" si="8"/>
        <v>S</v>
      </c>
      <c r="O175" s="11">
        <v>3</v>
      </c>
      <c r="P175" s="12">
        <v>0.7</v>
      </c>
      <c r="Q175" s="3">
        <v>0</v>
      </c>
      <c r="R175" s="13">
        <v>4675</v>
      </c>
      <c r="S175" s="14">
        <v>36.932500000000005</v>
      </c>
      <c r="T175" s="15">
        <v>0</v>
      </c>
      <c r="U175" s="15">
        <v>0</v>
      </c>
    </row>
    <row r="176" spans="1:21" x14ac:dyDescent="0.25">
      <c r="A176" s="1">
        <v>45400</v>
      </c>
      <c r="B176" s="2">
        <v>0.60416666666666663</v>
      </c>
      <c r="C176" s="7">
        <v>1005</v>
      </c>
      <c r="D176" s="7">
        <v>1010</v>
      </c>
      <c r="E176" s="8">
        <v>12.4</v>
      </c>
      <c r="F176" s="9">
        <v>79</v>
      </c>
      <c r="G176" s="8">
        <v>12.4</v>
      </c>
      <c r="H176" s="8">
        <v>8.8000000000000007</v>
      </c>
      <c r="I176" s="8">
        <v>26</v>
      </c>
      <c r="J176" s="8">
        <v>12.4</v>
      </c>
      <c r="K176" s="6">
        <f t="shared" si="6"/>
        <v>3.24</v>
      </c>
      <c r="L176" s="6">
        <f t="shared" si="7"/>
        <v>3.24</v>
      </c>
      <c r="M176" s="10">
        <v>24</v>
      </c>
      <c r="N176" s="3" t="str">
        <f t="shared" si="8"/>
        <v>NNE</v>
      </c>
      <c r="O176" s="11">
        <v>3</v>
      </c>
      <c r="P176" s="12">
        <v>1</v>
      </c>
      <c r="Q176" s="3">
        <v>0</v>
      </c>
      <c r="R176" s="13">
        <v>5882</v>
      </c>
      <c r="S176" s="14">
        <v>46.467800000000004</v>
      </c>
      <c r="T176" s="15">
        <v>0.9</v>
      </c>
      <c r="U176" s="15">
        <v>0.9</v>
      </c>
    </row>
    <row r="177" spans="1:21" x14ac:dyDescent="0.25">
      <c r="A177" s="1">
        <v>45400</v>
      </c>
      <c r="B177" s="2">
        <v>0.60763888888888884</v>
      </c>
      <c r="C177" s="7">
        <v>1005</v>
      </c>
      <c r="D177" s="7">
        <v>1010</v>
      </c>
      <c r="E177" s="8">
        <v>11.9</v>
      </c>
      <c r="F177" s="9">
        <v>84</v>
      </c>
      <c r="G177" s="8">
        <v>11.9</v>
      </c>
      <c r="H177" s="8">
        <v>9.3000000000000007</v>
      </c>
      <c r="I177" s="8">
        <v>26</v>
      </c>
      <c r="J177" s="8">
        <v>11.9</v>
      </c>
      <c r="K177" s="6">
        <f t="shared" si="6"/>
        <v>3.6</v>
      </c>
      <c r="L177" s="6">
        <f t="shared" si="7"/>
        <v>3.6</v>
      </c>
      <c r="M177" s="10">
        <v>286</v>
      </c>
      <c r="N177" s="3" t="str">
        <f t="shared" si="8"/>
        <v>W</v>
      </c>
      <c r="O177" s="11">
        <v>1.5</v>
      </c>
      <c r="P177" s="12">
        <v>1.2</v>
      </c>
      <c r="Q177" s="3">
        <v>0</v>
      </c>
      <c r="R177" s="13">
        <v>7353</v>
      </c>
      <c r="S177" s="14">
        <v>58.088700000000003</v>
      </c>
      <c r="T177" s="15">
        <v>1</v>
      </c>
      <c r="U177" s="15">
        <v>1</v>
      </c>
    </row>
    <row r="178" spans="1:21" x14ac:dyDescent="0.25">
      <c r="A178" s="1">
        <v>45400</v>
      </c>
      <c r="B178" s="2">
        <v>0.61111111111111116</v>
      </c>
      <c r="C178" s="7">
        <v>1005</v>
      </c>
      <c r="D178" s="7">
        <v>1010</v>
      </c>
      <c r="E178" s="8">
        <v>11.3</v>
      </c>
      <c r="F178" s="9">
        <v>85</v>
      </c>
      <c r="G178" s="8">
        <v>11.1</v>
      </c>
      <c r="H178" s="8">
        <v>8.8000000000000007</v>
      </c>
      <c r="I178" s="8">
        <v>26</v>
      </c>
      <c r="J178" s="8">
        <v>11.1</v>
      </c>
      <c r="K178" s="6">
        <f t="shared" si="6"/>
        <v>5.04</v>
      </c>
      <c r="L178" s="6">
        <f t="shared" si="7"/>
        <v>5.04</v>
      </c>
      <c r="M178" s="10">
        <v>222</v>
      </c>
      <c r="N178" s="3" t="str">
        <f t="shared" si="8"/>
        <v>SW</v>
      </c>
      <c r="O178" s="11">
        <v>1.5</v>
      </c>
      <c r="P178" s="12">
        <v>1.5</v>
      </c>
      <c r="Q178" s="3">
        <v>0</v>
      </c>
      <c r="R178" s="13">
        <v>7706</v>
      </c>
      <c r="S178" s="14">
        <v>60.877400000000009</v>
      </c>
      <c r="T178" s="15">
        <v>1.4</v>
      </c>
      <c r="U178" s="15">
        <v>1.4</v>
      </c>
    </row>
    <row r="179" spans="1:21" x14ac:dyDescent="0.25">
      <c r="A179" s="1">
        <v>45400</v>
      </c>
      <c r="B179" s="2">
        <v>0.61458333333333337</v>
      </c>
      <c r="C179" s="7">
        <v>1005</v>
      </c>
      <c r="D179" s="7">
        <v>1010</v>
      </c>
      <c r="E179" s="8">
        <v>11.3</v>
      </c>
      <c r="F179" s="9">
        <v>87</v>
      </c>
      <c r="G179" s="8">
        <v>11.3</v>
      </c>
      <c r="H179" s="8">
        <v>9.1999999999999993</v>
      </c>
      <c r="I179" s="8">
        <v>26</v>
      </c>
      <c r="J179" s="8">
        <v>11.3</v>
      </c>
      <c r="K179" s="6">
        <f t="shared" si="6"/>
        <v>0</v>
      </c>
      <c r="L179" s="6">
        <f t="shared" si="7"/>
        <v>0</v>
      </c>
      <c r="M179" s="10">
        <v>18</v>
      </c>
      <c r="N179" s="3" t="str">
        <f t="shared" si="8"/>
        <v>N</v>
      </c>
      <c r="O179" s="11">
        <v>1.5</v>
      </c>
      <c r="P179" s="12">
        <v>1.5</v>
      </c>
      <c r="Q179" s="3">
        <v>0</v>
      </c>
      <c r="R179" s="13">
        <v>7400</v>
      </c>
      <c r="S179" s="14">
        <v>58.460000000000008</v>
      </c>
      <c r="T179" s="15">
        <v>0</v>
      </c>
      <c r="U179" s="15">
        <v>0</v>
      </c>
    </row>
    <row r="180" spans="1:21" x14ac:dyDescent="0.25">
      <c r="A180" s="1">
        <v>45400</v>
      </c>
      <c r="B180" s="2">
        <v>0.61805555555555558</v>
      </c>
      <c r="C180" s="7">
        <v>1005</v>
      </c>
      <c r="D180" s="7">
        <v>1010</v>
      </c>
      <c r="E180" s="8">
        <v>11.2</v>
      </c>
      <c r="F180" s="9">
        <v>87</v>
      </c>
      <c r="G180" s="8">
        <v>11.2</v>
      </c>
      <c r="H180" s="8">
        <v>9.1</v>
      </c>
      <c r="I180" s="8">
        <v>26</v>
      </c>
      <c r="J180" s="8">
        <v>11.2</v>
      </c>
      <c r="K180" s="6">
        <f t="shared" si="6"/>
        <v>0</v>
      </c>
      <c r="L180" s="6">
        <f t="shared" si="7"/>
        <v>0</v>
      </c>
      <c r="M180" s="10">
        <v>102</v>
      </c>
      <c r="N180" s="3" t="str">
        <f t="shared" si="8"/>
        <v>E</v>
      </c>
      <c r="O180" s="11">
        <v>1.5</v>
      </c>
      <c r="P180" s="12">
        <v>1.7</v>
      </c>
      <c r="Q180" s="3">
        <v>0</v>
      </c>
      <c r="R180" s="13">
        <v>7319</v>
      </c>
      <c r="S180" s="14">
        <v>57.820100000000004</v>
      </c>
      <c r="T180" s="15">
        <v>0</v>
      </c>
      <c r="U180" s="15">
        <v>0</v>
      </c>
    </row>
    <row r="181" spans="1:21" x14ac:dyDescent="0.25">
      <c r="A181" s="1">
        <v>45400</v>
      </c>
      <c r="B181" s="2">
        <v>0.62152777777777779</v>
      </c>
      <c r="C181" s="7">
        <v>1005</v>
      </c>
      <c r="D181" s="7">
        <v>1010</v>
      </c>
      <c r="E181" s="8">
        <v>11.2</v>
      </c>
      <c r="F181" s="9">
        <v>88</v>
      </c>
      <c r="G181" s="8">
        <v>11.2</v>
      </c>
      <c r="H181" s="8">
        <v>9.3000000000000007</v>
      </c>
      <c r="I181" s="8">
        <v>26</v>
      </c>
      <c r="J181" s="8">
        <v>11.2</v>
      </c>
      <c r="K181" s="6">
        <f t="shared" si="6"/>
        <v>0</v>
      </c>
      <c r="L181" s="6">
        <f t="shared" si="7"/>
        <v>0</v>
      </c>
      <c r="M181" s="10">
        <v>182</v>
      </c>
      <c r="N181" s="3" t="str">
        <f t="shared" si="8"/>
        <v>S</v>
      </c>
      <c r="O181" s="11">
        <v>1.5</v>
      </c>
      <c r="P181" s="12">
        <v>2</v>
      </c>
      <c r="Q181" s="3">
        <v>0</v>
      </c>
      <c r="R181" s="13">
        <v>6227</v>
      </c>
      <c r="S181" s="14">
        <v>49.193300000000008</v>
      </c>
      <c r="T181" s="15">
        <v>0</v>
      </c>
      <c r="U181" s="15">
        <v>0</v>
      </c>
    </row>
    <row r="182" spans="1:21" x14ac:dyDescent="0.25">
      <c r="A182" s="1">
        <v>45400</v>
      </c>
      <c r="B182" s="2">
        <v>0.625</v>
      </c>
      <c r="C182" s="7">
        <v>1005</v>
      </c>
      <c r="D182" s="7">
        <v>1010</v>
      </c>
      <c r="E182" s="8">
        <v>11</v>
      </c>
      <c r="F182" s="9">
        <v>88</v>
      </c>
      <c r="G182" s="8">
        <v>10.8</v>
      </c>
      <c r="H182" s="8">
        <v>9.1</v>
      </c>
      <c r="I182" s="8">
        <v>26</v>
      </c>
      <c r="J182" s="8">
        <v>10.8</v>
      </c>
      <c r="K182" s="6">
        <f t="shared" si="6"/>
        <v>5.76</v>
      </c>
      <c r="L182" s="6">
        <f t="shared" si="7"/>
        <v>5.76</v>
      </c>
      <c r="M182" s="10">
        <v>228</v>
      </c>
      <c r="N182" s="3" t="str">
        <f t="shared" si="8"/>
        <v>SW</v>
      </c>
      <c r="O182" s="11">
        <v>1.5</v>
      </c>
      <c r="P182" s="12">
        <v>2</v>
      </c>
      <c r="Q182" s="3">
        <v>0</v>
      </c>
      <c r="R182" s="13">
        <v>5275</v>
      </c>
      <c r="S182" s="14">
        <v>41.672500000000007</v>
      </c>
      <c r="T182" s="15">
        <v>1.6</v>
      </c>
      <c r="U182" s="15">
        <v>1.6</v>
      </c>
    </row>
    <row r="183" spans="1:21" x14ac:dyDescent="0.25">
      <c r="A183" s="1">
        <v>45400</v>
      </c>
      <c r="B183" s="2">
        <v>0.62847222222222221</v>
      </c>
      <c r="C183" s="7">
        <v>1005</v>
      </c>
      <c r="D183" s="7">
        <v>1010</v>
      </c>
      <c r="E183" s="8">
        <v>10.9</v>
      </c>
      <c r="F183" s="9">
        <v>88</v>
      </c>
      <c r="G183" s="8">
        <v>10.9</v>
      </c>
      <c r="H183" s="8">
        <v>9</v>
      </c>
      <c r="I183" s="8">
        <v>26</v>
      </c>
      <c r="J183" s="8">
        <v>10.9</v>
      </c>
      <c r="K183" s="6">
        <f t="shared" si="6"/>
        <v>4.68</v>
      </c>
      <c r="L183" s="6">
        <f t="shared" si="7"/>
        <v>4.68</v>
      </c>
      <c r="M183" s="10">
        <v>259</v>
      </c>
      <c r="N183" s="3" t="str">
        <f t="shared" si="8"/>
        <v>WSW</v>
      </c>
      <c r="O183" s="11">
        <v>3</v>
      </c>
      <c r="P183" s="12">
        <v>0.5</v>
      </c>
      <c r="Q183" s="3">
        <v>0</v>
      </c>
      <c r="R183" s="13">
        <v>6630</v>
      </c>
      <c r="S183" s="14">
        <v>52.377000000000002</v>
      </c>
      <c r="T183" s="15">
        <v>1.3</v>
      </c>
      <c r="U183" s="15">
        <v>1.3</v>
      </c>
    </row>
    <row r="184" spans="1:21" x14ac:dyDescent="0.25">
      <c r="A184" s="1">
        <v>45400</v>
      </c>
      <c r="B184" s="2">
        <v>0.63194444444444442</v>
      </c>
      <c r="C184" s="7">
        <v>1005</v>
      </c>
      <c r="D184" s="7">
        <v>1010</v>
      </c>
      <c r="E184" s="8">
        <v>11.1</v>
      </c>
      <c r="F184" s="9">
        <v>88</v>
      </c>
      <c r="G184" s="8">
        <v>10.9</v>
      </c>
      <c r="H184" s="8">
        <v>9.1999999999999993</v>
      </c>
      <c r="I184" s="8">
        <v>26</v>
      </c>
      <c r="J184" s="8">
        <v>10.9</v>
      </c>
      <c r="K184" s="6">
        <f t="shared" si="6"/>
        <v>5.4</v>
      </c>
      <c r="L184" s="6">
        <f t="shared" si="7"/>
        <v>5.4</v>
      </c>
      <c r="M184" s="10">
        <v>183</v>
      </c>
      <c r="N184" s="3" t="str">
        <f t="shared" si="8"/>
        <v>S</v>
      </c>
      <c r="O184" s="11">
        <v>3</v>
      </c>
      <c r="P184" s="12">
        <v>0.7</v>
      </c>
      <c r="Q184" s="3">
        <v>0</v>
      </c>
      <c r="R184" s="13">
        <v>7935</v>
      </c>
      <c r="S184" s="14">
        <v>62.686500000000009</v>
      </c>
      <c r="T184" s="15">
        <v>1.5</v>
      </c>
      <c r="U184" s="15">
        <v>1.5</v>
      </c>
    </row>
    <row r="185" spans="1:21" x14ac:dyDescent="0.25">
      <c r="A185" s="1">
        <v>45400</v>
      </c>
      <c r="B185" s="2">
        <v>0.63541666666666663</v>
      </c>
      <c r="C185" s="7">
        <v>1005</v>
      </c>
      <c r="D185" s="7">
        <v>1010</v>
      </c>
      <c r="E185" s="8">
        <v>10.9</v>
      </c>
      <c r="F185" s="9">
        <v>88</v>
      </c>
      <c r="G185" s="8">
        <v>10.9</v>
      </c>
      <c r="H185" s="8">
        <v>9</v>
      </c>
      <c r="I185" s="8">
        <v>26</v>
      </c>
      <c r="J185" s="8">
        <v>10.9</v>
      </c>
      <c r="K185" s="6">
        <f t="shared" si="6"/>
        <v>3.24</v>
      </c>
      <c r="L185" s="6">
        <f t="shared" si="7"/>
        <v>3.24</v>
      </c>
      <c r="M185" s="10">
        <v>174</v>
      </c>
      <c r="N185" s="3" t="str">
        <f t="shared" si="8"/>
        <v>S</v>
      </c>
      <c r="O185" s="11">
        <v>3</v>
      </c>
      <c r="P185" s="12">
        <v>1</v>
      </c>
      <c r="Q185" s="3">
        <v>0.7</v>
      </c>
      <c r="R185" s="13">
        <v>8927</v>
      </c>
      <c r="S185" s="14">
        <v>70.523300000000006</v>
      </c>
      <c r="T185" s="15">
        <v>0.9</v>
      </c>
      <c r="U185" s="15">
        <v>0.9</v>
      </c>
    </row>
    <row r="186" spans="1:21" x14ac:dyDescent="0.25">
      <c r="A186" s="1">
        <v>45400</v>
      </c>
      <c r="B186" s="2">
        <v>0.63888888888888884</v>
      </c>
      <c r="C186" s="7">
        <v>1005</v>
      </c>
      <c r="D186" s="7">
        <v>1010</v>
      </c>
      <c r="E186" s="8">
        <v>11</v>
      </c>
      <c r="F186" s="9">
        <v>88</v>
      </c>
      <c r="G186" s="8">
        <v>11</v>
      </c>
      <c r="H186" s="8">
        <v>9.1</v>
      </c>
      <c r="I186" s="8">
        <v>26</v>
      </c>
      <c r="J186" s="8">
        <v>11</v>
      </c>
      <c r="K186" s="6">
        <f t="shared" si="6"/>
        <v>0</v>
      </c>
      <c r="L186" s="6">
        <f t="shared" si="7"/>
        <v>0</v>
      </c>
      <c r="M186" s="10">
        <v>138</v>
      </c>
      <c r="N186" s="3" t="str">
        <f t="shared" si="8"/>
        <v>SE</v>
      </c>
      <c r="O186" s="11">
        <v>3</v>
      </c>
      <c r="P186" s="12">
        <v>1.2</v>
      </c>
      <c r="Q186" s="3">
        <v>0</v>
      </c>
      <c r="R186" s="13">
        <v>7977</v>
      </c>
      <c r="S186" s="14">
        <v>63.018300000000004</v>
      </c>
      <c r="T186" s="15">
        <v>0</v>
      </c>
      <c r="U186" s="15">
        <v>0</v>
      </c>
    </row>
    <row r="187" spans="1:21" x14ac:dyDescent="0.25">
      <c r="A187" s="1">
        <v>45400</v>
      </c>
      <c r="B187" s="2">
        <v>0.64236111111111116</v>
      </c>
      <c r="C187" s="7">
        <v>1005</v>
      </c>
      <c r="D187" s="7">
        <v>1010</v>
      </c>
      <c r="E187" s="8">
        <v>10.6</v>
      </c>
      <c r="F187" s="9">
        <v>86</v>
      </c>
      <c r="G187" s="8">
        <v>10.3</v>
      </c>
      <c r="H187" s="8">
        <v>8.3000000000000007</v>
      </c>
      <c r="I187" s="8">
        <v>26</v>
      </c>
      <c r="J187" s="8">
        <v>10.3</v>
      </c>
      <c r="K187" s="6">
        <f t="shared" si="6"/>
        <v>5.76</v>
      </c>
      <c r="L187" s="6">
        <f t="shared" si="7"/>
        <v>5.76</v>
      </c>
      <c r="M187" s="10">
        <v>66</v>
      </c>
      <c r="N187" s="3" t="str">
        <f t="shared" si="8"/>
        <v>ENE</v>
      </c>
      <c r="O187" s="11">
        <v>3</v>
      </c>
      <c r="P187" s="12">
        <v>1.5</v>
      </c>
      <c r="Q187" s="3">
        <v>0</v>
      </c>
      <c r="R187" s="13">
        <v>6830</v>
      </c>
      <c r="S187" s="14">
        <v>53.957000000000008</v>
      </c>
      <c r="T187" s="15">
        <v>1.6</v>
      </c>
      <c r="U187" s="15">
        <v>1.6</v>
      </c>
    </row>
    <row r="188" spans="1:21" x14ac:dyDescent="0.25">
      <c r="A188" s="1">
        <v>45400</v>
      </c>
      <c r="B188" s="2">
        <v>0.64583333333333337</v>
      </c>
      <c r="C188" s="7">
        <v>1005</v>
      </c>
      <c r="D188" s="7">
        <v>1010</v>
      </c>
      <c r="E188" s="8">
        <v>10.8</v>
      </c>
      <c r="F188" s="9">
        <v>87</v>
      </c>
      <c r="G188" s="8">
        <v>10.8</v>
      </c>
      <c r="H188" s="8">
        <v>8.6999999999999993</v>
      </c>
      <c r="I188" s="8">
        <v>26</v>
      </c>
      <c r="J188" s="8">
        <v>10.8</v>
      </c>
      <c r="K188" s="6">
        <f t="shared" si="6"/>
        <v>2.52</v>
      </c>
      <c r="L188" s="6">
        <f t="shared" si="7"/>
        <v>2.52</v>
      </c>
      <c r="M188" s="10">
        <v>62</v>
      </c>
      <c r="N188" s="3" t="str">
        <f t="shared" si="8"/>
        <v>ENE</v>
      </c>
      <c r="O188" s="11">
        <v>1.5</v>
      </c>
      <c r="P188" s="12">
        <v>1.5</v>
      </c>
      <c r="Q188" s="3">
        <v>0</v>
      </c>
      <c r="R188" s="13">
        <v>7128</v>
      </c>
      <c r="S188" s="14">
        <v>56.311200000000007</v>
      </c>
      <c r="T188" s="15">
        <v>0.7</v>
      </c>
      <c r="U188" s="15">
        <v>0.7</v>
      </c>
    </row>
    <row r="189" spans="1:21" x14ac:dyDescent="0.25">
      <c r="A189" s="1">
        <v>45400</v>
      </c>
      <c r="B189" s="2">
        <v>0.64930555555555558</v>
      </c>
      <c r="C189" s="7">
        <v>1005</v>
      </c>
      <c r="D189" s="7">
        <v>1010</v>
      </c>
      <c r="E189" s="8">
        <v>11.1</v>
      </c>
      <c r="F189" s="9">
        <v>87</v>
      </c>
      <c r="G189" s="8">
        <v>11.1</v>
      </c>
      <c r="H189" s="8">
        <v>9</v>
      </c>
      <c r="I189" s="8">
        <v>26</v>
      </c>
      <c r="J189" s="8">
        <v>11.1</v>
      </c>
      <c r="K189" s="6">
        <f t="shared" si="6"/>
        <v>0</v>
      </c>
      <c r="L189" s="6">
        <f t="shared" si="7"/>
        <v>0</v>
      </c>
      <c r="M189" s="10">
        <v>78</v>
      </c>
      <c r="N189" s="3" t="str">
        <f t="shared" si="8"/>
        <v>ENE</v>
      </c>
      <c r="O189" s="11">
        <v>1.5</v>
      </c>
      <c r="P189" s="12">
        <v>1.7</v>
      </c>
      <c r="Q189" s="3">
        <v>0.8</v>
      </c>
      <c r="R189" s="13">
        <v>8656</v>
      </c>
      <c r="S189" s="14">
        <v>68.382400000000004</v>
      </c>
      <c r="T189" s="15">
        <v>0</v>
      </c>
      <c r="U189" s="15">
        <v>0</v>
      </c>
    </row>
    <row r="190" spans="1:21" x14ac:dyDescent="0.25">
      <c r="A190" s="1">
        <v>45400</v>
      </c>
      <c r="B190" s="2">
        <v>0.65277777777777779</v>
      </c>
      <c r="C190" s="7">
        <v>1005</v>
      </c>
      <c r="D190" s="7">
        <v>1010</v>
      </c>
      <c r="E190" s="8">
        <v>11.2</v>
      </c>
      <c r="F190" s="9">
        <v>86</v>
      </c>
      <c r="G190" s="8">
        <v>11.2</v>
      </c>
      <c r="H190" s="8">
        <v>8.9</v>
      </c>
      <c r="I190" s="8">
        <v>26</v>
      </c>
      <c r="J190" s="8">
        <v>11.2</v>
      </c>
      <c r="K190" s="6">
        <f t="shared" si="6"/>
        <v>0</v>
      </c>
      <c r="L190" s="6">
        <f t="shared" si="7"/>
        <v>0</v>
      </c>
      <c r="M190" s="10">
        <v>282</v>
      </c>
      <c r="N190" s="3" t="str">
        <f t="shared" si="8"/>
        <v>W</v>
      </c>
      <c r="O190" s="11">
        <v>1.5</v>
      </c>
      <c r="P190" s="12">
        <v>1.7</v>
      </c>
      <c r="Q190" s="3">
        <v>0.9</v>
      </c>
      <c r="R190" s="13">
        <v>9791</v>
      </c>
      <c r="S190" s="14">
        <v>77.348900000000015</v>
      </c>
      <c r="T190" s="15">
        <v>0</v>
      </c>
      <c r="U190" s="15">
        <v>0</v>
      </c>
    </row>
    <row r="191" spans="1:21" x14ac:dyDescent="0.25">
      <c r="A191" s="1">
        <v>45400</v>
      </c>
      <c r="B191" s="2">
        <v>0.65625</v>
      </c>
      <c r="C191" s="7">
        <v>1005</v>
      </c>
      <c r="D191" s="7">
        <v>1010</v>
      </c>
      <c r="E191" s="8">
        <v>11.2</v>
      </c>
      <c r="F191" s="9">
        <v>86</v>
      </c>
      <c r="G191" s="8">
        <v>11.2</v>
      </c>
      <c r="H191" s="8">
        <v>8.9</v>
      </c>
      <c r="I191" s="8">
        <v>26</v>
      </c>
      <c r="J191" s="8">
        <v>11.2</v>
      </c>
      <c r="K191" s="6">
        <f t="shared" si="6"/>
        <v>0</v>
      </c>
      <c r="L191" s="6">
        <f t="shared" si="7"/>
        <v>0</v>
      </c>
      <c r="M191" s="10">
        <v>282</v>
      </c>
      <c r="N191" s="3" t="str">
        <f t="shared" si="8"/>
        <v>W</v>
      </c>
      <c r="O191" s="11">
        <v>0</v>
      </c>
      <c r="P191" s="12">
        <v>1.7</v>
      </c>
      <c r="Q191" s="3">
        <v>0.8</v>
      </c>
      <c r="R191" s="13">
        <v>9368</v>
      </c>
      <c r="S191" s="14">
        <v>74.007200000000012</v>
      </c>
      <c r="T191" s="15">
        <v>0</v>
      </c>
      <c r="U191" s="15">
        <v>0</v>
      </c>
    </row>
    <row r="192" spans="1:21" x14ac:dyDescent="0.25">
      <c r="A192" s="1">
        <v>45400</v>
      </c>
      <c r="B192" s="2">
        <v>0.65972222222222221</v>
      </c>
      <c r="C192" s="7">
        <v>1005</v>
      </c>
      <c r="D192" s="7">
        <v>1010</v>
      </c>
      <c r="E192" s="8">
        <v>11.4</v>
      </c>
      <c r="F192" s="9">
        <v>86</v>
      </c>
      <c r="G192" s="8">
        <v>11.4</v>
      </c>
      <c r="H192" s="8">
        <v>9.1</v>
      </c>
      <c r="I192" s="8">
        <v>26</v>
      </c>
      <c r="J192" s="8">
        <v>11.4</v>
      </c>
      <c r="K192" s="6">
        <f t="shared" si="6"/>
        <v>0</v>
      </c>
      <c r="L192" s="6">
        <f t="shared" si="7"/>
        <v>0</v>
      </c>
      <c r="M192" s="10">
        <v>54</v>
      </c>
      <c r="N192" s="3" t="str">
        <f t="shared" si="8"/>
        <v>NE</v>
      </c>
      <c r="O192" s="11">
        <v>0</v>
      </c>
      <c r="P192" s="12">
        <v>1.7</v>
      </c>
      <c r="Q192" s="3">
        <v>0.7</v>
      </c>
      <c r="R192" s="13">
        <v>10830</v>
      </c>
      <c r="S192" s="14">
        <v>85.557000000000002</v>
      </c>
      <c r="T192" s="15">
        <v>0</v>
      </c>
      <c r="U192" s="15">
        <v>0</v>
      </c>
    </row>
    <row r="193" spans="1:21" x14ac:dyDescent="0.25">
      <c r="A193" s="1">
        <v>45400</v>
      </c>
      <c r="B193" s="2">
        <v>0.66319444444444442</v>
      </c>
      <c r="C193" s="7">
        <v>1005</v>
      </c>
      <c r="D193" s="7">
        <v>1010</v>
      </c>
      <c r="E193" s="8">
        <v>11.3</v>
      </c>
      <c r="F193" s="9">
        <v>86</v>
      </c>
      <c r="G193" s="8">
        <v>11.3</v>
      </c>
      <c r="H193" s="8">
        <v>9</v>
      </c>
      <c r="I193" s="8">
        <v>26</v>
      </c>
      <c r="J193" s="8">
        <v>11.3</v>
      </c>
      <c r="K193" s="6">
        <f t="shared" si="6"/>
        <v>0</v>
      </c>
      <c r="L193" s="6">
        <f t="shared" si="7"/>
        <v>0</v>
      </c>
      <c r="M193" s="10">
        <v>2</v>
      </c>
      <c r="N193" s="3" t="str">
        <f t="shared" si="8"/>
        <v>N</v>
      </c>
      <c r="O193" s="11">
        <v>0</v>
      </c>
      <c r="P193" s="12">
        <v>1.7</v>
      </c>
      <c r="Q193" s="3">
        <v>1</v>
      </c>
      <c r="R193" s="13">
        <v>14640</v>
      </c>
      <c r="S193" s="14">
        <v>115.65600000000001</v>
      </c>
      <c r="T193" s="15">
        <v>0</v>
      </c>
      <c r="U193" s="15">
        <v>0</v>
      </c>
    </row>
    <row r="194" spans="1:21" x14ac:dyDescent="0.25">
      <c r="A194" s="1">
        <v>45400</v>
      </c>
      <c r="B194" s="2">
        <v>0.66666666666666663</v>
      </c>
      <c r="C194" s="7">
        <v>1005</v>
      </c>
      <c r="D194" s="7">
        <v>1010</v>
      </c>
      <c r="E194" s="8">
        <v>11.4</v>
      </c>
      <c r="F194" s="9">
        <v>86</v>
      </c>
      <c r="G194" s="8">
        <v>11.2</v>
      </c>
      <c r="H194" s="8">
        <v>9.1</v>
      </c>
      <c r="I194" s="8">
        <v>26</v>
      </c>
      <c r="J194" s="8">
        <v>11.2</v>
      </c>
      <c r="K194" s="6">
        <f t="shared" si="6"/>
        <v>5.4</v>
      </c>
      <c r="L194" s="6">
        <f t="shared" si="7"/>
        <v>5.4</v>
      </c>
      <c r="M194" s="10">
        <v>327</v>
      </c>
      <c r="N194" s="3" t="str">
        <f t="shared" si="8"/>
        <v>NW</v>
      </c>
      <c r="O194" s="11">
        <v>0</v>
      </c>
      <c r="P194" s="12">
        <v>1.7</v>
      </c>
      <c r="Q194" s="3">
        <v>1</v>
      </c>
      <c r="R194" s="13">
        <v>20311</v>
      </c>
      <c r="S194" s="14">
        <v>160.45690000000002</v>
      </c>
      <c r="T194" s="15">
        <v>1.5</v>
      </c>
      <c r="U194" s="15">
        <v>1.5</v>
      </c>
    </row>
    <row r="195" spans="1:21" x14ac:dyDescent="0.25">
      <c r="A195" s="1">
        <v>45400</v>
      </c>
      <c r="B195" s="2">
        <v>0.67013888888888884</v>
      </c>
      <c r="C195" s="7">
        <v>1005</v>
      </c>
      <c r="D195" s="7">
        <v>1010</v>
      </c>
      <c r="E195" s="8">
        <v>11.3</v>
      </c>
      <c r="F195" s="9">
        <v>85</v>
      </c>
      <c r="G195" s="8">
        <v>11.3</v>
      </c>
      <c r="H195" s="8">
        <v>8.8000000000000007</v>
      </c>
      <c r="I195" s="8">
        <v>26</v>
      </c>
      <c r="J195" s="8">
        <v>11.3</v>
      </c>
      <c r="K195" s="6">
        <f t="shared" ref="K195:K258" si="9">CONVERT(T195,"m/s","km/h")</f>
        <v>0</v>
      </c>
      <c r="L195" s="6">
        <f t="shared" ref="L195:L258" si="10">CONVERT(U195,"m/s","km/h")</f>
        <v>0</v>
      </c>
      <c r="M195" s="10">
        <v>102</v>
      </c>
      <c r="N195" s="3" t="str">
        <f t="shared" ref="N195:N258" si="11">LOOKUP(M195,$V$4:$V$40,$W$4:$W$40)</f>
        <v>E</v>
      </c>
      <c r="O195" s="11">
        <v>1.5</v>
      </c>
      <c r="P195" s="12">
        <v>0.2</v>
      </c>
      <c r="Q195" s="3">
        <v>0.9</v>
      </c>
      <c r="R195" s="13">
        <v>13597</v>
      </c>
      <c r="S195" s="14">
        <v>107.41630000000001</v>
      </c>
      <c r="T195" s="15">
        <v>0</v>
      </c>
      <c r="U195" s="15">
        <v>0</v>
      </c>
    </row>
    <row r="196" spans="1:21" x14ac:dyDescent="0.25">
      <c r="A196" s="1">
        <v>45400</v>
      </c>
      <c r="B196" s="2">
        <v>0.67361111111111116</v>
      </c>
      <c r="C196" s="7">
        <v>1005</v>
      </c>
      <c r="D196" s="7">
        <v>1010</v>
      </c>
      <c r="E196" s="8">
        <v>11.4</v>
      </c>
      <c r="F196" s="9">
        <v>83</v>
      </c>
      <c r="G196" s="8">
        <v>11.2</v>
      </c>
      <c r="H196" s="8">
        <v>8.6</v>
      </c>
      <c r="I196" s="8">
        <v>26</v>
      </c>
      <c r="J196" s="8">
        <v>11.2</v>
      </c>
      <c r="K196" s="6">
        <f t="shared" si="9"/>
        <v>5.4</v>
      </c>
      <c r="L196" s="6">
        <f t="shared" si="10"/>
        <v>5.4</v>
      </c>
      <c r="M196" s="10">
        <v>54</v>
      </c>
      <c r="N196" s="3" t="str">
        <f t="shared" si="11"/>
        <v>NE</v>
      </c>
      <c r="O196" s="11">
        <v>1.5</v>
      </c>
      <c r="P196" s="12">
        <v>0.2</v>
      </c>
      <c r="Q196" s="3">
        <v>0.8</v>
      </c>
      <c r="R196" s="13">
        <v>9296</v>
      </c>
      <c r="S196" s="14">
        <v>73.438400000000001</v>
      </c>
      <c r="T196" s="15">
        <v>1.5</v>
      </c>
      <c r="U196" s="15">
        <v>1.5</v>
      </c>
    </row>
    <row r="197" spans="1:21" x14ac:dyDescent="0.25">
      <c r="A197" s="1">
        <v>45400</v>
      </c>
      <c r="B197" s="2">
        <v>0.67708333333333337</v>
      </c>
      <c r="C197" s="7">
        <v>1006</v>
      </c>
      <c r="D197" s="7">
        <v>1011</v>
      </c>
      <c r="E197" s="8">
        <v>11.6</v>
      </c>
      <c r="F197" s="9">
        <v>83</v>
      </c>
      <c r="G197" s="8">
        <v>11.6</v>
      </c>
      <c r="H197" s="8">
        <v>8.8000000000000007</v>
      </c>
      <c r="I197" s="8">
        <v>26</v>
      </c>
      <c r="J197" s="8">
        <v>11.6</v>
      </c>
      <c r="K197" s="6">
        <f t="shared" si="9"/>
        <v>2.52</v>
      </c>
      <c r="L197" s="6">
        <f t="shared" si="10"/>
        <v>2.52</v>
      </c>
      <c r="M197" s="10">
        <v>96</v>
      </c>
      <c r="N197" s="3" t="str">
        <f t="shared" si="11"/>
        <v>E</v>
      </c>
      <c r="O197" s="11">
        <v>0</v>
      </c>
      <c r="P197" s="12">
        <v>0.2</v>
      </c>
      <c r="Q197" s="3">
        <v>0.8</v>
      </c>
      <c r="R197" s="13">
        <v>8315</v>
      </c>
      <c r="S197" s="14">
        <v>65.688500000000005</v>
      </c>
      <c r="T197" s="15">
        <v>0.7</v>
      </c>
      <c r="U197" s="15">
        <v>0.7</v>
      </c>
    </row>
    <row r="198" spans="1:21" x14ac:dyDescent="0.25">
      <c r="A198" s="1">
        <v>45400</v>
      </c>
      <c r="B198" s="2">
        <v>0.68055555555555558</v>
      </c>
      <c r="C198" s="7">
        <v>1005</v>
      </c>
      <c r="D198" s="7">
        <v>1010</v>
      </c>
      <c r="E198" s="8">
        <v>11.6</v>
      </c>
      <c r="F198" s="9">
        <v>83</v>
      </c>
      <c r="G198" s="8">
        <v>11.6</v>
      </c>
      <c r="H198" s="8">
        <v>8.8000000000000007</v>
      </c>
      <c r="I198" s="8">
        <v>26</v>
      </c>
      <c r="J198" s="8">
        <v>11.6</v>
      </c>
      <c r="K198" s="6">
        <f t="shared" si="9"/>
        <v>3.24</v>
      </c>
      <c r="L198" s="6">
        <f t="shared" si="10"/>
        <v>3.24</v>
      </c>
      <c r="M198" s="10">
        <v>60</v>
      </c>
      <c r="N198" s="3" t="str">
        <f t="shared" si="11"/>
        <v>ENE</v>
      </c>
      <c r="O198" s="11">
        <v>0</v>
      </c>
      <c r="P198" s="12">
        <v>0.2</v>
      </c>
      <c r="Q198" s="3">
        <v>0</v>
      </c>
      <c r="R198" s="13">
        <v>7755</v>
      </c>
      <c r="S198" s="14">
        <v>61.264500000000005</v>
      </c>
      <c r="T198" s="15">
        <v>0.9</v>
      </c>
      <c r="U198" s="15">
        <v>0.9</v>
      </c>
    </row>
    <row r="199" spans="1:21" x14ac:dyDescent="0.25">
      <c r="A199" s="1">
        <v>45400</v>
      </c>
      <c r="B199" s="2">
        <v>0.68402777777777779</v>
      </c>
      <c r="C199" s="7">
        <v>1005</v>
      </c>
      <c r="D199" s="7">
        <v>1010</v>
      </c>
      <c r="E199" s="8">
        <v>11.3</v>
      </c>
      <c r="F199" s="9">
        <v>83</v>
      </c>
      <c r="G199" s="8">
        <v>11.3</v>
      </c>
      <c r="H199" s="8">
        <v>8.5</v>
      </c>
      <c r="I199" s="8">
        <v>26</v>
      </c>
      <c r="J199" s="8">
        <v>11.3</v>
      </c>
      <c r="K199" s="6">
        <f t="shared" si="9"/>
        <v>0</v>
      </c>
      <c r="L199" s="6">
        <f t="shared" si="10"/>
        <v>0</v>
      </c>
      <c r="M199" s="10">
        <v>90</v>
      </c>
      <c r="N199" s="3" t="str">
        <f t="shared" si="11"/>
        <v>E</v>
      </c>
      <c r="O199" s="11">
        <v>0</v>
      </c>
      <c r="P199" s="12">
        <v>0.2</v>
      </c>
      <c r="Q199" s="3">
        <v>0</v>
      </c>
      <c r="R199" s="13">
        <v>6363</v>
      </c>
      <c r="S199" s="14">
        <v>50.267700000000005</v>
      </c>
      <c r="T199" s="15">
        <v>0</v>
      </c>
      <c r="U199" s="15">
        <v>0</v>
      </c>
    </row>
    <row r="200" spans="1:21" x14ac:dyDescent="0.25">
      <c r="A200" s="1">
        <v>45400</v>
      </c>
      <c r="B200" s="2">
        <v>0.6875</v>
      </c>
      <c r="C200" s="7">
        <v>1005</v>
      </c>
      <c r="D200" s="7">
        <v>1010</v>
      </c>
      <c r="E200" s="8">
        <v>11.4</v>
      </c>
      <c r="F200" s="9">
        <v>84</v>
      </c>
      <c r="G200" s="8">
        <v>11.4</v>
      </c>
      <c r="H200" s="8">
        <v>8.8000000000000007</v>
      </c>
      <c r="I200" s="8">
        <v>26</v>
      </c>
      <c r="J200" s="8">
        <v>11.4</v>
      </c>
      <c r="K200" s="6">
        <f t="shared" si="9"/>
        <v>3.6</v>
      </c>
      <c r="L200" s="6">
        <f t="shared" si="10"/>
        <v>3.6</v>
      </c>
      <c r="M200" s="10">
        <v>312</v>
      </c>
      <c r="N200" s="3" t="str">
        <f t="shared" si="11"/>
        <v>NW</v>
      </c>
      <c r="O200" s="11">
        <v>0</v>
      </c>
      <c r="P200" s="12">
        <v>0.2</v>
      </c>
      <c r="Q200" s="3">
        <v>0</v>
      </c>
      <c r="R200" s="13">
        <v>3940</v>
      </c>
      <c r="S200" s="14">
        <v>31.126000000000005</v>
      </c>
      <c r="T200" s="15">
        <v>1</v>
      </c>
      <c r="U200" s="15">
        <v>1</v>
      </c>
    </row>
    <row r="201" spans="1:21" x14ac:dyDescent="0.25">
      <c r="A201" s="1">
        <v>45400</v>
      </c>
      <c r="B201" s="2">
        <v>0.69097222222222221</v>
      </c>
      <c r="C201" s="7">
        <v>1006</v>
      </c>
      <c r="D201" s="7">
        <v>1011</v>
      </c>
      <c r="E201" s="8">
        <v>11.3</v>
      </c>
      <c r="F201" s="9">
        <v>85</v>
      </c>
      <c r="G201" s="8">
        <v>11.3</v>
      </c>
      <c r="H201" s="8">
        <v>8.8000000000000007</v>
      </c>
      <c r="I201" s="8">
        <v>26</v>
      </c>
      <c r="J201" s="8">
        <v>11.3</v>
      </c>
      <c r="K201" s="6">
        <f t="shared" si="9"/>
        <v>0</v>
      </c>
      <c r="L201" s="6">
        <f t="shared" si="10"/>
        <v>0</v>
      </c>
      <c r="M201" s="10">
        <v>344</v>
      </c>
      <c r="N201" s="3" t="str">
        <f t="shared" si="11"/>
        <v>NNW</v>
      </c>
      <c r="O201" s="11">
        <v>0</v>
      </c>
      <c r="P201" s="12">
        <v>0.2</v>
      </c>
      <c r="Q201" s="3">
        <v>0</v>
      </c>
      <c r="R201" s="13">
        <v>2838</v>
      </c>
      <c r="S201" s="14">
        <v>22.420200000000001</v>
      </c>
      <c r="T201" s="15">
        <v>0</v>
      </c>
      <c r="U201" s="15">
        <v>0</v>
      </c>
    </row>
    <row r="202" spans="1:21" x14ac:dyDescent="0.25">
      <c r="A202" s="1">
        <v>45400</v>
      </c>
      <c r="B202" s="2">
        <v>0.69444444444444442</v>
      </c>
      <c r="C202" s="7">
        <v>1006</v>
      </c>
      <c r="D202" s="7">
        <v>1011</v>
      </c>
      <c r="E202" s="8">
        <v>11.1</v>
      </c>
      <c r="F202" s="9">
        <v>85</v>
      </c>
      <c r="G202" s="8">
        <v>11.1</v>
      </c>
      <c r="H202" s="8">
        <v>8.6</v>
      </c>
      <c r="I202" s="8">
        <v>26</v>
      </c>
      <c r="J202" s="8">
        <v>11.1</v>
      </c>
      <c r="K202" s="6">
        <f t="shared" si="9"/>
        <v>3.9600000000000004</v>
      </c>
      <c r="L202" s="6">
        <f t="shared" si="10"/>
        <v>3.9600000000000004</v>
      </c>
      <c r="M202" s="10">
        <v>344</v>
      </c>
      <c r="N202" s="3" t="str">
        <f t="shared" si="11"/>
        <v>NNW</v>
      </c>
      <c r="O202" s="11">
        <v>3</v>
      </c>
      <c r="P202" s="12">
        <v>0.7</v>
      </c>
      <c r="Q202" s="3">
        <v>0</v>
      </c>
      <c r="R202" s="13">
        <v>2935</v>
      </c>
      <c r="S202" s="14">
        <v>23.186500000000002</v>
      </c>
      <c r="T202" s="15">
        <v>1.1000000000000001</v>
      </c>
      <c r="U202" s="15">
        <v>1.1000000000000001</v>
      </c>
    </row>
    <row r="203" spans="1:21" x14ac:dyDescent="0.25">
      <c r="A203" s="1">
        <v>45400</v>
      </c>
      <c r="B203" s="2">
        <v>0.69791666666666663</v>
      </c>
      <c r="C203" s="7">
        <v>1006</v>
      </c>
      <c r="D203" s="7">
        <v>1011</v>
      </c>
      <c r="E203" s="8">
        <v>11.1</v>
      </c>
      <c r="F203" s="9">
        <v>87</v>
      </c>
      <c r="G203" s="8">
        <v>11.1</v>
      </c>
      <c r="H203" s="8">
        <v>9</v>
      </c>
      <c r="I203" s="8">
        <v>26</v>
      </c>
      <c r="J203" s="8">
        <v>11.1</v>
      </c>
      <c r="K203" s="6">
        <f t="shared" si="9"/>
        <v>0</v>
      </c>
      <c r="L203" s="6">
        <f t="shared" si="10"/>
        <v>0</v>
      </c>
      <c r="M203" s="10">
        <v>259</v>
      </c>
      <c r="N203" s="3" t="str">
        <f t="shared" si="11"/>
        <v>WSW</v>
      </c>
      <c r="O203" s="11">
        <v>1.5</v>
      </c>
      <c r="P203" s="12">
        <v>0.7</v>
      </c>
      <c r="Q203" s="3">
        <v>0</v>
      </c>
      <c r="R203" s="13">
        <v>3386</v>
      </c>
      <c r="S203" s="14">
        <v>26.749400000000001</v>
      </c>
      <c r="T203" s="15">
        <v>0</v>
      </c>
      <c r="U203" s="15">
        <v>0</v>
      </c>
    </row>
    <row r="204" spans="1:21" x14ac:dyDescent="0.25">
      <c r="A204" s="1">
        <v>45400</v>
      </c>
      <c r="B204" s="2">
        <v>0.70138888888888884</v>
      </c>
      <c r="C204" s="7">
        <v>1006</v>
      </c>
      <c r="D204" s="7">
        <v>1011</v>
      </c>
      <c r="E204" s="8">
        <v>11.2</v>
      </c>
      <c r="F204" s="9">
        <v>88</v>
      </c>
      <c r="G204" s="8">
        <v>11.2</v>
      </c>
      <c r="H204" s="8">
        <v>9.3000000000000007</v>
      </c>
      <c r="I204" s="8">
        <v>26</v>
      </c>
      <c r="J204" s="8">
        <v>11.2</v>
      </c>
      <c r="K204" s="6">
        <f t="shared" si="9"/>
        <v>0</v>
      </c>
      <c r="L204" s="6">
        <f t="shared" si="10"/>
        <v>0</v>
      </c>
      <c r="M204" s="10">
        <v>248</v>
      </c>
      <c r="N204" s="3" t="str">
        <f t="shared" si="11"/>
        <v>WSW</v>
      </c>
      <c r="O204" s="11">
        <v>3</v>
      </c>
      <c r="P204" s="12">
        <v>1.2</v>
      </c>
      <c r="Q204" s="3">
        <v>0</v>
      </c>
      <c r="R204" s="13">
        <v>4447</v>
      </c>
      <c r="S204" s="14">
        <v>35.131300000000003</v>
      </c>
      <c r="T204" s="15">
        <v>0</v>
      </c>
      <c r="U204" s="15">
        <v>0</v>
      </c>
    </row>
    <row r="205" spans="1:21" x14ac:dyDescent="0.25">
      <c r="A205" s="1">
        <v>45400</v>
      </c>
      <c r="B205" s="2">
        <v>0.70486111111111116</v>
      </c>
      <c r="C205" s="7">
        <v>1006</v>
      </c>
      <c r="D205" s="7">
        <v>1011</v>
      </c>
      <c r="E205" s="8">
        <v>11.3</v>
      </c>
      <c r="F205" s="9">
        <v>89</v>
      </c>
      <c r="G205" s="8">
        <v>11.3</v>
      </c>
      <c r="H205" s="8">
        <v>9.5</v>
      </c>
      <c r="I205" s="8">
        <v>26</v>
      </c>
      <c r="J205" s="8">
        <v>11.3</v>
      </c>
      <c r="K205" s="6">
        <f t="shared" si="9"/>
        <v>0</v>
      </c>
      <c r="L205" s="6">
        <f t="shared" si="10"/>
        <v>0</v>
      </c>
      <c r="M205" s="10">
        <v>24</v>
      </c>
      <c r="N205" s="3" t="str">
        <f t="shared" si="11"/>
        <v>NNE</v>
      </c>
      <c r="O205" s="11">
        <v>3</v>
      </c>
      <c r="P205" s="12">
        <v>1.5</v>
      </c>
      <c r="Q205" s="3">
        <v>0</v>
      </c>
      <c r="R205" s="13">
        <v>5825</v>
      </c>
      <c r="S205" s="14">
        <v>46.017500000000005</v>
      </c>
      <c r="T205" s="15">
        <v>0</v>
      </c>
      <c r="U205" s="15">
        <v>0</v>
      </c>
    </row>
    <row r="206" spans="1:21" x14ac:dyDescent="0.25">
      <c r="A206" s="1">
        <v>45400</v>
      </c>
      <c r="B206" s="2">
        <v>0.70833333333333337</v>
      </c>
      <c r="C206" s="7">
        <v>1006</v>
      </c>
      <c r="D206" s="7">
        <v>1011</v>
      </c>
      <c r="E206" s="8">
        <v>10.8</v>
      </c>
      <c r="F206" s="9">
        <v>89</v>
      </c>
      <c r="G206" s="8">
        <v>10.8</v>
      </c>
      <c r="H206" s="8">
        <v>9</v>
      </c>
      <c r="I206" s="8">
        <v>26</v>
      </c>
      <c r="J206" s="8">
        <v>10.8</v>
      </c>
      <c r="K206" s="6">
        <f t="shared" si="9"/>
        <v>3.6</v>
      </c>
      <c r="L206" s="6">
        <f t="shared" si="10"/>
        <v>3.6</v>
      </c>
      <c r="M206" s="10">
        <v>354</v>
      </c>
      <c r="N206" s="3" t="str">
        <f t="shared" si="11"/>
        <v>N</v>
      </c>
      <c r="O206" s="11">
        <v>1.5</v>
      </c>
      <c r="P206" s="12">
        <v>1.5</v>
      </c>
      <c r="Q206" s="3">
        <v>0</v>
      </c>
      <c r="R206" s="13">
        <v>5572</v>
      </c>
      <c r="S206" s="14">
        <v>44.018800000000006</v>
      </c>
      <c r="T206" s="15">
        <v>1</v>
      </c>
      <c r="U206" s="15">
        <v>1</v>
      </c>
    </row>
    <row r="207" spans="1:21" x14ac:dyDescent="0.25">
      <c r="A207" s="1">
        <v>45400</v>
      </c>
      <c r="B207" s="2">
        <v>0.71180555555555558</v>
      </c>
      <c r="C207" s="7">
        <v>1006</v>
      </c>
      <c r="D207" s="7">
        <v>1011</v>
      </c>
      <c r="E207" s="8">
        <v>10.8</v>
      </c>
      <c r="F207" s="9">
        <v>89</v>
      </c>
      <c r="G207" s="8">
        <v>10.8</v>
      </c>
      <c r="H207" s="8">
        <v>9</v>
      </c>
      <c r="I207" s="8">
        <v>26</v>
      </c>
      <c r="J207" s="8">
        <v>10.8</v>
      </c>
      <c r="K207" s="6">
        <f t="shared" si="9"/>
        <v>0</v>
      </c>
      <c r="L207" s="6">
        <f t="shared" si="10"/>
        <v>0</v>
      </c>
      <c r="M207" s="10">
        <v>214</v>
      </c>
      <c r="N207" s="3" t="str">
        <f t="shared" si="11"/>
        <v>SSW</v>
      </c>
      <c r="O207" s="11">
        <v>1.5</v>
      </c>
      <c r="P207" s="12">
        <v>0.2</v>
      </c>
      <c r="Q207" s="3">
        <v>0.7</v>
      </c>
      <c r="R207" s="13">
        <v>8070</v>
      </c>
      <c r="S207" s="14">
        <v>63.753000000000007</v>
      </c>
      <c r="T207" s="15">
        <v>0</v>
      </c>
      <c r="U207" s="15">
        <v>0</v>
      </c>
    </row>
    <row r="208" spans="1:21" x14ac:dyDescent="0.25">
      <c r="A208" s="1">
        <v>45400</v>
      </c>
      <c r="B208" s="2">
        <v>0.71527777777777779</v>
      </c>
      <c r="C208" s="7">
        <v>1006</v>
      </c>
      <c r="D208" s="7">
        <v>1011</v>
      </c>
      <c r="E208" s="8">
        <v>10.6</v>
      </c>
      <c r="F208" s="9">
        <v>89</v>
      </c>
      <c r="G208" s="8">
        <v>10.6</v>
      </c>
      <c r="H208" s="8">
        <v>8.8000000000000007</v>
      </c>
      <c r="I208" s="8">
        <v>26</v>
      </c>
      <c r="J208" s="8">
        <v>10.6</v>
      </c>
      <c r="K208" s="6">
        <f t="shared" si="9"/>
        <v>4.68</v>
      </c>
      <c r="L208" s="6">
        <f t="shared" si="10"/>
        <v>4.68</v>
      </c>
      <c r="M208" s="10">
        <v>66</v>
      </c>
      <c r="N208" s="3" t="str">
        <f t="shared" si="11"/>
        <v>ENE</v>
      </c>
      <c r="O208" s="11">
        <v>0</v>
      </c>
      <c r="P208" s="12">
        <v>0.2</v>
      </c>
      <c r="Q208" s="3">
        <v>0.7</v>
      </c>
      <c r="R208" s="13">
        <v>9024</v>
      </c>
      <c r="S208" s="14">
        <v>71.289600000000007</v>
      </c>
      <c r="T208" s="15">
        <v>1.3</v>
      </c>
      <c r="U208" s="15">
        <v>1.3</v>
      </c>
    </row>
    <row r="209" spans="1:21" x14ac:dyDescent="0.25">
      <c r="A209" s="1">
        <v>45400</v>
      </c>
      <c r="B209" s="2">
        <v>0.71875</v>
      </c>
      <c r="C209" s="7">
        <v>1006</v>
      </c>
      <c r="D209" s="7">
        <v>1011</v>
      </c>
      <c r="E209" s="8">
        <v>10.7</v>
      </c>
      <c r="F209" s="9">
        <v>89</v>
      </c>
      <c r="G209" s="8">
        <v>10.7</v>
      </c>
      <c r="H209" s="8">
        <v>8.9</v>
      </c>
      <c r="I209" s="8">
        <v>26</v>
      </c>
      <c r="J209" s="8">
        <v>10.7</v>
      </c>
      <c r="K209" s="6">
        <f t="shared" si="9"/>
        <v>4.68</v>
      </c>
      <c r="L209" s="6">
        <f t="shared" si="10"/>
        <v>4.68</v>
      </c>
      <c r="M209" s="10">
        <v>150</v>
      </c>
      <c r="N209" s="3" t="str">
        <f t="shared" si="11"/>
        <v>SSE</v>
      </c>
      <c r="O209" s="11">
        <v>1.5</v>
      </c>
      <c r="P209" s="12">
        <v>0.5</v>
      </c>
      <c r="Q209" s="3">
        <v>0</v>
      </c>
      <c r="R209" s="13">
        <v>6733</v>
      </c>
      <c r="S209" s="14">
        <v>53.190700000000007</v>
      </c>
      <c r="T209" s="15">
        <v>1.3</v>
      </c>
      <c r="U209" s="15">
        <v>1.3</v>
      </c>
    </row>
    <row r="210" spans="1:21" x14ac:dyDescent="0.25">
      <c r="A210" s="1">
        <v>45400</v>
      </c>
      <c r="B210" s="2">
        <v>0.72222222222222221</v>
      </c>
      <c r="C210" s="7">
        <v>1006</v>
      </c>
      <c r="D210" s="7">
        <v>1011</v>
      </c>
      <c r="E210" s="8">
        <v>10.8</v>
      </c>
      <c r="F210" s="9">
        <v>89</v>
      </c>
      <c r="G210" s="8">
        <v>10.8</v>
      </c>
      <c r="H210" s="8">
        <v>9</v>
      </c>
      <c r="I210" s="8">
        <v>26</v>
      </c>
      <c r="J210" s="8">
        <v>10.8</v>
      </c>
      <c r="K210" s="6">
        <f t="shared" si="9"/>
        <v>3.9600000000000004</v>
      </c>
      <c r="L210" s="6">
        <f t="shared" si="10"/>
        <v>3.9600000000000004</v>
      </c>
      <c r="M210" s="10">
        <v>342</v>
      </c>
      <c r="N210" s="3" t="str">
        <f t="shared" si="11"/>
        <v>NNW</v>
      </c>
      <c r="O210" s="11">
        <v>1.5</v>
      </c>
      <c r="P210" s="12">
        <v>0.5</v>
      </c>
      <c r="Q210" s="3">
        <v>0</v>
      </c>
      <c r="R210" s="13">
        <v>6220</v>
      </c>
      <c r="S210" s="14">
        <v>49.138000000000005</v>
      </c>
      <c r="T210" s="15">
        <v>1.1000000000000001</v>
      </c>
      <c r="U210" s="15">
        <v>1.1000000000000001</v>
      </c>
    </row>
    <row r="211" spans="1:21" x14ac:dyDescent="0.25">
      <c r="A211" s="1">
        <v>45400</v>
      </c>
      <c r="B211" s="2">
        <v>0.72569444444444442</v>
      </c>
      <c r="C211" s="7">
        <v>1006</v>
      </c>
      <c r="D211" s="7">
        <v>1011</v>
      </c>
      <c r="E211" s="8">
        <v>10.4</v>
      </c>
      <c r="F211" s="9">
        <v>89</v>
      </c>
      <c r="G211" s="8">
        <v>9</v>
      </c>
      <c r="H211" s="8">
        <v>8.6</v>
      </c>
      <c r="I211" s="8">
        <v>26</v>
      </c>
      <c r="J211" s="8">
        <v>9</v>
      </c>
      <c r="K211" s="6">
        <f t="shared" si="9"/>
        <v>10.44</v>
      </c>
      <c r="L211" s="6">
        <f t="shared" si="10"/>
        <v>10.44</v>
      </c>
      <c r="M211" s="10">
        <v>340</v>
      </c>
      <c r="N211" s="3" t="str">
        <f t="shared" si="11"/>
        <v>NNW</v>
      </c>
      <c r="O211" s="11">
        <v>0</v>
      </c>
      <c r="P211" s="12">
        <v>0.5</v>
      </c>
      <c r="Q211" s="3">
        <v>0</v>
      </c>
      <c r="R211" s="13">
        <v>5920</v>
      </c>
      <c r="S211" s="14">
        <v>46.768000000000008</v>
      </c>
      <c r="T211" s="15">
        <v>2.9</v>
      </c>
      <c r="U211" s="15">
        <v>2.9</v>
      </c>
    </row>
    <row r="212" spans="1:21" x14ac:dyDescent="0.25">
      <c r="A212" s="1">
        <v>45400</v>
      </c>
      <c r="B212" s="2">
        <v>0.72916666666666663</v>
      </c>
      <c r="C212" s="7">
        <v>1006</v>
      </c>
      <c r="D212" s="7">
        <v>1011</v>
      </c>
      <c r="E212" s="8">
        <v>10.4</v>
      </c>
      <c r="F212" s="9">
        <v>89</v>
      </c>
      <c r="G212" s="8">
        <v>10.4</v>
      </c>
      <c r="H212" s="8">
        <v>8.6</v>
      </c>
      <c r="I212" s="8">
        <v>26</v>
      </c>
      <c r="J212" s="8">
        <v>10.4</v>
      </c>
      <c r="K212" s="6">
        <f t="shared" si="9"/>
        <v>3.9600000000000004</v>
      </c>
      <c r="L212" s="6">
        <f t="shared" si="10"/>
        <v>3.9600000000000004</v>
      </c>
      <c r="M212" s="10">
        <v>350</v>
      </c>
      <c r="N212" s="3" t="str">
        <f t="shared" si="11"/>
        <v>N</v>
      </c>
      <c r="O212" s="11">
        <v>0</v>
      </c>
      <c r="P212" s="12">
        <v>0.5</v>
      </c>
      <c r="Q212" s="3">
        <v>0</v>
      </c>
      <c r="R212" s="13">
        <v>5152</v>
      </c>
      <c r="S212" s="14">
        <v>40.700800000000001</v>
      </c>
      <c r="T212" s="15">
        <v>1.1000000000000001</v>
      </c>
      <c r="U212" s="15">
        <v>1.1000000000000001</v>
      </c>
    </row>
    <row r="213" spans="1:21" x14ac:dyDescent="0.25">
      <c r="A213" s="1">
        <v>45400</v>
      </c>
      <c r="B213" s="2">
        <v>0.73263888888888884</v>
      </c>
      <c r="C213" s="7">
        <v>1006</v>
      </c>
      <c r="D213" s="7">
        <v>1011</v>
      </c>
      <c r="E213" s="8">
        <v>10.6</v>
      </c>
      <c r="F213" s="9">
        <v>89</v>
      </c>
      <c r="G213" s="8">
        <v>10.6</v>
      </c>
      <c r="H213" s="8">
        <v>8.8000000000000007</v>
      </c>
      <c r="I213" s="8">
        <v>26</v>
      </c>
      <c r="J213" s="8">
        <v>10.6</v>
      </c>
      <c r="K213" s="6">
        <f t="shared" si="9"/>
        <v>4.68</v>
      </c>
      <c r="L213" s="6">
        <f t="shared" si="10"/>
        <v>4.68</v>
      </c>
      <c r="M213" s="10">
        <v>334</v>
      </c>
      <c r="N213" s="3" t="str">
        <f t="shared" si="11"/>
        <v>NNW</v>
      </c>
      <c r="O213" s="11">
        <v>0</v>
      </c>
      <c r="P213" s="12">
        <v>0.5</v>
      </c>
      <c r="Q213" s="3">
        <v>0</v>
      </c>
      <c r="R213" s="13">
        <v>4856</v>
      </c>
      <c r="S213" s="14">
        <v>38.362400000000001</v>
      </c>
      <c r="T213" s="15">
        <v>1.3</v>
      </c>
      <c r="U213" s="15">
        <v>1.3</v>
      </c>
    </row>
    <row r="214" spans="1:21" x14ac:dyDescent="0.25">
      <c r="A214" s="1">
        <v>45400</v>
      </c>
      <c r="B214" s="2">
        <v>0.73611111111111116</v>
      </c>
      <c r="C214" s="7">
        <v>1006</v>
      </c>
      <c r="D214" s="7">
        <v>1011</v>
      </c>
      <c r="E214" s="8">
        <v>10.4</v>
      </c>
      <c r="F214" s="9">
        <v>88</v>
      </c>
      <c r="G214" s="8">
        <v>10.4</v>
      </c>
      <c r="H214" s="8">
        <v>8.5</v>
      </c>
      <c r="I214" s="8">
        <v>26</v>
      </c>
      <c r="J214" s="8">
        <v>10.4</v>
      </c>
      <c r="K214" s="6">
        <f t="shared" si="9"/>
        <v>0</v>
      </c>
      <c r="L214" s="6">
        <f t="shared" si="10"/>
        <v>0</v>
      </c>
      <c r="M214" s="10">
        <v>304</v>
      </c>
      <c r="N214" s="3" t="str">
        <f t="shared" si="11"/>
        <v>WNW</v>
      </c>
      <c r="O214" s="11">
        <v>0</v>
      </c>
      <c r="P214" s="12">
        <v>0.5</v>
      </c>
      <c r="Q214" s="3">
        <v>0</v>
      </c>
      <c r="R214" s="13">
        <v>5515</v>
      </c>
      <c r="S214" s="14">
        <v>43.568500000000007</v>
      </c>
      <c r="T214" s="15">
        <v>0</v>
      </c>
      <c r="U214" s="15">
        <v>0</v>
      </c>
    </row>
    <row r="215" spans="1:21" x14ac:dyDescent="0.25">
      <c r="A215" s="1">
        <v>45400</v>
      </c>
      <c r="B215" s="2">
        <v>0.73958333333333337</v>
      </c>
      <c r="C215" s="7">
        <v>1006</v>
      </c>
      <c r="D215" s="7">
        <v>1011</v>
      </c>
      <c r="E215" s="8">
        <v>10.6</v>
      </c>
      <c r="F215" s="9">
        <v>89</v>
      </c>
      <c r="G215" s="8">
        <v>10.6</v>
      </c>
      <c r="H215" s="8">
        <v>8.8000000000000007</v>
      </c>
      <c r="I215" s="8">
        <v>26</v>
      </c>
      <c r="J215" s="8">
        <v>10.6</v>
      </c>
      <c r="K215" s="6">
        <f t="shared" si="9"/>
        <v>0</v>
      </c>
      <c r="L215" s="6">
        <f t="shared" si="10"/>
        <v>0</v>
      </c>
      <c r="M215" s="10">
        <v>141</v>
      </c>
      <c r="N215" s="3" t="str">
        <f t="shared" si="11"/>
        <v>SE</v>
      </c>
      <c r="O215" s="11">
        <v>0</v>
      </c>
      <c r="P215" s="12">
        <v>0.5</v>
      </c>
      <c r="Q215" s="3">
        <v>0.7</v>
      </c>
      <c r="R215" s="13">
        <v>8159</v>
      </c>
      <c r="S215" s="14">
        <v>64.456100000000006</v>
      </c>
      <c r="T215" s="15">
        <v>0</v>
      </c>
      <c r="U215" s="15">
        <v>0</v>
      </c>
    </row>
    <row r="216" spans="1:21" x14ac:dyDescent="0.25">
      <c r="A216" s="1">
        <v>45400</v>
      </c>
      <c r="B216" s="2">
        <v>0.74305555555555558</v>
      </c>
      <c r="C216" s="7">
        <v>1006</v>
      </c>
      <c r="D216" s="7">
        <v>1011</v>
      </c>
      <c r="E216" s="8">
        <v>10.8</v>
      </c>
      <c r="F216" s="9">
        <v>89</v>
      </c>
      <c r="G216" s="8">
        <v>10.8</v>
      </c>
      <c r="H216" s="8">
        <v>9</v>
      </c>
      <c r="I216" s="8">
        <v>26</v>
      </c>
      <c r="J216" s="8">
        <v>10.8</v>
      </c>
      <c r="K216" s="6">
        <f t="shared" si="9"/>
        <v>0</v>
      </c>
      <c r="L216" s="6">
        <f t="shared" si="10"/>
        <v>0</v>
      </c>
      <c r="M216" s="10">
        <v>114</v>
      </c>
      <c r="N216" s="3" t="str">
        <f t="shared" si="11"/>
        <v>ESE</v>
      </c>
      <c r="O216" s="11">
        <v>0</v>
      </c>
      <c r="P216" s="12">
        <v>0.5</v>
      </c>
      <c r="Q216" s="3">
        <v>0</v>
      </c>
      <c r="R216" s="13">
        <v>6326</v>
      </c>
      <c r="S216" s="14">
        <v>49.975400000000008</v>
      </c>
      <c r="T216" s="15">
        <v>0</v>
      </c>
      <c r="U216" s="15">
        <v>0</v>
      </c>
    </row>
    <row r="217" spans="1:21" x14ac:dyDescent="0.25">
      <c r="A217" s="1">
        <v>45400</v>
      </c>
      <c r="B217" s="2">
        <v>0.74652777777777779</v>
      </c>
      <c r="C217" s="7">
        <v>1006</v>
      </c>
      <c r="D217" s="7">
        <v>1011</v>
      </c>
      <c r="E217" s="8">
        <v>10.7</v>
      </c>
      <c r="F217" s="9">
        <v>88</v>
      </c>
      <c r="G217" s="8">
        <v>10.7</v>
      </c>
      <c r="H217" s="8">
        <v>8.8000000000000007</v>
      </c>
      <c r="I217" s="8">
        <v>26</v>
      </c>
      <c r="J217" s="8">
        <v>10.7</v>
      </c>
      <c r="K217" s="6">
        <f t="shared" si="9"/>
        <v>3.24</v>
      </c>
      <c r="L217" s="6">
        <f t="shared" si="10"/>
        <v>3.24</v>
      </c>
      <c r="M217" s="10">
        <v>354</v>
      </c>
      <c r="N217" s="3" t="str">
        <f t="shared" si="11"/>
        <v>N</v>
      </c>
      <c r="O217" s="11">
        <v>0</v>
      </c>
      <c r="P217" s="12">
        <v>0.5</v>
      </c>
      <c r="Q217" s="3">
        <v>0</v>
      </c>
      <c r="R217" s="13">
        <v>5669</v>
      </c>
      <c r="S217" s="14">
        <v>44.785100000000007</v>
      </c>
      <c r="T217" s="15">
        <v>0.9</v>
      </c>
      <c r="U217" s="15">
        <v>0.9</v>
      </c>
    </row>
    <row r="218" spans="1:21" x14ac:dyDescent="0.25">
      <c r="A218" s="1">
        <v>45400</v>
      </c>
      <c r="B218" s="2">
        <v>0.75</v>
      </c>
      <c r="C218" s="7">
        <v>1006</v>
      </c>
      <c r="D218" s="7">
        <v>1011</v>
      </c>
      <c r="E218" s="8">
        <v>10.7</v>
      </c>
      <c r="F218" s="9">
        <v>87</v>
      </c>
      <c r="G218" s="8">
        <v>10.7</v>
      </c>
      <c r="H218" s="8">
        <v>8.6</v>
      </c>
      <c r="I218" s="8">
        <v>26</v>
      </c>
      <c r="J218" s="8">
        <v>10.7</v>
      </c>
      <c r="K218" s="6">
        <f t="shared" si="9"/>
        <v>0</v>
      </c>
      <c r="L218" s="6">
        <f t="shared" si="10"/>
        <v>0</v>
      </c>
      <c r="M218" s="10">
        <v>56</v>
      </c>
      <c r="N218" s="3" t="str">
        <f t="shared" si="11"/>
        <v>NE</v>
      </c>
      <c r="O218" s="11">
        <v>0</v>
      </c>
      <c r="P218" s="12">
        <v>0.5</v>
      </c>
      <c r="Q218" s="3">
        <v>0</v>
      </c>
      <c r="R218" s="13">
        <v>6363</v>
      </c>
      <c r="S218" s="14">
        <v>50.267700000000005</v>
      </c>
      <c r="T218" s="15">
        <v>0</v>
      </c>
      <c r="U218" s="15">
        <v>0</v>
      </c>
    </row>
    <row r="219" spans="1:21" x14ac:dyDescent="0.25">
      <c r="A219" s="1">
        <v>45400</v>
      </c>
      <c r="B219" s="2">
        <v>0.75347222222222221</v>
      </c>
      <c r="C219" s="7">
        <v>1006</v>
      </c>
      <c r="D219" s="7">
        <v>1011</v>
      </c>
      <c r="E219" s="8">
        <v>10.9</v>
      </c>
      <c r="F219" s="9">
        <v>87</v>
      </c>
      <c r="G219" s="8">
        <v>10.9</v>
      </c>
      <c r="H219" s="8">
        <v>8.8000000000000007</v>
      </c>
      <c r="I219" s="8">
        <v>26</v>
      </c>
      <c r="J219" s="8">
        <v>10.9</v>
      </c>
      <c r="K219" s="6">
        <f t="shared" si="9"/>
        <v>0</v>
      </c>
      <c r="L219" s="6">
        <f t="shared" si="10"/>
        <v>0</v>
      </c>
      <c r="M219" s="10">
        <v>78</v>
      </c>
      <c r="N219" s="3" t="str">
        <f t="shared" si="11"/>
        <v>ENE</v>
      </c>
      <c r="O219" s="11">
        <v>0</v>
      </c>
      <c r="P219" s="12">
        <v>0</v>
      </c>
      <c r="Q219" s="3">
        <v>0</v>
      </c>
      <c r="R219" s="13">
        <v>7196</v>
      </c>
      <c r="S219" s="14">
        <v>56.848400000000005</v>
      </c>
      <c r="T219" s="15">
        <v>0</v>
      </c>
      <c r="U219" s="15">
        <v>0</v>
      </c>
    </row>
    <row r="220" spans="1:21" x14ac:dyDescent="0.25">
      <c r="A220" s="1">
        <v>45400</v>
      </c>
      <c r="B220" s="2">
        <v>0.75694444444444442</v>
      </c>
      <c r="C220" s="7">
        <v>1006</v>
      </c>
      <c r="D220" s="7">
        <v>1011</v>
      </c>
      <c r="E220" s="8">
        <v>11.1</v>
      </c>
      <c r="F220" s="9">
        <v>86</v>
      </c>
      <c r="G220" s="8">
        <v>11.1</v>
      </c>
      <c r="H220" s="8">
        <v>8.8000000000000007</v>
      </c>
      <c r="I220" s="8">
        <v>26</v>
      </c>
      <c r="J220" s="8">
        <v>11.1</v>
      </c>
      <c r="K220" s="6">
        <f t="shared" si="9"/>
        <v>0</v>
      </c>
      <c r="L220" s="6">
        <f t="shared" si="10"/>
        <v>0</v>
      </c>
      <c r="M220" s="10">
        <v>81</v>
      </c>
      <c r="N220" s="3" t="str">
        <f t="shared" si="11"/>
        <v>E</v>
      </c>
      <c r="O220" s="11">
        <v>0</v>
      </c>
      <c r="P220" s="12">
        <v>0</v>
      </c>
      <c r="Q220" s="3">
        <v>0.8</v>
      </c>
      <c r="R220" s="13">
        <v>8152</v>
      </c>
      <c r="S220" s="14">
        <v>64.400800000000004</v>
      </c>
      <c r="T220" s="15">
        <v>0</v>
      </c>
      <c r="U220" s="15">
        <v>0</v>
      </c>
    </row>
    <row r="221" spans="1:21" x14ac:dyDescent="0.25">
      <c r="A221" s="1">
        <v>45400</v>
      </c>
      <c r="B221" s="2">
        <v>0.76041666666666663</v>
      </c>
      <c r="C221" s="7">
        <v>1006</v>
      </c>
      <c r="D221" s="7">
        <v>1011</v>
      </c>
      <c r="E221" s="8">
        <v>11.1</v>
      </c>
      <c r="F221" s="9">
        <v>86</v>
      </c>
      <c r="G221" s="8">
        <v>11.1</v>
      </c>
      <c r="H221" s="8">
        <v>8.8000000000000007</v>
      </c>
      <c r="I221" s="8">
        <v>26</v>
      </c>
      <c r="J221" s="8">
        <v>11.1</v>
      </c>
      <c r="K221" s="6">
        <f t="shared" si="9"/>
        <v>0</v>
      </c>
      <c r="L221" s="6">
        <f t="shared" si="10"/>
        <v>0</v>
      </c>
      <c r="M221" s="10">
        <v>78</v>
      </c>
      <c r="N221" s="3" t="str">
        <f t="shared" si="11"/>
        <v>ENE</v>
      </c>
      <c r="O221" s="11">
        <v>0</v>
      </c>
      <c r="P221" s="12">
        <v>0</v>
      </c>
      <c r="Q221" s="3">
        <v>0</v>
      </c>
      <c r="R221" s="13">
        <v>6625</v>
      </c>
      <c r="S221" s="14">
        <v>52.337500000000006</v>
      </c>
      <c r="T221" s="15">
        <v>0</v>
      </c>
      <c r="U221" s="15">
        <v>0</v>
      </c>
    </row>
    <row r="222" spans="1:21" x14ac:dyDescent="0.25">
      <c r="A222" s="1">
        <v>45400</v>
      </c>
      <c r="B222" s="2">
        <v>0.76388888888888884</v>
      </c>
      <c r="C222" s="7">
        <v>1006</v>
      </c>
      <c r="D222" s="7">
        <v>1011</v>
      </c>
      <c r="E222" s="8">
        <v>11.3</v>
      </c>
      <c r="F222" s="9">
        <v>86</v>
      </c>
      <c r="G222" s="8">
        <v>11.3</v>
      </c>
      <c r="H222" s="8">
        <v>9</v>
      </c>
      <c r="I222" s="8">
        <v>26</v>
      </c>
      <c r="J222" s="8">
        <v>11.3</v>
      </c>
      <c r="K222" s="6">
        <f t="shared" si="9"/>
        <v>0</v>
      </c>
      <c r="L222" s="6">
        <f t="shared" si="10"/>
        <v>0</v>
      </c>
      <c r="M222" s="10">
        <v>66</v>
      </c>
      <c r="N222" s="3" t="str">
        <f t="shared" si="11"/>
        <v>ENE</v>
      </c>
      <c r="O222" s="11">
        <v>0</v>
      </c>
      <c r="P222" s="12">
        <v>0</v>
      </c>
      <c r="Q222" s="3">
        <v>0</v>
      </c>
      <c r="R222" s="13">
        <v>5304</v>
      </c>
      <c r="S222" s="14">
        <v>41.901600000000002</v>
      </c>
      <c r="T222" s="15">
        <v>0</v>
      </c>
      <c r="U222" s="15">
        <v>0</v>
      </c>
    </row>
    <row r="223" spans="1:21" x14ac:dyDescent="0.25">
      <c r="A223" s="1">
        <v>45400</v>
      </c>
      <c r="B223" s="2">
        <v>0.76736111111111116</v>
      </c>
      <c r="C223" s="7">
        <v>1005</v>
      </c>
      <c r="D223" s="7">
        <v>1010</v>
      </c>
      <c r="E223" s="8">
        <v>11.2</v>
      </c>
      <c r="F223" s="9">
        <v>86</v>
      </c>
      <c r="G223" s="8">
        <v>11.2</v>
      </c>
      <c r="H223" s="8">
        <v>8.9</v>
      </c>
      <c r="I223" s="8">
        <v>26</v>
      </c>
      <c r="J223" s="8">
        <v>11.2</v>
      </c>
      <c r="K223" s="6">
        <f t="shared" si="9"/>
        <v>0</v>
      </c>
      <c r="L223" s="6">
        <f t="shared" si="10"/>
        <v>0</v>
      </c>
      <c r="M223" s="10">
        <v>107</v>
      </c>
      <c r="N223" s="3" t="str">
        <f t="shared" si="11"/>
        <v>E</v>
      </c>
      <c r="O223" s="11">
        <v>0</v>
      </c>
      <c r="P223" s="12">
        <v>0</v>
      </c>
      <c r="Q223" s="3">
        <v>0</v>
      </c>
      <c r="R223" s="13">
        <v>4645</v>
      </c>
      <c r="S223" s="14">
        <v>36.695500000000003</v>
      </c>
      <c r="T223" s="15">
        <v>0</v>
      </c>
      <c r="U223" s="15">
        <v>0</v>
      </c>
    </row>
    <row r="224" spans="1:21" x14ac:dyDescent="0.25">
      <c r="A224" s="1">
        <v>45400</v>
      </c>
      <c r="B224" s="2">
        <v>0.77083333333333337</v>
      </c>
      <c r="C224" s="7">
        <v>1006</v>
      </c>
      <c r="D224" s="7">
        <v>1011</v>
      </c>
      <c r="E224" s="8">
        <v>11.1</v>
      </c>
      <c r="F224" s="9">
        <v>86</v>
      </c>
      <c r="G224" s="8">
        <v>11.1</v>
      </c>
      <c r="H224" s="8">
        <v>8.8000000000000007</v>
      </c>
      <c r="I224" s="8">
        <v>26</v>
      </c>
      <c r="J224" s="8">
        <v>11.1</v>
      </c>
      <c r="K224" s="6">
        <f t="shared" si="9"/>
        <v>4.68</v>
      </c>
      <c r="L224" s="6">
        <f t="shared" si="10"/>
        <v>4.68</v>
      </c>
      <c r="M224" s="10">
        <v>96</v>
      </c>
      <c r="N224" s="3" t="str">
        <f t="shared" si="11"/>
        <v>E</v>
      </c>
      <c r="O224" s="11">
        <v>0</v>
      </c>
      <c r="P224" s="12">
        <v>0</v>
      </c>
      <c r="Q224" s="3">
        <v>0</v>
      </c>
      <c r="R224" s="13">
        <v>3842</v>
      </c>
      <c r="S224" s="14">
        <v>30.351800000000004</v>
      </c>
      <c r="T224" s="15">
        <v>1.3</v>
      </c>
      <c r="U224" s="15">
        <v>1.3</v>
      </c>
    </row>
    <row r="225" spans="1:21" x14ac:dyDescent="0.25">
      <c r="A225" s="1">
        <v>45400</v>
      </c>
      <c r="B225" s="2">
        <v>0.77430555555555558</v>
      </c>
      <c r="C225" s="7">
        <v>1006</v>
      </c>
      <c r="D225" s="7">
        <v>1011</v>
      </c>
      <c r="E225" s="8">
        <v>11.1</v>
      </c>
      <c r="F225" s="9">
        <v>86</v>
      </c>
      <c r="G225" s="8">
        <v>11.1</v>
      </c>
      <c r="H225" s="8">
        <v>8.8000000000000007</v>
      </c>
      <c r="I225" s="8">
        <v>26</v>
      </c>
      <c r="J225" s="8">
        <v>11.1</v>
      </c>
      <c r="K225" s="6">
        <f t="shared" si="9"/>
        <v>2.52</v>
      </c>
      <c r="L225" s="6">
        <f t="shared" si="10"/>
        <v>2.52</v>
      </c>
      <c r="M225" s="10">
        <v>42</v>
      </c>
      <c r="N225" s="3" t="str">
        <f t="shared" si="11"/>
        <v>NE</v>
      </c>
      <c r="O225" s="11">
        <v>0</v>
      </c>
      <c r="P225" s="12">
        <v>0</v>
      </c>
      <c r="Q225" s="3">
        <v>0</v>
      </c>
      <c r="R225" s="13">
        <v>2786</v>
      </c>
      <c r="S225" s="14">
        <v>22.009400000000003</v>
      </c>
      <c r="T225" s="15">
        <v>0.7</v>
      </c>
      <c r="U225" s="15">
        <v>0.7</v>
      </c>
    </row>
    <row r="226" spans="1:21" x14ac:dyDescent="0.25">
      <c r="A226" s="1">
        <v>45400</v>
      </c>
      <c r="B226" s="2">
        <v>0.77777777777777779</v>
      </c>
      <c r="C226" s="7">
        <v>1006</v>
      </c>
      <c r="D226" s="7">
        <v>1011</v>
      </c>
      <c r="E226" s="8">
        <v>11.1</v>
      </c>
      <c r="F226" s="9">
        <v>86</v>
      </c>
      <c r="G226" s="8">
        <v>11.1</v>
      </c>
      <c r="H226" s="8">
        <v>8.8000000000000007</v>
      </c>
      <c r="I226" s="8">
        <v>26</v>
      </c>
      <c r="J226" s="8">
        <v>11.1</v>
      </c>
      <c r="K226" s="6">
        <f t="shared" si="9"/>
        <v>0</v>
      </c>
      <c r="L226" s="6">
        <f t="shared" si="10"/>
        <v>0</v>
      </c>
      <c r="M226" s="10">
        <v>60</v>
      </c>
      <c r="N226" s="3" t="str">
        <f t="shared" si="11"/>
        <v>ENE</v>
      </c>
      <c r="O226" s="11">
        <v>0</v>
      </c>
      <c r="P226" s="12">
        <v>0</v>
      </c>
      <c r="Q226" s="3">
        <v>0</v>
      </c>
      <c r="R226" s="13">
        <v>1400</v>
      </c>
      <c r="S226" s="14">
        <v>11.06</v>
      </c>
      <c r="T226" s="15">
        <v>0</v>
      </c>
      <c r="U226" s="15">
        <v>0</v>
      </c>
    </row>
    <row r="227" spans="1:21" x14ac:dyDescent="0.25">
      <c r="A227" s="1">
        <v>45400</v>
      </c>
      <c r="B227" s="2">
        <v>0.78125</v>
      </c>
      <c r="C227" s="7">
        <v>1006</v>
      </c>
      <c r="D227" s="7">
        <v>1011</v>
      </c>
      <c r="E227" s="8">
        <v>11.2</v>
      </c>
      <c r="F227" s="9">
        <v>86</v>
      </c>
      <c r="G227" s="8">
        <v>11.2</v>
      </c>
      <c r="H227" s="8">
        <v>8.9</v>
      </c>
      <c r="I227" s="8">
        <v>26</v>
      </c>
      <c r="J227" s="8">
        <v>11.2</v>
      </c>
      <c r="K227" s="6">
        <f t="shared" si="9"/>
        <v>0</v>
      </c>
      <c r="L227" s="6">
        <f t="shared" si="10"/>
        <v>0</v>
      </c>
      <c r="M227" s="10">
        <v>96</v>
      </c>
      <c r="N227" s="3" t="str">
        <f t="shared" si="11"/>
        <v>E</v>
      </c>
      <c r="O227" s="11">
        <v>0</v>
      </c>
      <c r="P227" s="12">
        <v>0</v>
      </c>
      <c r="Q227" s="3">
        <v>0</v>
      </c>
      <c r="R227" s="13">
        <v>1772</v>
      </c>
      <c r="S227" s="14">
        <v>13.998800000000001</v>
      </c>
      <c r="T227" s="15">
        <v>0</v>
      </c>
      <c r="U227" s="15">
        <v>0</v>
      </c>
    </row>
    <row r="228" spans="1:21" x14ac:dyDescent="0.25">
      <c r="A228" s="1">
        <v>45400</v>
      </c>
      <c r="B228" s="2">
        <v>0.78472222222222221</v>
      </c>
      <c r="C228" s="7">
        <v>1006</v>
      </c>
      <c r="D228" s="7">
        <v>1011</v>
      </c>
      <c r="E228" s="8">
        <v>11.1</v>
      </c>
      <c r="F228" s="9">
        <v>85</v>
      </c>
      <c r="G228" s="8">
        <v>11.1</v>
      </c>
      <c r="H228" s="8">
        <v>8.6</v>
      </c>
      <c r="I228" s="8">
        <v>26</v>
      </c>
      <c r="J228" s="8">
        <v>11.1</v>
      </c>
      <c r="K228" s="6">
        <f t="shared" si="9"/>
        <v>4.68</v>
      </c>
      <c r="L228" s="6">
        <f t="shared" si="10"/>
        <v>4.68</v>
      </c>
      <c r="M228" s="10">
        <v>90</v>
      </c>
      <c r="N228" s="3" t="str">
        <f t="shared" si="11"/>
        <v>E</v>
      </c>
      <c r="O228" s="11">
        <v>0</v>
      </c>
      <c r="P228" s="12">
        <v>0</v>
      </c>
      <c r="Q228" s="3">
        <v>0</v>
      </c>
      <c r="R228" s="13">
        <v>2264</v>
      </c>
      <c r="S228" s="14">
        <v>17.8856</v>
      </c>
      <c r="T228" s="15">
        <v>1.3</v>
      </c>
      <c r="U228" s="15">
        <v>1.3</v>
      </c>
    </row>
    <row r="229" spans="1:21" x14ac:dyDescent="0.25">
      <c r="A229" s="1">
        <v>45400</v>
      </c>
      <c r="B229" s="2">
        <v>0.78819444444444442</v>
      </c>
      <c r="C229" s="7">
        <v>1006</v>
      </c>
      <c r="D229" s="7">
        <v>1011</v>
      </c>
      <c r="E229" s="8">
        <v>11.1</v>
      </c>
      <c r="F229" s="9">
        <v>85</v>
      </c>
      <c r="G229" s="8">
        <v>11.1</v>
      </c>
      <c r="H229" s="8">
        <v>8.6</v>
      </c>
      <c r="I229" s="8">
        <v>26</v>
      </c>
      <c r="J229" s="8">
        <v>11.1</v>
      </c>
      <c r="K229" s="6">
        <f t="shared" si="9"/>
        <v>0</v>
      </c>
      <c r="L229" s="6">
        <f t="shared" si="10"/>
        <v>0</v>
      </c>
      <c r="M229" s="10">
        <v>96</v>
      </c>
      <c r="N229" s="3" t="str">
        <f t="shared" si="11"/>
        <v>E</v>
      </c>
      <c r="O229" s="11">
        <v>0</v>
      </c>
      <c r="P229" s="12">
        <v>0</v>
      </c>
      <c r="Q229" s="3">
        <v>0</v>
      </c>
      <c r="R229" s="13">
        <v>1939</v>
      </c>
      <c r="S229" s="14">
        <v>15.318100000000001</v>
      </c>
      <c r="T229" s="15">
        <v>0</v>
      </c>
      <c r="U229" s="15">
        <v>0</v>
      </c>
    </row>
    <row r="230" spans="1:21" x14ac:dyDescent="0.25">
      <c r="A230" s="1">
        <v>45400</v>
      </c>
      <c r="B230" s="2">
        <v>0.79166666666666663</v>
      </c>
      <c r="C230" s="7">
        <v>1006</v>
      </c>
      <c r="D230" s="7">
        <v>1011</v>
      </c>
      <c r="E230" s="8">
        <v>11.2</v>
      </c>
      <c r="F230" s="9">
        <v>86</v>
      </c>
      <c r="G230" s="8">
        <v>11.2</v>
      </c>
      <c r="H230" s="8">
        <v>8.9</v>
      </c>
      <c r="I230" s="8">
        <v>26</v>
      </c>
      <c r="J230" s="8">
        <v>11.2</v>
      </c>
      <c r="K230" s="6">
        <f t="shared" si="9"/>
        <v>0</v>
      </c>
      <c r="L230" s="6">
        <f t="shared" si="10"/>
        <v>0</v>
      </c>
      <c r="M230" s="10">
        <v>114</v>
      </c>
      <c r="N230" s="3" t="str">
        <f t="shared" si="11"/>
        <v>ESE</v>
      </c>
      <c r="O230" s="11">
        <v>0</v>
      </c>
      <c r="P230" s="12">
        <v>0</v>
      </c>
      <c r="Q230" s="3">
        <v>0</v>
      </c>
      <c r="R230" s="13">
        <v>1404</v>
      </c>
      <c r="S230" s="14">
        <v>11.091600000000001</v>
      </c>
      <c r="T230" s="15">
        <v>0</v>
      </c>
      <c r="U230" s="15">
        <v>0</v>
      </c>
    </row>
    <row r="231" spans="1:21" x14ac:dyDescent="0.25">
      <c r="A231" s="1">
        <v>45400</v>
      </c>
      <c r="B231" s="2">
        <v>0.79513888888888884</v>
      </c>
      <c r="C231" s="7">
        <v>1006</v>
      </c>
      <c r="D231" s="7">
        <v>1011</v>
      </c>
      <c r="E231" s="8">
        <v>11</v>
      </c>
      <c r="F231" s="9">
        <v>85</v>
      </c>
      <c r="G231" s="8">
        <v>10.8</v>
      </c>
      <c r="H231" s="8">
        <v>8.5</v>
      </c>
      <c r="I231" s="8">
        <v>26</v>
      </c>
      <c r="J231" s="8">
        <v>10.8</v>
      </c>
      <c r="K231" s="6">
        <f t="shared" si="9"/>
        <v>5.76</v>
      </c>
      <c r="L231" s="6">
        <f t="shared" si="10"/>
        <v>5.76</v>
      </c>
      <c r="M231" s="10">
        <v>66</v>
      </c>
      <c r="N231" s="3" t="str">
        <f t="shared" si="11"/>
        <v>ENE</v>
      </c>
      <c r="O231" s="11">
        <v>0</v>
      </c>
      <c r="P231" s="12">
        <v>0</v>
      </c>
      <c r="Q231" s="3">
        <v>0</v>
      </c>
      <c r="R231" s="13">
        <v>0.996</v>
      </c>
      <c r="S231" s="14">
        <v>7.8684000000000011E-3</v>
      </c>
      <c r="T231" s="15">
        <v>1.6</v>
      </c>
      <c r="U231" s="15">
        <v>1.6</v>
      </c>
    </row>
    <row r="232" spans="1:21" x14ac:dyDescent="0.25">
      <c r="A232" s="1">
        <v>45400</v>
      </c>
      <c r="B232" s="2">
        <v>0.79861111111111116</v>
      </c>
      <c r="C232" s="7">
        <v>1006</v>
      </c>
      <c r="D232" s="7">
        <v>1011</v>
      </c>
      <c r="E232" s="8">
        <v>11</v>
      </c>
      <c r="F232" s="9">
        <v>85</v>
      </c>
      <c r="G232" s="8">
        <v>11</v>
      </c>
      <c r="H232" s="8">
        <v>8.5</v>
      </c>
      <c r="I232" s="8">
        <v>26</v>
      </c>
      <c r="J232" s="8">
        <v>11</v>
      </c>
      <c r="K232" s="6">
        <f t="shared" si="9"/>
        <v>2.52</v>
      </c>
      <c r="L232" s="6">
        <f t="shared" si="10"/>
        <v>2.52</v>
      </c>
      <c r="M232" s="10">
        <v>150</v>
      </c>
      <c r="N232" s="3" t="str">
        <f t="shared" si="11"/>
        <v>SSE</v>
      </c>
      <c r="O232" s="11">
        <v>0</v>
      </c>
      <c r="P232" s="12">
        <v>0</v>
      </c>
      <c r="Q232" s="3">
        <v>0</v>
      </c>
      <c r="R232" s="13">
        <v>0.78400000000000003</v>
      </c>
      <c r="S232" s="14">
        <v>6.1936000000000005E-3</v>
      </c>
      <c r="T232" s="15">
        <v>0.7</v>
      </c>
      <c r="U232" s="15">
        <v>0.7</v>
      </c>
    </row>
    <row r="233" spans="1:21" x14ac:dyDescent="0.25">
      <c r="A233" s="1">
        <v>45400</v>
      </c>
      <c r="B233" s="2">
        <v>0.80208333333333337</v>
      </c>
      <c r="C233" s="7">
        <v>1006</v>
      </c>
      <c r="D233" s="7">
        <v>1011</v>
      </c>
      <c r="E233" s="8">
        <v>11</v>
      </c>
      <c r="F233" s="9">
        <v>84</v>
      </c>
      <c r="G233" s="8">
        <v>11</v>
      </c>
      <c r="H233" s="8">
        <v>8.4</v>
      </c>
      <c r="I233" s="8">
        <v>26</v>
      </c>
      <c r="J233" s="8">
        <v>11</v>
      </c>
      <c r="K233" s="6">
        <f t="shared" si="9"/>
        <v>3.24</v>
      </c>
      <c r="L233" s="6">
        <f t="shared" si="10"/>
        <v>3.24</v>
      </c>
      <c r="M233" s="10">
        <v>150</v>
      </c>
      <c r="N233" s="3" t="str">
        <f t="shared" si="11"/>
        <v>SSE</v>
      </c>
      <c r="O233" s="11">
        <v>0</v>
      </c>
      <c r="P233" s="12">
        <v>0</v>
      </c>
      <c r="Q233" s="3">
        <v>0</v>
      </c>
      <c r="R233" s="13">
        <v>0.66500000000000004</v>
      </c>
      <c r="S233" s="14">
        <v>5.2535000000000012E-3</v>
      </c>
      <c r="T233" s="15">
        <v>0.9</v>
      </c>
      <c r="U233" s="15">
        <v>0.9</v>
      </c>
    </row>
    <row r="234" spans="1:21" x14ac:dyDescent="0.25">
      <c r="A234" s="1">
        <v>45400</v>
      </c>
      <c r="B234" s="2">
        <v>0.80555555555555558</v>
      </c>
      <c r="C234" s="7">
        <v>1006</v>
      </c>
      <c r="D234" s="7">
        <v>1011</v>
      </c>
      <c r="E234" s="8">
        <v>11</v>
      </c>
      <c r="F234" s="9">
        <v>85</v>
      </c>
      <c r="G234" s="8">
        <v>11</v>
      </c>
      <c r="H234" s="8">
        <v>8.5</v>
      </c>
      <c r="I234" s="8">
        <v>26</v>
      </c>
      <c r="J234" s="8">
        <v>11</v>
      </c>
      <c r="K234" s="6">
        <f t="shared" si="9"/>
        <v>0</v>
      </c>
      <c r="L234" s="6">
        <f t="shared" si="10"/>
        <v>0</v>
      </c>
      <c r="M234" s="10">
        <v>108</v>
      </c>
      <c r="N234" s="3" t="str">
        <f t="shared" si="11"/>
        <v>E</v>
      </c>
      <c r="O234" s="11">
        <v>0</v>
      </c>
      <c r="P234" s="12">
        <v>0</v>
      </c>
      <c r="Q234" s="3">
        <v>0</v>
      </c>
      <c r="R234" s="13">
        <v>0.45</v>
      </c>
      <c r="S234" s="14">
        <v>3.5550000000000004E-3</v>
      </c>
      <c r="T234" s="15">
        <v>0</v>
      </c>
      <c r="U234" s="15">
        <v>0</v>
      </c>
    </row>
    <row r="235" spans="1:21" x14ac:dyDescent="0.25">
      <c r="A235" s="1">
        <v>45400</v>
      </c>
      <c r="B235" s="2">
        <v>0.80902777777777779</v>
      </c>
      <c r="C235" s="7">
        <v>1006</v>
      </c>
      <c r="D235" s="7">
        <v>1011</v>
      </c>
      <c r="E235" s="8">
        <v>11.1</v>
      </c>
      <c r="F235" s="9">
        <v>85</v>
      </c>
      <c r="G235" s="8">
        <v>11.1</v>
      </c>
      <c r="H235" s="8">
        <v>8.6</v>
      </c>
      <c r="I235" s="8">
        <v>26</v>
      </c>
      <c r="J235" s="8">
        <v>11.1</v>
      </c>
      <c r="K235" s="6">
        <f t="shared" si="9"/>
        <v>2.52</v>
      </c>
      <c r="L235" s="6">
        <f t="shared" si="10"/>
        <v>2.52</v>
      </c>
      <c r="M235" s="10">
        <v>132</v>
      </c>
      <c r="N235" s="3" t="str">
        <f t="shared" si="11"/>
        <v>SE</v>
      </c>
      <c r="O235" s="11">
        <v>0</v>
      </c>
      <c r="P235" s="12">
        <v>0</v>
      </c>
      <c r="Q235" s="3">
        <v>0</v>
      </c>
      <c r="R235" s="13">
        <v>0.27900000000000003</v>
      </c>
      <c r="S235" s="14">
        <v>2.2041000000000005E-3</v>
      </c>
      <c r="T235" s="15">
        <v>0.7</v>
      </c>
      <c r="U235" s="15">
        <v>0.7</v>
      </c>
    </row>
    <row r="236" spans="1:21" x14ac:dyDescent="0.25">
      <c r="A236" s="1">
        <v>45400</v>
      </c>
      <c r="B236" s="2">
        <v>0.8125</v>
      </c>
      <c r="C236" s="7">
        <v>1006</v>
      </c>
      <c r="D236" s="7">
        <v>1011</v>
      </c>
      <c r="E236" s="8">
        <v>11.1</v>
      </c>
      <c r="F236" s="9">
        <v>85</v>
      </c>
      <c r="G236" s="8">
        <v>11.1</v>
      </c>
      <c r="H236" s="8">
        <v>8.6</v>
      </c>
      <c r="I236" s="8">
        <v>26</v>
      </c>
      <c r="J236" s="8">
        <v>11.1</v>
      </c>
      <c r="K236" s="6">
        <f t="shared" si="9"/>
        <v>3.9600000000000004</v>
      </c>
      <c r="L236" s="6">
        <f t="shared" si="10"/>
        <v>3.9600000000000004</v>
      </c>
      <c r="M236" s="10">
        <v>154</v>
      </c>
      <c r="N236" s="3" t="str">
        <f t="shared" si="11"/>
        <v>SSE</v>
      </c>
      <c r="O236" s="11">
        <v>0</v>
      </c>
      <c r="P236" s="12">
        <v>0</v>
      </c>
      <c r="Q236" s="3">
        <v>0</v>
      </c>
      <c r="R236" s="13">
        <v>0.221</v>
      </c>
      <c r="S236" s="14">
        <v>1.7459000000000001E-3</v>
      </c>
      <c r="T236" s="15">
        <v>1.1000000000000001</v>
      </c>
      <c r="U236" s="15">
        <v>1.1000000000000001</v>
      </c>
    </row>
    <row r="237" spans="1:21" x14ac:dyDescent="0.25">
      <c r="A237" s="1">
        <v>45400</v>
      </c>
      <c r="B237" s="2">
        <v>0.81597222222222221</v>
      </c>
      <c r="C237" s="7">
        <v>1006</v>
      </c>
      <c r="D237" s="7">
        <v>1011</v>
      </c>
      <c r="E237" s="8">
        <v>11.1</v>
      </c>
      <c r="F237" s="9">
        <v>85</v>
      </c>
      <c r="G237" s="8">
        <v>11.1</v>
      </c>
      <c r="H237" s="8">
        <v>8.6</v>
      </c>
      <c r="I237" s="8">
        <v>26</v>
      </c>
      <c r="J237" s="8">
        <v>11.1</v>
      </c>
      <c r="K237" s="6">
        <f t="shared" si="9"/>
        <v>3.9600000000000004</v>
      </c>
      <c r="L237" s="6">
        <f t="shared" si="10"/>
        <v>3.9600000000000004</v>
      </c>
      <c r="M237" s="10">
        <v>120</v>
      </c>
      <c r="N237" s="3" t="str">
        <f t="shared" si="11"/>
        <v>ESE</v>
      </c>
      <c r="O237" s="11">
        <v>0</v>
      </c>
      <c r="P237" s="12">
        <v>0</v>
      </c>
      <c r="Q237" s="3">
        <v>0</v>
      </c>
      <c r="R237" s="13">
        <v>0.187</v>
      </c>
      <c r="S237" s="14">
        <v>1.4773000000000002E-3</v>
      </c>
      <c r="T237" s="15">
        <v>1.1000000000000001</v>
      </c>
      <c r="U237" s="15">
        <v>1.1000000000000001</v>
      </c>
    </row>
    <row r="238" spans="1:21" x14ac:dyDescent="0.25">
      <c r="A238" s="1">
        <v>45400</v>
      </c>
      <c r="B238" s="2">
        <v>0.81944444444444442</v>
      </c>
      <c r="C238" s="7">
        <v>1006</v>
      </c>
      <c r="D238" s="7">
        <v>1011</v>
      </c>
      <c r="E238" s="8">
        <v>11.1</v>
      </c>
      <c r="F238" s="9">
        <v>84</v>
      </c>
      <c r="G238" s="8">
        <v>11.1</v>
      </c>
      <c r="H238" s="8">
        <v>8.5</v>
      </c>
      <c r="I238" s="8">
        <v>26</v>
      </c>
      <c r="J238" s="8">
        <v>11.1</v>
      </c>
      <c r="K238" s="6">
        <f t="shared" si="9"/>
        <v>0</v>
      </c>
      <c r="L238" s="6">
        <f t="shared" si="10"/>
        <v>0</v>
      </c>
      <c r="M238" s="10">
        <v>130</v>
      </c>
      <c r="N238" s="3" t="str">
        <f t="shared" si="11"/>
        <v>SE</v>
      </c>
      <c r="O238" s="11">
        <v>0</v>
      </c>
      <c r="P238" s="12">
        <v>0</v>
      </c>
      <c r="Q238" s="3">
        <v>0</v>
      </c>
      <c r="R238" s="13">
        <v>0.109</v>
      </c>
      <c r="S238" s="14">
        <v>8.6110000000000006E-4</v>
      </c>
      <c r="T238" s="15">
        <v>0</v>
      </c>
      <c r="U238" s="15">
        <v>0</v>
      </c>
    </row>
    <row r="239" spans="1:21" x14ac:dyDescent="0.25">
      <c r="A239" s="1">
        <v>45400</v>
      </c>
      <c r="B239" s="2">
        <v>0.82291666666666663</v>
      </c>
      <c r="C239" s="7">
        <v>1006</v>
      </c>
      <c r="D239" s="7">
        <v>1011</v>
      </c>
      <c r="E239" s="8">
        <v>11.1</v>
      </c>
      <c r="F239" s="9">
        <v>85</v>
      </c>
      <c r="G239" s="8">
        <v>11.1</v>
      </c>
      <c r="H239" s="8">
        <v>8.6</v>
      </c>
      <c r="I239" s="8">
        <v>26</v>
      </c>
      <c r="J239" s="8">
        <v>11.1</v>
      </c>
      <c r="K239" s="6">
        <f t="shared" si="9"/>
        <v>2.52</v>
      </c>
      <c r="L239" s="6">
        <f t="shared" si="10"/>
        <v>2.52</v>
      </c>
      <c r="M239" s="10">
        <v>188</v>
      </c>
      <c r="N239" s="3" t="str">
        <f t="shared" si="11"/>
        <v>S</v>
      </c>
      <c r="O239" s="11">
        <v>0</v>
      </c>
      <c r="P239" s="12">
        <v>0</v>
      </c>
      <c r="Q239" s="3">
        <v>0</v>
      </c>
      <c r="R239" s="13">
        <v>4.2000000000000003E-2</v>
      </c>
      <c r="S239" s="14">
        <v>3.3180000000000004E-4</v>
      </c>
      <c r="T239" s="15">
        <v>0.7</v>
      </c>
      <c r="U239" s="15">
        <v>0.7</v>
      </c>
    </row>
    <row r="240" spans="1:21" x14ac:dyDescent="0.25">
      <c r="A240" s="1">
        <v>45400</v>
      </c>
      <c r="B240" s="2">
        <v>0.82638888888888884</v>
      </c>
      <c r="C240" s="7">
        <v>1006</v>
      </c>
      <c r="D240" s="7">
        <v>1011</v>
      </c>
      <c r="E240" s="8">
        <v>11</v>
      </c>
      <c r="F240" s="9">
        <v>85</v>
      </c>
      <c r="G240" s="8">
        <v>11</v>
      </c>
      <c r="H240" s="8">
        <v>8.5</v>
      </c>
      <c r="I240" s="8">
        <v>26</v>
      </c>
      <c r="J240" s="8">
        <v>11</v>
      </c>
      <c r="K240" s="6">
        <f t="shared" si="9"/>
        <v>0</v>
      </c>
      <c r="L240" s="6">
        <f t="shared" si="10"/>
        <v>0</v>
      </c>
      <c r="M240" s="10">
        <v>126</v>
      </c>
      <c r="N240" s="3" t="str">
        <f t="shared" si="11"/>
        <v>ESE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45400</v>
      </c>
      <c r="B241" s="2">
        <v>0.82986111111111116</v>
      </c>
      <c r="C241" s="7">
        <v>1006</v>
      </c>
      <c r="D241" s="7">
        <v>1011</v>
      </c>
      <c r="E241" s="8">
        <v>11</v>
      </c>
      <c r="F241" s="9">
        <v>86</v>
      </c>
      <c r="G241" s="8">
        <v>11</v>
      </c>
      <c r="H241" s="8">
        <v>8.6999999999999993</v>
      </c>
      <c r="I241" s="8">
        <v>26</v>
      </c>
      <c r="J241" s="8">
        <v>11</v>
      </c>
      <c r="K241" s="6">
        <f t="shared" si="9"/>
        <v>3.24</v>
      </c>
      <c r="L241" s="6">
        <f t="shared" si="10"/>
        <v>3.24</v>
      </c>
      <c r="M241" s="10">
        <v>60</v>
      </c>
      <c r="N241" s="3" t="str">
        <f t="shared" si="11"/>
        <v>ENE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0.9</v>
      </c>
      <c r="U241" s="15">
        <v>0.9</v>
      </c>
    </row>
    <row r="242" spans="1:21" x14ac:dyDescent="0.25">
      <c r="A242" s="1">
        <v>45400</v>
      </c>
      <c r="B242" s="2">
        <v>0.83333333333333337</v>
      </c>
      <c r="C242" s="7">
        <v>1006</v>
      </c>
      <c r="D242" s="7">
        <v>1011</v>
      </c>
      <c r="E242" s="8">
        <v>10.9</v>
      </c>
      <c r="F242" s="9">
        <v>87</v>
      </c>
      <c r="G242" s="8">
        <v>10.9</v>
      </c>
      <c r="H242" s="8">
        <v>8.8000000000000007</v>
      </c>
      <c r="I242" s="8">
        <v>26</v>
      </c>
      <c r="J242" s="8">
        <v>10.9</v>
      </c>
      <c r="K242" s="6">
        <f t="shared" si="9"/>
        <v>4.68</v>
      </c>
      <c r="L242" s="6">
        <f t="shared" si="10"/>
        <v>4.68</v>
      </c>
      <c r="M242" s="10">
        <v>132</v>
      </c>
      <c r="N242" s="3" t="str">
        <f t="shared" si="11"/>
        <v>SE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1.3</v>
      </c>
      <c r="U242" s="15">
        <v>1.3</v>
      </c>
    </row>
    <row r="243" spans="1:21" x14ac:dyDescent="0.25">
      <c r="A243" s="1">
        <v>45400</v>
      </c>
      <c r="B243" s="2">
        <v>0.83680555555555558</v>
      </c>
      <c r="C243" s="7">
        <v>1006</v>
      </c>
      <c r="D243" s="7">
        <v>1011</v>
      </c>
      <c r="E243" s="8">
        <v>10.8</v>
      </c>
      <c r="F243" s="9">
        <v>87</v>
      </c>
      <c r="G243" s="8">
        <v>10.6</v>
      </c>
      <c r="H243" s="8">
        <v>8.6999999999999993</v>
      </c>
      <c r="I243" s="8">
        <v>26</v>
      </c>
      <c r="J243" s="8">
        <v>10.6</v>
      </c>
      <c r="K243" s="6">
        <f t="shared" si="9"/>
        <v>5.04</v>
      </c>
      <c r="L243" s="6">
        <f t="shared" si="10"/>
        <v>5.04</v>
      </c>
      <c r="M243" s="10">
        <v>132</v>
      </c>
      <c r="N243" s="3" t="str">
        <f t="shared" si="11"/>
        <v>SE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1.4</v>
      </c>
      <c r="U243" s="15">
        <v>1.4</v>
      </c>
    </row>
    <row r="244" spans="1:21" x14ac:dyDescent="0.25">
      <c r="A244" s="1">
        <v>45400</v>
      </c>
      <c r="B244" s="2">
        <v>0.84027777777777779</v>
      </c>
      <c r="C244" s="7">
        <v>1006</v>
      </c>
      <c r="D244" s="7">
        <v>1011</v>
      </c>
      <c r="E244" s="8">
        <v>10.8</v>
      </c>
      <c r="F244" s="9">
        <v>87</v>
      </c>
      <c r="G244" s="8">
        <v>10.8</v>
      </c>
      <c r="H244" s="8">
        <v>8.6999999999999993</v>
      </c>
      <c r="I244" s="8">
        <v>26</v>
      </c>
      <c r="J244" s="8">
        <v>10.8</v>
      </c>
      <c r="K244" s="6">
        <f t="shared" si="9"/>
        <v>3.24</v>
      </c>
      <c r="L244" s="6">
        <f t="shared" si="10"/>
        <v>3.24</v>
      </c>
      <c r="M244" s="10">
        <v>171</v>
      </c>
      <c r="N244" s="3" t="str">
        <f t="shared" si="11"/>
        <v>S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0.9</v>
      </c>
      <c r="U244" s="15">
        <v>0.9</v>
      </c>
    </row>
    <row r="245" spans="1:21" x14ac:dyDescent="0.25">
      <c r="A245" s="1">
        <v>45400</v>
      </c>
      <c r="B245" s="2">
        <v>0.84375</v>
      </c>
      <c r="C245" s="7">
        <v>1006</v>
      </c>
      <c r="D245" s="7">
        <v>1011</v>
      </c>
      <c r="E245" s="8">
        <v>10.8</v>
      </c>
      <c r="F245" s="9">
        <v>87</v>
      </c>
      <c r="G245" s="8">
        <v>10.8</v>
      </c>
      <c r="H245" s="8">
        <v>8.6999999999999993</v>
      </c>
      <c r="I245" s="8">
        <v>26</v>
      </c>
      <c r="J245" s="8">
        <v>10.8</v>
      </c>
      <c r="K245" s="6">
        <f t="shared" si="9"/>
        <v>3.6</v>
      </c>
      <c r="L245" s="6">
        <f t="shared" si="10"/>
        <v>3.6</v>
      </c>
      <c r="M245" s="10">
        <v>234</v>
      </c>
      <c r="N245" s="3" t="str">
        <f t="shared" si="11"/>
        <v>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</v>
      </c>
      <c r="U245" s="15">
        <v>1</v>
      </c>
    </row>
    <row r="246" spans="1:21" x14ac:dyDescent="0.25">
      <c r="A246" s="1">
        <v>45400</v>
      </c>
      <c r="B246" s="2">
        <v>0.84722222222222221</v>
      </c>
      <c r="C246" s="7">
        <v>1006</v>
      </c>
      <c r="D246" s="7">
        <v>1011</v>
      </c>
      <c r="E246" s="8">
        <v>10.9</v>
      </c>
      <c r="F246" s="9">
        <v>87</v>
      </c>
      <c r="G246" s="8">
        <v>10.9</v>
      </c>
      <c r="H246" s="8">
        <v>8.8000000000000007</v>
      </c>
      <c r="I246" s="8">
        <v>26</v>
      </c>
      <c r="J246" s="8">
        <v>10.9</v>
      </c>
      <c r="K246" s="6">
        <f t="shared" si="9"/>
        <v>3.24</v>
      </c>
      <c r="L246" s="6">
        <f t="shared" si="10"/>
        <v>3.24</v>
      </c>
      <c r="M246" s="10">
        <v>156</v>
      </c>
      <c r="N246" s="3" t="str">
        <f t="shared" si="11"/>
        <v>SSE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0.9</v>
      </c>
      <c r="U246" s="15">
        <v>0.9</v>
      </c>
    </row>
    <row r="247" spans="1:21" x14ac:dyDescent="0.25">
      <c r="A247" s="1">
        <v>45400</v>
      </c>
      <c r="B247" s="2">
        <v>0.85069444444444442</v>
      </c>
      <c r="C247" s="7">
        <v>1006</v>
      </c>
      <c r="D247" s="7">
        <v>1011</v>
      </c>
      <c r="E247" s="8">
        <v>10.9</v>
      </c>
      <c r="F247" s="9">
        <v>87</v>
      </c>
      <c r="G247" s="8">
        <v>10.9</v>
      </c>
      <c r="H247" s="8">
        <v>8.8000000000000007</v>
      </c>
      <c r="I247" s="8">
        <v>26</v>
      </c>
      <c r="J247" s="8">
        <v>10.9</v>
      </c>
      <c r="K247" s="6">
        <f t="shared" si="9"/>
        <v>4.68</v>
      </c>
      <c r="L247" s="6">
        <f t="shared" si="10"/>
        <v>4.68</v>
      </c>
      <c r="M247" s="10">
        <v>176</v>
      </c>
      <c r="N247" s="3" t="str">
        <f t="shared" si="11"/>
        <v>S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1.3</v>
      </c>
      <c r="U247" s="15">
        <v>1.3</v>
      </c>
    </row>
    <row r="248" spans="1:21" x14ac:dyDescent="0.25">
      <c r="A248" s="1">
        <v>45400</v>
      </c>
      <c r="B248" s="2">
        <v>0.85416666666666663</v>
      </c>
      <c r="C248" s="7">
        <v>1006</v>
      </c>
      <c r="D248" s="7">
        <v>1011</v>
      </c>
      <c r="E248" s="8">
        <v>10.8</v>
      </c>
      <c r="F248" s="9">
        <v>87</v>
      </c>
      <c r="G248" s="8">
        <v>10.8</v>
      </c>
      <c r="H248" s="8">
        <v>8.6999999999999993</v>
      </c>
      <c r="I248" s="8">
        <v>26</v>
      </c>
      <c r="J248" s="8">
        <v>10.8</v>
      </c>
      <c r="K248" s="6">
        <f t="shared" si="9"/>
        <v>0</v>
      </c>
      <c r="L248" s="6">
        <f t="shared" si="10"/>
        <v>0</v>
      </c>
      <c r="M248" s="10">
        <v>130</v>
      </c>
      <c r="N248" s="3" t="str">
        <f t="shared" si="11"/>
        <v>SE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45400</v>
      </c>
      <c r="B249" s="2">
        <v>0.85763888888888884</v>
      </c>
      <c r="C249" s="7">
        <v>1006</v>
      </c>
      <c r="D249" s="7">
        <v>1011</v>
      </c>
      <c r="E249" s="8">
        <v>10.7</v>
      </c>
      <c r="F249" s="9">
        <v>87</v>
      </c>
      <c r="G249" s="8">
        <v>10.7</v>
      </c>
      <c r="H249" s="8">
        <v>8.6</v>
      </c>
      <c r="I249" s="8">
        <v>26</v>
      </c>
      <c r="J249" s="8">
        <v>10.7</v>
      </c>
      <c r="K249" s="6">
        <f t="shared" si="9"/>
        <v>3.6</v>
      </c>
      <c r="L249" s="6">
        <f t="shared" si="10"/>
        <v>3.6</v>
      </c>
      <c r="M249" s="10">
        <v>108</v>
      </c>
      <c r="N249" s="3" t="str">
        <f t="shared" si="11"/>
        <v>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</v>
      </c>
      <c r="U249" s="15">
        <v>1</v>
      </c>
    </row>
    <row r="250" spans="1:21" x14ac:dyDescent="0.25">
      <c r="A250" s="1">
        <v>45400</v>
      </c>
      <c r="B250" s="2">
        <v>0.86111111111111116</v>
      </c>
      <c r="C250" s="7">
        <v>1006</v>
      </c>
      <c r="D250" s="7">
        <v>1011</v>
      </c>
      <c r="E250" s="8">
        <v>10.8</v>
      </c>
      <c r="F250" s="9">
        <v>86</v>
      </c>
      <c r="G250" s="8">
        <v>10.8</v>
      </c>
      <c r="H250" s="8">
        <v>8.5</v>
      </c>
      <c r="I250" s="8">
        <v>26</v>
      </c>
      <c r="J250" s="8">
        <v>10.8</v>
      </c>
      <c r="K250" s="6">
        <f t="shared" si="9"/>
        <v>0</v>
      </c>
      <c r="L250" s="6">
        <f t="shared" si="10"/>
        <v>0</v>
      </c>
      <c r="M250" s="10">
        <v>92</v>
      </c>
      <c r="N250" s="3" t="str">
        <f t="shared" si="11"/>
        <v>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</v>
      </c>
      <c r="U250" s="15">
        <v>0</v>
      </c>
    </row>
    <row r="251" spans="1:21" x14ac:dyDescent="0.25">
      <c r="A251" s="1">
        <v>45400</v>
      </c>
      <c r="B251" s="2">
        <v>0.86458333333333337</v>
      </c>
      <c r="C251" s="7">
        <v>1006</v>
      </c>
      <c r="D251" s="7">
        <v>1011</v>
      </c>
      <c r="E251" s="8">
        <v>10.9</v>
      </c>
      <c r="F251" s="9">
        <v>85</v>
      </c>
      <c r="G251" s="8">
        <v>10.4</v>
      </c>
      <c r="H251" s="8">
        <v>8.5</v>
      </c>
      <c r="I251" s="8">
        <v>26</v>
      </c>
      <c r="J251" s="8">
        <v>10.4</v>
      </c>
      <c r="K251" s="6">
        <f t="shared" si="9"/>
        <v>6.48</v>
      </c>
      <c r="L251" s="6">
        <f t="shared" si="10"/>
        <v>7.2</v>
      </c>
      <c r="M251" s="10">
        <v>144</v>
      </c>
      <c r="N251" s="3" t="str">
        <f t="shared" si="11"/>
        <v>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1.8</v>
      </c>
      <c r="U251" s="15">
        <v>2</v>
      </c>
    </row>
    <row r="252" spans="1:21" x14ac:dyDescent="0.25">
      <c r="A252" s="1">
        <v>45400</v>
      </c>
      <c r="B252" s="2">
        <v>0.86805555555555558</v>
      </c>
      <c r="C252" s="7">
        <v>1006</v>
      </c>
      <c r="D252" s="7">
        <v>1011</v>
      </c>
      <c r="E252" s="8">
        <v>10.9</v>
      </c>
      <c r="F252" s="9">
        <v>85</v>
      </c>
      <c r="G252" s="8">
        <v>10.7</v>
      </c>
      <c r="H252" s="8">
        <v>8.5</v>
      </c>
      <c r="I252" s="8">
        <v>26</v>
      </c>
      <c r="J252" s="8">
        <v>10.7</v>
      </c>
      <c r="K252" s="6">
        <f t="shared" si="9"/>
        <v>5.4</v>
      </c>
      <c r="L252" s="6">
        <f t="shared" si="10"/>
        <v>5.4</v>
      </c>
      <c r="M252" s="10">
        <v>165</v>
      </c>
      <c r="N252" s="3" t="str">
        <f t="shared" si="11"/>
        <v>SSE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1.5</v>
      </c>
      <c r="U252" s="15">
        <v>1.5</v>
      </c>
    </row>
    <row r="253" spans="1:21" x14ac:dyDescent="0.25">
      <c r="A253" s="1">
        <v>45400</v>
      </c>
      <c r="B253" s="2">
        <v>0.87152777777777779</v>
      </c>
      <c r="C253" s="7">
        <v>1006</v>
      </c>
      <c r="D253" s="7">
        <v>1011</v>
      </c>
      <c r="E253" s="8">
        <v>10.8</v>
      </c>
      <c r="F253" s="9">
        <v>85</v>
      </c>
      <c r="G253" s="8">
        <v>10.8</v>
      </c>
      <c r="H253" s="8">
        <v>8.4</v>
      </c>
      <c r="I253" s="8">
        <v>26</v>
      </c>
      <c r="J253" s="8">
        <v>10.8</v>
      </c>
      <c r="K253" s="6">
        <f t="shared" si="9"/>
        <v>0</v>
      </c>
      <c r="L253" s="6">
        <f t="shared" si="10"/>
        <v>0</v>
      </c>
      <c r="M253" s="10">
        <v>150</v>
      </c>
      <c r="N253" s="3" t="str">
        <f t="shared" si="11"/>
        <v>SSE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45400</v>
      </c>
      <c r="B254" s="2">
        <v>0.875</v>
      </c>
      <c r="C254" s="7">
        <v>1007</v>
      </c>
      <c r="D254" s="7">
        <v>1012</v>
      </c>
      <c r="E254" s="8">
        <v>10.9</v>
      </c>
      <c r="F254" s="9">
        <v>84</v>
      </c>
      <c r="G254" s="8">
        <v>10.9</v>
      </c>
      <c r="H254" s="8">
        <v>8.3000000000000007</v>
      </c>
      <c r="I254" s="8">
        <v>26</v>
      </c>
      <c r="J254" s="8">
        <v>10.9</v>
      </c>
      <c r="K254" s="6">
        <f t="shared" si="9"/>
        <v>3.24</v>
      </c>
      <c r="L254" s="6">
        <f t="shared" si="10"/>
        <v>3.24</v>
      </c>
      <c r="M254" s="10">
        <v>148</v>
      </c>
      <c r="N254" s="3" t="str">
        <f t="shared" si="11"/>
        <v>SE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0.9</v>
      </c>
      <c r="U254" s="15">
        <v>0.9</v>
      </c>
    </row>
    <row r="255" spans="1:21" x14ac:dyDescent="0.25">
      <c r="A255" s="1">
        <v>45400</v>
      </c>
      <c r="B255" s="2">
        <v>0.87847222222222221</v>
      </c>
      <c r="C255" s="7">
        <v>1007</v>
      </c>
      <c r="D255" s="7">
        <v>1012</v>
      </c>
      <c r="E255" s="8">
        <v>10.9</v>
      </c>
      <c r="F255" s="9">
        <v>84</v>
      </c>
      <c r="G255" s="8">
        <v>10.9</v>
      </c>
      <c r="H255" s="8">
        <v>8.3000000000000007</v>
      </c>
      <c r="I255" s="8">
        <v>26</v>
      </c>
      <c r="J255" s="8">
        <v>10.9</v>
      </c>
      <c r="K255" s="6">
        <f t="shared" si="9"/>
        <v>3.24</v>
      </c>
      <c r="L255" s="6">
        <f t="shared" si="10"/>
        <v>3.24</v>
      </c>
      <c r="M255" s="10">
        <v>138</v>
      </c>
      <c r="N255" s="3" t="str">
        <f t="shared" si="11"/>
        <v>SE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0.9</v>
      </c>
      <c r="U255" s="15">
        <v>0.9</v>
      </c>
    </row>
    <row r="256" spans="1:21" x14ac:dyDescent="0.25">
      <c r="A256" s="1">
        <v>45400</v>
      </c>
      <c r="B256" s="2">
        <v>0.88194444444444442</v>
      </c>
      <c r="C256" s="7">
        <v>1007</v>
      </c>
      <c r="D256" s="7">
        <v>1012</v>
      </c>
      <c r="E256" s="8">
        <v>10.8</v>
      </c>
      <c r="F256" s="9">
        <v>84</v>
      </c>
      <c r="G256" s="8">
        <v>10.8</v>
      </c>
      <c r="H256" s="8">
        <v>8.1999999999999993</v>
      </c>
      <c r="I256" s="8">
        <v>26</v>
      </c>
      <c r="J256" s="8">
        <v>10.8</v>
      </c>
      <c r="K256" s="6">
        <f t="shared" si="9"/>
        <v>0</v>
      </c>
      <c r="L256" s="6">
        <f t="shared" si="10"/>
        <v>0</v>
      </c>
      <c r="M256" s="10">
        <v>108</v>
      </c>
      <c r="N256" s="3" t="str">
        <f t="shared" si="11"/>
        <v>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45400</v>
      </c>
      <c r="B257" s="2">
        <v>0.88541666666666663</v>
      </c>
      <c r="C257" s="7">
        <v>1007</v>
      </c>
      <c r="D257" s="7">
        <v>1012</v>
      </c>
      <c r="E257" s="8">
        <v>10.7</v>
      </c>
      <c r="F257" s="9">
        <v>84</v>
      </c>
      <c r="G257" s="8">
        <v>10.7</v>
      </c>
      <c r="H257" s="8">
        <v>8.1</v>
      </c>
      <c r="I257" s="8">
        <v>26</v>
      </c>
      <c r="J257" s="8">
        <v>10.7</v>
      </c>
      <c r="K257" s="6">
        <f t="shared" si="9"/>
        <v>3.6</v>
      </c>
      <c r="L257" s="6">
        <f t="shared" si="10"/>
        <v>3.6</v>
      </c>
      <c r="M257" s="10">
        <v>165</v>
      </c>
      <c r="N257" s="3" t="str">
        <f t="shared" si="11"/>
        <v>SSE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</v>
      </c>
      <c r="U257" s="15">
        <v>1</v>
      </c>
    </row>
    <row r="258" spans="1:21" x14ac:dyDescent="0.25">
      <c r="A258" s="1">
        <v>45400</v>
      </c>
      <c r="B258" s="2">
        <v>0.88888888888888884</v>
      </c>
      <c r="C258" s="7">
        <v>1007</v>
      </c>
      <c r="D258" s="7">
        <v>1012</v>
      </c>
      <c r="E258" s="8">
        <v>10.6</v>
      </c>
      <c r="F258" s="9">
        <v>85</v>
      </c>
      <c r="G258" s="8">
        <v>10.6</v>
      </c>
      <c r="H258" s="8">
        <v>8.1999999999999993</v>
      </c>
      <c r="I258" s="8">
        <v>26</v>
      </c>
      <c r="J258" s="8">
        <v>10.6</v>
      </c>
      <c r="K258" s="6">
        <f t="shared" si="9"/>
        <v>0</v>
      </c>
      <c r="L258" s="6">
        <f t="shared" si="10"/>
        <v>0</v>
      </c>
      <c r="M258" s="10">
        <v>192</v>
      </c>
      <c r="N258" s="3" t="str">
        <f t="shared" si="11"/>
        <v>S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</v>
      </c>
      <c r="U258" s="15">
        <v>0</v>
      </c>
    </row>
    <row r="259" spans="1:21" x14ac:dyDescent="0.25">
      <c r="A259" s="1">
        <v>45400</v>
      </c>
      <c r="B259" s="2">
        <v>0.89236111111111116</v>
      </c>
      <c r="C259" s="7">
        <v>1007</v>
      </c>
      <c r="D259" s="7">
        <v>1012</v>
      </c>
      <c r="E259" s="8">
        <v>10.6</v>
      </c>
      <c r="F259" s="9">
        <v>86</v>
      </c>
      <c r="G259" s="8">
        <v>10.6</v>
      </c>
      <c r="H259" s="8">
        <v>8.3000000000000007</v>
      </c>
      <c r="I259" s="8">
        <v>26</v>
      </c>
      <c r="J259" s="8">
        <v>10.6</v>
      </c>
      <c r="K259" s="6">
        <f t="shared" ref="K259:K289" si="12">CONVERT(T259,"m/s","km/h")</f>
        <v>0</v>
      </c>
      <c r="L259" s="6">
        <f t="shared" ref="L259:L289" si="13">CONVERT(U259,"m/s","km/h")</f>
        <v>0</v>
      </c>
      <c r="M259" s="10">
        <v>197</v>
      </c>
      <c r="N259" s="3" t="str">
        <f t="shared" ref="N259:N289" si="14">LOOKUP(M259,$V$4:$V$40,$W$4:$W$40)</f>
        <v>S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</v>
      </c>
      <c r="U259" s="15">
        <v>0</v>
      </c>
    </row>
    <row r="260" spans="1:21" x14ac:dyDescent="0.25">
      <c r="A260" s="1">
        <v>45400</v>
      </c>
      <c r="B260" s="2">
        <v>0.89583333333333337</v>
      </c>
      <c r="C260" s="7">
        <v>1007</v>
      </c>
      <c r="D260" s="7">
        <v>1012</v>
      </c>
      <c r="E260" s="8">
        <v>10.4</v>
      </c>
      <c r="F260" s="9">
        <v>87</v>
      </c>
      <c r="G260" s="8">
        <v>10.4</v>
      </c>
      <c r="H260" s="8">
        <v>8.3000000000000007</v>
      </c>
      <c r="I260" s="8">
        <v>26</v>
      </c>
      <c r="J260" s="8">
        <v>10.4</v>
      </c>
      <c r="K260" s="6">
        <f t="shared" si="12"/>
        <v>0</v>
      </c>
      <c r="L260" s="6">
        <f t="shared" si="13"/>
        <v>0</v>
      </c>
      <c r="M260" s="10">
        <v>207</v>
      </c>
      <c r="N260" s="3" t="str">
        <f t="shared" si="14"/>
        <v>SSW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45400</v>
      </c>
      <c r="B261" s="2">
        <v>0.89930555555555558</v>
      </c>
      <c r="C261" s="7">
        <v>1007</v>
      </c>
      <c r="D261" s="7">
        <v>1012</v>
      </c>
      <c r="E261" s="8">
        <v>10.3</v>
      </c>
      <c r="F261" s="9">
        <v>87</v>
      </c>
      <c r="G261" s="8">
        <v>10.3</v>
      </c>
      <c r="H261" s="8">
        <v>8.1999999999999993</v>
      </c>
      <c r="I261" s="8">
        <v>26</v>
      </c>
      <c r="J261" s="8">
        <v>10.3</v>
      </c>
      <c r="K261" s="6">
        <f t="shared" si="12"/>
        <v>0</v>
      </c>
      <c r="L261" s="6">
        <f t="shared" si="13"/>
        <v>0</v>
      </c>
      <c r="M261" s="10">
        <v>207</v>
      </c>
      <c r="N261" s="3" t="str">
        <f t="shared" si="14"/>
        <v>SSW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45400</v>
      </c>
      <c r="B262" s="2">
        <v>0.90277777777777779</v>
      </c>
      <c r="C262" s="7">
        <v>1007</v>
      </c>
      <c r="D262" s="7">
        <v>1012</v>
      </c>
      <c r="E262" s="8">
        <v>10.3</v>
      </c>
      <c r="F262" s="9">
        <v>87</v>
      </c>
      <c r="G262" s="8">
        <v>10.3</v>
      </c>
      <c r="H262" s="8">
        <v>8.1999999999999993</v>
      </c>
      <c r="I262" s="8">
        <v>26</v>
      </c>
      <c r="J262" s="8">
        <v>10.3</v>
      </c>
      <c r="K262" s="6">
        <f t="shared" si="12"/>
        <v>3.24</v>
      </c>
      <c r="L262" s="6">
        <f t="shared" si="13"/>
        <v>3.24</v>
      </c>
      <c r="M262" s="10">
        <v>234</v>
      </c>
      <c r="N262" s="3" t="str">
        <f t="shared" si="14"/>
        <v>SW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0.9</v>
      </c>
      <c r="U262" s="15">
        <v>0.9</v>
      </c>
    </row>
    <row r="263" spans="1:21" x14ac:dyDescent="0.25">
      <c r="A263" s="1">
        <v>45400</v>
      </c>
      <c r="B263" s="2">
        <v>0.90625</v>
      </c>
      <c r="C263" s="7">
        <v>1007</v>
      </c>
      <c r="D263" s="7">
        <v>1012</v>
      </c>
      <c r="E263" s="8">
        <v>10.199999999999999</v>
      </c>
      <c r="F263" s="9">
        <v>88</v>
      </c>
      <c r="G263" s="8">
        <v>10.199999999999999</v>
      </c>
      <c r="H263" s="8">
        <v>8.3000000000000007</v>
      </c>
      <c r="I263" s="8">
        <v>26</v>
      </c>
      <c r="J263" s="8">
        <v>10.199999999999999</v>
      </c>
      <c r="K263" s="6">
        <f t="shared" si="12"/>
        <v>0</v>
      </c>
      <c r="L263" s="6">
        <f t="shared" si="13"/>
        <v>0</v>
      </c>
      <c r="M263" s="10">
        <v>204</v>
      </c>
      <c r="N263" s="3" t="str">
        <f t="shared" si="14"/>
        <v>SSW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</v>
      </c>
      <c r="U263" s="15">
        <v>0</v>
      </c>
    </row>
    <row r="264" spans="1:21" x14ac:dyDescent="0.25">
      <c r="A264" s="1">
        <v>45400</v>
      </c>
      <c r="B264" s="2">
        <v>0.90972222222222221</v>
      </c>
      <c r="C264" s="7">
        <v>1007</v>
      </c>
      <c r="D264" s="7">
        <v>1012</v>
      </c>
      <c r="E264" s="8">
        <v>10.199999999999999</v>
      </c>
      <c r="F264" s="9">
        <v>88</v>
      </c>
      <c r="G264" s="8">
        <v>10.199999999999999</v>
      </c>
      <c r="H264" s="8">
        <v>8.3000000000000007</v>
      </c>
      <c r="I264" s="8">
        <v>26</v>
      </c>
      <c r="J264" s="8">
        <v>10.199999999999999</v>
      </c>
      <c r="K264" s="6">
        <f t="shared" si="12"/>
        <v>2.52</v>
      </c>
      <c r="L264" s="6">
        <f t="shared" si="13"/>
        <v>2.52</v>
      </c>
      <c r="M264" s="10">
        <v>260</v>
      </c>
      <c r="N264" s="3" t="str">
        <f t="shared" si="14"/>
        <v>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0.7</v>
      </c>
      <c r="U264" s="15">
        <v>0.7</v>
      </c>
    </row>
    <row r="265" spans="1:21" x14ac:dyDescent="0.25">
      <c r="A265" s="1">
        <v>45400</v>
      </c>
      <c r="B265" s="2">
        <v>0.91319444444444442</v>
      </c>
      <c r="C265" s="7">
        <v>1007</v>
      </c>
      <c r="D265" s="7">
        <v>1012</v>
      </c>
      <c r="E265" s="8">
        <v>10.1</v>
      </c>
      <c r="F265" s="9">
        <v>89</v>
      </c>
      <c r="G265" s="8">
        <v>10.1</v>
      </c>
      <c r="H265" s="8">
        <v>8.3000000000000007</v>
      </c>
      <c r="I265" s="8">
        <v>26</v>
      </c>
      <c r="J265" s="8">
        <v>10.1</v>
      </c>
      <c r="K265" s="6">
        <f t="shared" si="12"/>
        <v>0</v>
      </c>
      <c r="L265" s="6">
        <f t="shared" si="13"/>
        <v>0</v>
      </c>
      <c r="M265" s="10">
        <v>261</v>
      </c>
      <c r="N265" s="3" t="str">
        <f t="shared" si="14"/>
        <v>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45400</v>
      </c>
      <c r="B266" s="2">
        <v>0.91666666666666663</v>
      </c>
      <c r="C266" s="7">
        <v>1007</v>
      </c>
      <c r="D266" s="7">
        <v>1012</v>
      </c>
      <c r="E266" s="8">
        <v>10</v>
      </c>
      <c r="F266" s="9">
        <v>89</v>
      </c>
      <c r="G266" s="8">
        <v>10</v>
      </c>
      <c r="H266" s="8">
        <v>8.3000000000000007</v>
      </c>
      <c r="I266" s="8">
        <v>26</v>
      </c>
      <c r="J266" s="8">
        <v>10</v>
      </c>
      <c r="K266" s="6">
        <f t="shared" si="12"/>
        <v>0</v>
      </c>
      <c r="L266" s="6">
        <f t="shared" si="13"/>
        <v>0</v>
      </c>
      <c r="M266" s="10">
        <v>299</v>
      </c>
      <c r="N266" s="3" t="str">
        <f t="shared" si="14"/>
        <v>WNW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45400</v>
      </c>
      <c r="B267" s="2">
        <v>0.92013888888888884</v>
      </c>
      <c r="C267" s="7">
        <v>1007</v>
      </c>
      <c r="D267" s="7">
        <v>1012</v>
      </c>
      <c r="E267" s="8">
        <v>9.9</v>
      </c>
      <c r="F267" s="9">
        <v>89</v>
      </c>
      <c r="G267" s="8">
        <v>9.9</v>
      </c>
      <c r="H267" s="8">
        <v>8.1999999999999993</v>
      </c>
      <c r="I267" s="8">
        <v>26</v>
      </c>
      <c r="J267" s="8">
        <v>9.9</v>
      </c>
      <c r="K267" s="6">
        <f t="shared" si="12"/>
        <v>0</v>
      </c>
      <c r="L267" s="6">
        <f t="shared" si="13"/>
        <v>0</v>
      </c>
      <c r="M267" s="10">
        <v>276</v>
      </c>
      <c r="N267" s="3" t="str">
        <f t="shared" si="14"/>
        <v>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</v>
      </c>
      <c r="U267" s="15">
        <v>0</v>
      </c>
    </row>
    <row r="268" spans="1:21" x14ac:dyDescent="0.25">
      <c r="A268" s="1">
        <v>45400</v>
      </c>
      <c r="B268" s="2">
        <v>0.92361111111111116</v>
      </c>
      <c r="C268" s="7">
        <v>1007</v>
      </c>
      <c r="D268" s="7">
        <v>1012</v>
      </c>
      <c r="E268" s="8">
        <v>9.8000000000000007</v>
      </c>
      <c r="F268" s="9">
        <v>89</v>
      </c>
      <c r="G268" s="8">
        <v>9.8000000000000007</v>
      </c>
      <c r="H268" s="8">
        <v>8.1</v>
      </c>
      <c r="I268" s="8">
        <v>26</v>
      </c>
      <c r="J268" s="8">
        <v>9.8000000000000007</v>
      </c>
      <c r="K268" s="6">
        <f t="shared" si="12"/>
        <v>2.52</v>
      </c>
      <c r="L268" s="6">
        <f t="shared" si="13"/>
        <v>2.52</v>
      </c>
      <c r="M268" s="10">
        <v>241</v>
      </c>
      <c r="N268" s="3" t="str">
        <f t="shared" si="14"/>
        <v>WSW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0.7</v>
      </c>
      <c r="U268" s="15">
        <v>0.7</v>
      </c>
    </row>
    <row r="269" spans="1:21" x14ac:dyDescent="0.25">
      <c r="A269" s="1">
        <v>45400</v>
      </c>
      <c r="B269" s="2">
        <v>0.92708333333333337</v>
      </c>
      <c r="C269" s="7">
        <v>1007</v>
      </c>
      <c r="D269" s="7">
        <v>1012</v>
      </c>
      <c r="E269" s="8">
        <v>9.8000000000000007</v>
      </c>
      <c r="F269" s="9">
        <v>90</v>
      </c>
      <c r="G269" s="8">
        <v>9.8000000000000007</v>
      </c>
      <c r="H269" s="8">
        <v>8.1999999999999993</v>
      </c>
      <c r="I269" s="8">
        <v>26</v>
      </c>
      <c r="J269" s="8">
        <v>9.8000000000000007</v>
      </c>
      <c r="K269" s="6">
        <f t="shared" si="12"/>
        <v>3.24</v>
      </c>
      <c r="L269" s="6">
        <f t="shared" si="13"/>
        <v>3.24</v>
      </c>
      <c r="M269" s="10">
        <v>252</v>
      </c>
      <c r="N269" s="3" t="str">
        <f t="shared" si="14"/>
        <v>WSW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0.9</v>
      </c>
      <c r="U269" s="15">
        <v>0.9</v>
      </c>
    </row>
    <row r="270" spans="1:21" x14ac:dyDescent="0.25">
      <c r="A270" s="1">
        <v>45400</v>
      </c>
      <c r="B270" s="2">
        <v>0.93055555555555558</v>
      </c>
      <c r="C270" s="7">
        <v>1007</v>
      </c>
      <c r="D270" s="7">
        <v>1012</v>
      </c>
      <c r="E270" s="8">
        <v>9.8000000000000007</v>
      </c>
      <c r="F270" s="9">
        <v>90</v>
      </c>
      <c r="G270" s="8">
        <v>9.8000000000000007</v>
      </c>
      <c r="H270" s="8">
        <v>8.1999999999999993</v>
      </c>
      <c r="I270" s="8">
        <v>26</v>
      </c>
      <c r="J270" s="8">
        <v>9.8000000000000007</v>
      </c>
      <c r="K270" s="6">
        <f t="shared" si="12"/>
        <v>0</v>
      </c>
      <c r="L270" s="6">
        <f t="shared" si="13"/>
        <v>0</v>
      </c>
      <c r="M270" s="10">
        <v>225</v>
      </c>
      <c r="N270" s="3" t="str">
        <f t="shared" si="14"/>
        <v>SW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</row>
    <row r="271" spans="1:21" x14ac:dyDescent="0.25">
      <c r="A271" s="1">
        <v>45400</v>
      </c>
      <c r="B271" s="2">
        <v>0.93402777777777779</v>
      </c>
      <c r="C271" s="7">
        <v>1007</v>
      </c>
      <c r="D271" s="7">
        <v>1012</v>
      </c>
      <c r="E271" s="8">
        <v>9.8000000000000007</v>
      </c>
      <c r="F271" s="9">
        <v>90</v>
      </c>
      <c r="G271" s="8">
        <v>9.8000000000000007</v>
      </c>
      <c r="H271" s="8">
        <v>8.1999999999999993</v>
      </c>
      <c r="I271" s="8">
        <v>26</v>
      </c>
      <c r="J271" s="8">
        <v>9.8000000000000007</v>
      </c>
      <c r="K271" s="6">
        <f t="shared" si="12"/>
        <v>0</v>
      </c>
      <c r="L271" s="6">
        <f t="shared" si="13"/>
        <v>0</v>
      </c>
      <c r="M271" s="10">
        <v>270</v>
      </c>
      <c r="N271" s="3" t="str">
        <f t="shared" si="14"/>
        <v>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</v>
      </c>
      <c r="U271" s="15">
        <v>0</v>
      </c>
    </row>
    <row r="272" spans="1:21" x14ac:dyDescent="0.25">
      <c r="A272" s="1">
        <v>45400</v>
      </c>
      <c r="B272" s="2">
        <v>0.9375</v>
      </c>
      <c r="C272" s="7">
        <v>1007</v>
      </c>
      <c r="D272" s="7">
        <v>1012</v>
      </c>
      <c r="E272" s="8">
        <v>9.8000000000000007</v>
      </c>
      <c r="F272" s="9">
        <v>89</v>
      </c>
      <c r="G272" s="8">
        <v>9.8000000000000007</v>
      </c>
      <c r="H272" s="8">
        <v>8.1</v>
      </c>
      <c r="I272" s="8">
        <v>26</v>
      </c>
      <c r="J272" s="8">
        <v>9.8000000000000007</v>
      </c>
      <c r="K272" s="6">
        <f t="shared" si="12"/>
        <v>3.24</v>
      </c>
      <c r="L272" s="6">
        <f t="shared" si="13"/>
        <v>3.24</v>
      </c>
      <c r="M272" s="10">
        <v>266</v>
      </c>
      <c r="N272" s="3" t="str">
        <f t="shared" si="14"/>
        <v>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0.9</v>
      </c>
      <c r="U272" s="15">
        <v>0.9</v>
      </c>
    </row>
    <row r="273" spans="1:21" x14ac:dyDescent="0.25">
      <c r="A273" s="1">
        <v>45400</v>
      </c>
      <c r="B273" s="2">
        <v>0.94097222222222221</v>
      </c>
      <c r="C273" s="7">
        <v>1007</v>
      </c>
      <c r="D273" s="7">
        <v>1012</v>
      </c>
      <c r="E273" s="8">
        <v>9.6999999999999993</v>
      </c>
      <c r="F273" s="9">
        <v>89</v>
      </c>
      <c r="G273" s="8">
        <v>9.6999999999999993</v>
      </c>
      <c r="H273" s="8">
        <v>8</v>
      </c>
      <c r="I273" s="8">
        <v>26</v>
      </c>
      <c r="J273" s="8">
        <v>9.6999999999999993</v>
      </c>
      <c r="K273" s="6">
        <f t="shared" si="12"/>
        <v>0</v>
      </c>
      <c r="L273" s="6">
        <f t="shared" si="13"/>
        <v>0</v>
      </c>
      <c r="M273" s="10">
        <v>270</v>
      </c>
      <c r="N273" s="3" t="str">
        <f t="shared" si="14"/>
        <v>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</v>
      </c>
      <c r="U273" s="15">
        <v>0</v>
      </c>
    </row>
    <row r="274" spans="1:21" x14ac:dyDescent="0.25">
      <c r="A274" s="1">
        <v>45400</v>
      </c>
      <c r="B274" s="2">
        <v>0.94444444444444442</v>
      </c>
      <c r="C274" s="7">
        <v>1007</v>
      </c>
      <c r="D274" s="7">
        <v>1012</v>
      </c>
      <c r="E274" s="8">
        <v>9.6999999999999993</v>
      </c>
      <c r="F274" s="9">
        <v>90</v>
      </c>
      <c r="G274" s="8">
        <v>9.6999999999999993</v>
      </c>
      <c r="H274" s="8">
        <v>8.1</v>
      </c>
      <c r="I274" s="8">
        <v>26</v>
      </c>
      <c r="J274" s="8">
        <v>9.6999999999999993</v>
      </c>
      <c r="K274" s="6">
        <f t="shared" si="12"/>
        <v>0</v>
      </c>
      <c r="L274" s="6">
        <f t="shared" si="13"/>
        <v>0</v>
      </c>
      <c r="M274" s="10">
        <v>266</v>
      </c>
      <c r="N274" s="3" t="str">
        <f t="shared" si="14"/>
        <v>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</v>
      </c>
      <c r="U274" s="15">
        <v>0</v>
      </c>
    </row>
    <row r="275" spans="1:21" x14ac:dyDescent="0.25">
      <c r="A275" s="1">
        <v>45400</v>
      </c>
      <c r="B275" s="2">
        <v>0.94791666666666663</v>
      </c>
      <c r="C275" s="7">
        <v>1007</v>
      </c>
      <c r="D275" s="7">
        <v>1012</v>
      </c>
      <c r="E275" s="8">
        <v>9.5</v>
      </c>
      <c r="F275" s="9">
        <v>90</v>
      </c>
      <c r="G275" s="8">
        <v>9.5</v>
      </c>
      <c r="H275" s="8">
        <v>7.9</v>
      </c>
      <c r="I275" s="8">
        <v>26</v>
      </c>
      <c r="J275" s="8">
        <v>9.5</v>
      </c>
      <c r="K275" s="6">
        <f t="shared" si="12"/>
        <v>3.6</v>
      </c>
      <c r="L275" s="6">
        <f t="shared" si="13"/>
        <v>3.6</v>
      </c>
      <c r="M275" s="10">
        <v>138</v>
      </c>
      <c r="N275" s="3" t="str">
        <f t="shared" si="14"/>
        <v>SE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</v>
      </c>
      <c r="U275" s="15">
        <v>1</v>
      </c>
    </row>
    <row r="276" spans="1:21" x14ac:dyDescent="0.25">
      <c r="A276" s="1">
        <v>45400</v>
      </c>
      <c r="B276" s="2">
        <v>0.95138888888888884</v>
      </c>
      <c r="C276" s="7">
        <v>1007</v>
      </c>
      <c r="D276" s="7">
        <v>1012</v>
      </c>
      <c r="E276" s="8">
        <v>9.4</v>
      </c>
      <c r="F276" s="9">
        <v>89</v>
      </c>
      <c r="G276" s="8">
        <v>9.4</v>
      </c>
      <c r="H276" s="8">
        <v>7.7</v>
      </c>
      <c r="I276" s="8">
        <v>26</v>
      </c>
      <c r="J276" s="8">
        <v>9.4</v>
      </c>
      <c r="K276" s="6">
        <f t="shared" si="12"/>
        <v>3.9600000000000004</v>
      </c>
      <c r="L276" s="6">
        <f t="shared" si="13"/>
        <v>3.9600000000000004</v>
      </c>
      <c r="M276" s="10">
        <v>249</v>
      </c>
      <c r="N276" s="3" t="str">
        <f t="shared" si="14"/>
        <v>WSW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1.1000000000000001</v>
      </c>
      <c r="U276" s="15">
        <v>1.1000000000000001</v>
      </c>
    </row>
    <row r="277" spans="1:21" x14ac:dyDescent="0.25">
      <c r="A277" s="1">
        <v>45400</v>
      </c>
      <c r="B277" s="2">
        <v>0.95486111111111116</v>
      </c>
      <c r="C277" s="7">
        <v>1007</v>
      </c>
      <c r="D277" s="7">
        <v>1012</v>
      </c>
      <c r="E277" s="8">
        <v>9.4</v>
      </c>
      <c r="F277" s="9">
        <v>89</v>
      </c>
      <c r="G277" s="8">
        <v>9.4</v>
      </c>
      <c r="H277" s="8">
        <v>7.7</v>
      </c>
      <c r="I277" s="8">
        <v>26</v>
      </c>
      <c r="J277" s="8">
        <v>9.4</v>
      </c>
      <c r="K277" s="6">
        <f t="shared" si="12"/>
        <v>0</v>
      </c>
      <c r="L277" s="6">
        <f t="shared" si="13"/>
        <v>0</v>
      </c>
      <c r="M277" s="10">
        <v>234</v>
      </c>
      <c r="N277" s="3" t="str">
        <f t="shared" si="14"/>
        <v>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</v>
      </c>
      <c r="U277" s="15">
        <v>0</v>
      </c>
    </row>
    <row r="278" spans="1:21" x14ac:dyDescent="0.25">
      <c r="A278" s="1">
        <v>45400</v>
      </c>
      <c r="B278" s="2">
        <v>0.95833333333333337</v>
      </c>
      <c r="C278" s="7">
        <v>1007</v>
      </c>
      <c r="D278" s="7">
        <v>1012</v>
      </c>
      <c r="E278" s="8">
        <v>9.4</v>
      </c>
      <c r="F278" s="9">
        <v>89</v>
      </c>
      <c r="G278" s="8">
        <v>9.4</v>
      </c>
      <c r="H278" s="8">
        <v>7.7</v>
      </c>
      <c r="I278" s="8">
        <v>26</v>
      </c>
      <c r="J278" s="8">
        <v>9.4</v>
      </c>
      <c r="K278" s="6">
        <f t="shared" si="12"/>
        <v>0</v>
      </c>
      <c r="L278" s="6">
        <f t="shared" si="13"/>
        <v>0</v>
      </c>
      <c r="M278" s="10">
        <v>210</v>
      </c>
      <c r="N278" s="3" t="str">
        <f t="shared" si="14"/>
        <v>SSW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</v>
      </c>
      <c r="U278" s="15">
        <v>0</v>
      </c>
    </row>
    <row r="279" spans="1:21" x14ac:dyDescent="0.25">
      <c r="A279" s="1">
        <v>45400</v>
      </c>
      <c r="B279" s="2">
        <v>0.96180555555555558</v>
      </c>
      <c r="C279" s="7">
        <v>1007</v>
      </c>
      <c r="D279" s="7">
        <v>1012</v>
      </c>
      <c r="E279" s="8">
        <v>9.4</v>
      </c>
      <c r="F279" s="9">
        <v>88</v>
      </c>
      <c r="G279" s="8">
        <v>9.4</v>
      </c>
      <c r="H279" s="8">
        <v>7.5</v>
      </c>
      <c r="I279" s="8">
        <v>26</v>
      </c>
      <c r="J279" s="8">
        <v>9.4</v>
      </c>
      <c r="K279" s="6">
        <f t="shared" si="12"/>
        <v>0</v>
      </c>
      <c r="L279" s="6">
        <f t="shared" si="13"/>
        <v>0</v>
      </c>
      <c r="M279" s="10">
        <v>204</v>
      </c>
      <c r="N279" s="3" t="str">
        <f t="shared" si="14"/>
        <v>SSW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45400</v>
      </c>
      <c r="B280" s="2">
        <v>0.96527777777777779</v>
      </c>
      <c r="C280" s="7">
        <v>1007</v>
      </c>
      <c r="D280" s="7">
        <v>1012</v>
      </c>
      <c r="E280" s="8">
        <v>9.5</v>
      </c>
      <c r="F280" s="9">
        <v>88</v>
      </c>
      <c r="G280" s="8">
        <v>9.5</v>
      </c>
      <c r="H280" s="8">
        <v>7.6</v>
      </c>
      <c r="I280" s="8">
        <v>26</v>
      </c>
      <c r="J280" s="8">
        <v>9.5</v>
      </c>
      <c r="K280" s="6">
        <f t="shared" si="12"/>
        <v>0</v>
      </c>
      <c r="L280" s="6">
        <f t="shared" si="13"/>
        <v>0</v>
      </c>
      <c r="M280" s="10">
        <v>240</v>
      </c>
      <c r="N280" s="3" t="str">
        <f t="shared" si="14"/>
        <v>WSW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</v>
      </c>
      <c r="U280" s="15">
        <v>0</v>
      </c>
    </row>
    <row r="281" spans="1:21" x14ac:dyDescent="0.25">
      <c r="A281" s="1">
        <v>45400</v>
      </c>
      <c r="B281" s="2">
        <v>0.96875</v>
      </c>
      <c r="C281" s="7">
        <v>1007</v>
      </c>
      <c r="D281" s="7">
        <v>1012</v>
      </c>
      <c r="E281" s="8">
        <v>9.4</v>
      </c>
      <c r="F281" s="9">
        <v>88</v>
      </c>
      <c r="G281" s="8">
        <v>9.4</v>
      </c>
      <c r="H281" s="8">
        <v>7.5</v>
      </c>
      <c r="I281" s="8">
        <v>26</v>
      </c>
      <c r="J281" s="8">
        <v>9.4</v>
      </c>
      <c r="K281" s="6">
        <f t="shared" si="12"/>
        <v>0</v>
      </c>
      <c r="L281" s="6">
        <f t="shared" si="13"/>
        <v>0</v>
      </c>
      <c r="M281" s="10">
        <v>323</v>
      </c>
      <c r="N281" s="3" t="str">
        <f t="shared" si="14"/>
        <v>NW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45400</v>
      </c>
      <c r="B282" s="2">
        <v>0.97222222222222221</v>
      </c>
      <c r="C282" s="7">
        <v>1007</v>
      </c>
      <c r="D282" s="7">
        <v>1012</v>
      </c>
      <c r="E282" s="8">
        <v>9.4</v>
      </c>
      <c r="F282" s="9">
        <v>88</v>
      </c>
      <c r="G282" s="8">
        <v>9.4</v>
      </c>
      <c r="H282" s="8">
        <v>7.5</v>
      </c>
      <c r="I282" s="8">
        <v>26</v>
      </c>
      <c r="J282" s="8">
        <v>9.4</v>
      </c>
      <c r="K282" s="6">
        <f t="shared" si="12"/>
        <v>0</v>
      </c>
      <c r="L282" s="6">
        <f t="shared" si="13"/>
        <v>0</v>
      </c>
      <c r="M282" s="10">
        <v>234</v>
      </c>
      <c r="N282" s="3" t="str">
        <f t="shared" si="14"/>
        <v>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0</v>
      </c>
    </row>
    <row r="283" spans="1:21" x14ac:dyDescent="0.25">
      <c r="A283" s="1">
        <v>45400</v>
      </c>
      <c r="B283" s="2">
        <v>0.97569444444444442</v>
      </c>
      <c r="C283" s="7">
        <v>1007</v>
      </c>
      <c r="D283" s="7">
        <v>1012</v>
      </c>
      <c r="E283" s="8">
        <v>9.3000000000000007</v>
      </c>
      <c r="F283" s="9">
        <v>88</v>
      </c>
      <c r="G283" s="8">
        <v>9.3000000000000007</v>
      </c>
      <c r="H283" s="8">
        <v>7.4</v>
      </c>
      <c r="I283" s="8">
        <v>26</v>
      </c>
      <c r="J283" s="8">
        <v>9.3000000000000007</v>
      </c>
      <c r="K283" s="6">
        <f t="shared" si="12"/>
        <v>0</v>
      </c>
      <c r="L283" s="6">
        <f t="shared" si="13"/>
        <v>0</v>
      </c>
      <c r="M283" s="10">
        <v>321</v>
      </c>
      <c r="N283" s="3" t="str">
        <f t="shared" si="14"/>
        <v>NW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</v>
      </c>
      <c r="U283" s="15">
        <v>0</v>
      </c>
    </row>
    <row r="284" spans="1:21" x14ac:dyDescent="0.25">
      <c r="A284" s="1">
        <v>45400</v>
      </c>
      <c r="B284" s="2">
        <v>0.97916666666666663</v>
      </c>
      <c r="C284" s="7">
        <v>1007</v>
      </c>
      <c r="D284" s="7">
        <v>1012</v>
      </c>
      <c r="E284" s="8">
        <v>9.3000000000000007</v>
      </c>
      <c r="F284" s="9">
        <v>89</v>
      </c>
      <c r="G284" s="8">
        <v>9.3000000000000007</v>
      </c>
      <c r="H284" s="8">
        <v>7.6</v>
      </c>
      <c r="I284" s="8">
        <v>26</v>
      </c>
      <c r="J284" s="8">
        <v>9.3000000000000007</v>
      </c>
      <c r="K284" s="6">
        <f t="shared" si="12"/>
        <v>0</v>
      </c>
      <c r="L284" s="6">
        <f t="shared" si="13"/>
        <v>0</v>
      </c>
      <c r="M284" s="10">
        <v>260</v>
      </c>
      <c r="N284" s="3" t="str">
        <f t="shared" si="14"/>
        <v>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45400</v>
      </c>
      <c r="B285" s="2">
        <v>0.98263888888888884</v>
      </c>
      <c r="C285" s="7">
        <v>1007</v>
      </c>
      <c r="D285" s="7">
        <v>1012</v>
      </c>
      <c r="E285" s="8">
        <v>9.3000000000000007</v>
      </c>
      <c r="F285" s="9">
        <v>88</v>
      </c>
      <c r="G285" s="8">
        <v>9.3000000000000007</v>
      </c>
      <c r="H285" s="8">
        <v>7.4</v>
      </c>
      <c r="I285" s="8">
        <v>26</v>
      </c>
      <c r="J285" s="8">
        <v>9.3000000000000007</v>
      </c>
      <c r="K285" s="6">
        <f t="shared" si="12"/>
        <v>0</v>
      </c>
      <c r="L285" s="6">
        <f t="shared" si="13"/>
        <v>0</v>
      </c>
      <c r="M285" s="10">
        <v>228</v>
      </c>
      <c r="N285" s="3" t="str">
        <f t="shared" si="14"/>
        <v>SW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</v>
      </c>
      <c r="U285" s="15">
        <v>0</v>
      </c>
    </row>
    <row r="286" spans="1:21" x14ac:dyDescent="0.25">
      <c r="A286" s="1">
        <v>45400</v>
      </c>
      <c r="B286" s="2">
        <v>0.98611111111111116</v>
      </c>
      <c r="C286" s="7">
        <v>1007</v>
      </c>
      <c r="D286" s="7">
        <v>1012</v>
      </c>
      <c r="E286" s="8">
        <v>9.3000000000000007</v>
      </c>
      <c r="F286" s="9">
        <v>88</v>
      </c>
      <c r="G286" s="8">
        <v>9.3000000000000007</v>
      </c>
      <c r="H286" s="8">
        <v>7.4</v>
      </c>
      <c r="I286" s="8">
        <v>26</v>
      </c>
      <c r="J286" s="8">
        <v>9.3000000000000007</v>
      </c>
      <c r="K286" s="6">
        <f t="shared" si="12"/>
        <v>3.24</v>
      </c>
      <c r="L286" s="6">
        <f t="shared" si="13"/>
        <v>3.24</v>
      </c>
      <c r="M286" s="10">
        <v>254</v>
      </c>
      <c r="N286" s="3" t="str">
        <f t="shared" si="14"/>
        <v>WSW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0.9</v>
      </c>
      <c r="U286" s="15">
        <v>0.9</v>
      </c>
    </row>
    <row r="287" spans="1:21" x14ac:dyDescent="0.25">
      <c r="A287" s="1">
        <v>45400</v>
      </c>
      <c r="B287" s="2">
        <v>0.98958333333333337</v>
      </c>
      <c r="C287" s="7">
        <v>1007</v>
      </c>
      <c r="D287" s="7">
        <v>1012</v>
      </c>
      <c r="E287" s="8">
        <v>9.1999999999999993</v>
      </c>
      <c r="F287" s="9">
        <v>89</v>
      </c>
      <c r="G287" s="8">
        <v>8.8000000000000007</v>
      </c>
      <c r="H287" s="8">
        <v>7.5</v>
      </c>
      <c r="I287" s="8">
        <v>26</v>
      </c>
      <c r="J287" s="8">
        <v>8.8000000000000007</v>
      </c>
      <c r="K287" s="6">
        <f t="shared" si="12"/>
        <v>5.04</v>
      </c>
      <c r="L287" s="6">
        <f t="shared" si="13"/>
        <v>5.04</v>
      </c>
      <c r="M287" s="10">
        <v>240</v>
      </c>
      <c r="N287" s="3" t="str">
        <f t="shared" si="14"/>
        <v>WSW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1.4</v>
      </c>
      <c r="U287" s="15">
        <v>1.4</v>
      </c>
    </row>
    <row r="288" spans="1:21" x14ac:dyDescent="0.25">
      <c r="A288" s="1">
        <v>45400</v>
      </c>
      <c r="B288" s="2">
        <v>0.99305555555555558</v>
      </c>
      <c r="C288" s="7">
        <v>1007</v>
      </c>
      <c r="D288" s="7">
        <v>1012</v>
      </c>
      <c r="E288" s="8">
        <v>9.1</v>
      </c>
      <c r="F288" s="9">
        <v>89</v>
      </c>
      <c r="G288" s="8">
        <v>9.1</v>
      </c>
      <c r="H288" s="8">
        <v>7.4</v>
      </c>
      <c r="I288" s="8">
        <v>26</v>
      </c>
      <c r="J288" s="8">
        <v>9.1</v>
      </c>
      <c r="K288" s="6">
        <f t="shared" si="12"/>
        <v>3.24</v>
      </c>
      <c r="L288" s="6">
        <f t="shared" si="13"/>
        <v>3.24</v>
      </c>
      <c r="M288" s="10">
        <v>306</v>
      </c>
      <c r="N288" s="3" t="str">
        <f t="shared" si="14"/>
        <v>WNW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0.9</v>
      </c>
      <c r="U288" s="15">
        <v>0.9</v>
      </c>
    </row>
    <row r="289" spans="1:21" s="3" customFormat="1" x14ac:dyDescent="0.25">
      <c r="A289" s="1">
        <v>45400</v>
      </c>
      <c r="B289" s="75">
        <v>0.99652777777777779</v>
      </c>
      <c r="C289" s="7">
        <v>1007</v>
      </c>
      <c r="D289" s="7">
        <v>1012</v>
      </c>
      <c r="E289" s="8">
        <v>8.9</v>
      </c>
      <c r="F289" s="9">
        <v>89</v>
      </c>
      <c r="G289" s="8">
        <v>8.9</v>
      </c>
      <c r="H289" s="8">
        <v>7.2</v>
      </c>
      <c r="I289" s="8">
        <v>26</v>
      </c>
      <c r="J289" s="8">
        <v>8.9</v>
      </c>
      <c r="K289" s="6">
        <f t="shared" si="12"/>
        <v>3.24</v>
      </c>
      <c r="L289" s="6">
        <f t="shared" si="13"/>
        <v>3.24</v>
      </c>
      <c r="M289" s="10">
        <v>270</v>
      </c>
      <c r="N289" s="3" t="str">
        <f t="shared" si="14"/>
        <v>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0.9</v>
      </c>
      <c r="U289" s="15">
        <v>0.9</v>
      </c>
    </row>
    <row r="290" spans="1:21" x14ac:dyDescent="0.25">
      <c r="K290" s="6"/>
      <c r="L290" s="6"/>
      <c r="N290" s="3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</row>
    <row r="293" spans="1:21" x14ac:dyDescent="0.25">
      <c r="A293" s="31">
        <f>AVERAGE(E2:E289)</f>
        <v>11.257638888888899</v>
      </c>
      <c r="B293" s="27">
        <f>AVERAGE(F2:F289)</f>
        <v>79.833333333333329</v>
      </c>
      <c r="C293" s="28">
        <f>AVERAGE(C2:C289)</f>
        <v>1004.2118055555555</v>
      </c>
      <c r="D293" s="29">
        <f>AVERAGE(S67:S246)</f>
        <v>143.87716512833339</v>
      </c>
      <c r="E293" s="30">
        <f>AVERAGE(K2:K288)</f>
        <v>3.5473170731707317</v>
      </c>
      <c r="F293" s="31">
        <f>AVERAGE(H2:H289)</f>
        <v>7.6874999999999902</v>
      </c>
      <c r="G293" s="45" t="str" cm="1">
        <f t="array" ref="G293">INDEX(N2:N288,MIN(IF(MAX(COUNTIF(N2:N288,N2:N288))=COUNTIF(N2:N288,N2:N288),ROW(N2:N288),"")))</f>
        <v>E</v>
      </c>
      <c r="H293" s="47"/>
      <c r="I293" s="26"/>
    </row>
    <row r="294" spans="1:21" x14ac:dyDescent="0.25">
      <c r="C294"/>
      <c r="D294"/>
      <c r="E294" s="26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8</v>
      </c>
      <c r="B296" s="33">
        <f>MAX(E2:E289)</f>
        <v>16.600000000000001</v>
      </c>
      <c r="C296" s="34">
        <f>MIN(F2:F289)</f>
        <v>52</v>
      </c>
      <c r="D296" s="35">
        <f>MAX(F2:F289)</f>
        <v>90</v>
      </c>
      <c r="E296" s="36">
        <f>MAX(S2:S289)</f>
        <v>763.42440000000011</v>
      </c>
      <c r="F296" s="37">
        <f>MAX(L2:L288)</f>
        <v>13.32</v>
      </c>
      <c r="G296" s="38">
        <f>MIN(H2:H289)</f>
        <v>5.9</v>
      </c>
      <c r="H296" s="33">
        <f>MAX(H2:H289)</f>
        <v>10</v>
      </c>
      <c r="I296" s="40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F2B8-7744-4F9C-9DEF-AE3CC9CA62DE}">
  <dimension ref="A1:W297"/>
  <sheetViews>
    <sheetView workbookViewId="0">
      <selection activeCell="N2" sqref="N2:N289"/>
    </sheetView>
  </sheetViews>
  <sheetFormatPr defaultRowHeight="15" x14ac:dyDescent="0.25"/>
  <cols>
    <col min="1" max="1" width="16.140625" customWidth="1"/>
    <col min="2" max="2" width="18" customWidth="1"/>
    <col min="3" max="3" width="19.5703125" style="16" customWidth="1"/>
    <col min="4" max="4" width="21.42578125" style="16" customWidth="1"/>
    <col min="5" max="5" width="18.5703125" style="5" customWidth="1"/>
    <col min="6" max="6" width="18.5703125" style="17" customWidth="1"/>
    <col min="7" max="7" width="17.28515625" style="5" customWidth="1"/>
    <col min="8" max="8" width="18.5703125" style="5" customWidth="1"/>
    <col min="9" max="9" width="19.85546875" style="5" customWidth="1"/>
    <col min="10" max="10" width="13.28515625" style="5" customWidth="1"/>
    <col min="11" max="11" width="16.28515625" style="39" customWidth="1"/>
    <col min="12" max="12" width="15.28515625" style="39" customWidth="1"/>
    <col min="13" max="13" width="13.7109375" style="4" customWidth="1"/>
    <col min="14" max="14" width="18.140625" customWidth="1"/>
    <col min="15" max="15" width="12.85546875" style="19" customWidth="1"/>
    <col min="16" max="16" width="17.28515625" style="18" customWidth="1"/>
    <col min="17" max="17" width="18.42578125" customWidth="1"/>
    <col min="18" max="18" width="18.7109375" style="20" customWidth="1"/>
    <col min="19" max="19" width="18.85546875" style="21" customWidth="1"/>
    <col min="20" max="20" width="15" style="22" customWidth="1"/>
    <col min="21" max="21" width="14.710937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2" t="s">
        <v>29</v>
      </c>
      <c r="P1" s="11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45401</v>
      </c>
      <c r="B2" s="2">
        <v>0</v>
      </c>
      <c r="C2" s="7">
        <v>1007</v>
      </c>
      <c r="D2" s="7">
        <v>1012</v>
      </c>
      <c r="E2" s="8">
        <v>8.8000000000000007</v>
      </c>
      <c r="F2" s="9">
        <v>90</v>
      </c>
      <c r="G2" s="8">
        <v>8.8000000000000007</v>
      </c>
      <c r="H2" s="8">
        <v>7.2</v>
      </c>
      <c r="I2" s="8">
        <v>26</v>
      </c>
      <c r="J2" s="8">
        <v>8.8000000000000007</v>
      </c>
      <c r="K2" s="6">
        <f>CONVERT(T2,"m/s","km/h")</f>
        <v>2.52</v>
      </c>
      <c r="L2" s="6">
        <f>CONVERT(U2,"m/s","km/h")</f>
        <v>2.52</v>
      </c>
      <c r="M2" s="10">
        <v>230</v>
      </c>
      <c r="N2" s="3" t="str">
        <f>LOOKUP(M2,$V$4:$V$40,$W$4:$W$40)</f>
        <v>SW</v>
      </c>
      <c r="O2" s="12">
        <v>0</v>
      </c>
      <c r="P2" s="11">
        <v>0</v>
      </c>
      <c r="Q2" s="3">
        <v>0</v>
      </c>
      <c r="R2" s="13">
        <v>0</v>
      </c>
      <c r="S2" s="14">
        <v>0</v>
      </c>
      <c r="T2" s="15">
        <v>0.7</v>
      </c>
      <c r="U2" s="15">
        <v>0.7</v>
      </c>
    </row>
    <row r="3" spans="1:23" x14ac:dyDescent="0.25">
      <c r="A3" s="1">
        <v>45401</v>
      </c>
      <c r="B3" s="2">
        <v>3.472222222222222E-3</v>
      </c>
      <c r="C3" s="7">
        <v>1007</v>
      </c>
      <c r="D3" s="7">
        <v>1012</v>
      </c>
      <c r="E3" s="8">
        <v>8.6999999999999993</v>
      </c>
      <c r="F3" s="9">
        <v>90</v>
      </c>
      <c r="G3" s="8">
        <v>8.6999999999999993</v>
      </c>
      <c r="H3" s="8">
        <v>7.1</v>
      </c>
      <c r="I3" s="8">
        <v>26</v>
      </c>
      <c r="J3" s="8">
        <v>8.6999999999999993</v>
      </c>
      <c r="K3" s="6">
        <f t="shared" ref="K3:K66" si="0">CONVERT(T3,"m/s","km/h")</f>
        <v>3.24</v>
      </c>
      <c r="L3" s="6">
        <f t="shared" ref="L3:L66" si="1">CONVERT(U3,"m/s","km/h")</f>
        <v>3.24</v>
      </c>
      <c r="M3" s="10">
        <v>304</v>
      </c>
      <c r="N3" s="3" t="str">
        <f t="shared" ref="N3:N66" si="2">LOOKUP(M3,$V$4:$V$40,$W$4:$W$40)</f>
        <v>WNW</v>
      </c>
      <c r="O3" s="12">
        <v>0</v>
      </c>
      <c r="P3" s="11">
        <v>0</v>
      </c>
      <c r="Q3" s="3">
        <v>0</v>
      </c>
      <c r="R3" s="13">
        <v>0</v>
      </c>
      <c r="S3" s="14">
        <v>0</v>
      </c>
      <c r="T3" s="15">
        <v>0.9</v>
      </c>
      <c r="U3" s="15">
        <v>0.9</v>
      </c>
    </row>
    <row r="4" spans="1:23" x14ac:dyDescent="0.25">
      <c r="A4" s="1">
        <v>45401</v>
      </c>
      <c r="B4" s="2">
        <v>6.9444444444444441E-3</v>
      </c>
      <c r="C4" s="7">
        <v>1007</v>
      </c>
      <c r="D4" s="7">
        <v>1012</v>
      </c>
      <c r="E4" s="8">
        <v>8.6999999999999993</v>
      </c>
      <c r="F4" s="9">
        <v>90</v>
      </c>
      <c r="G4" s="8">
        <v>8.6999999999999993</v>
      </c>
      <c r="H4" s="8">
        <v>7.1</v>
      </c>
      <c r="I4" s="8">
        <v>26</v>
      </c>
      <c r="J4" s="8">
        <v>8.6999999999999993</v>
      </c>
      <c r="K4" s="6">
        <f t="shared" si="0"/>
        <v>0</v>
      </c>
      <c r="L4" s="6">
        <f t="shared" si="1"/>
        <v>0</v>
      </c>
      <c r="M4" s="10">
        <v>264</v>
      </c>
      <c r="N4" s="3" t="str">
        <f t="shared" si="2"/>
        <v>W</v>
      </c>
      <c r="O4" s="12">
        <v>0</v>
      </c>
      <c r="P4" s="11">
        <v>0</v>
      </c>
      <c r="Q4" s="3">
        <v>0</v>
      </c>
      <c r="R4" s="13">
        <v>0</v>
      </c>
      <c r="S4" s="14">
        <v>0</v>
      </c>
      <c r="T4" s="15">
        <v>0</v>
      </c>
      <c r="U4" s="15">
        <v>0</v>
      </c>
    </row>
    <row r="5" spans="1:23" x14ac:dyDescent="0.25">
      <c r="A5" s="1">
        <v>45401</v>
      </c>
      <c r="B5" s="2">
        <v>1.0416666666666666E-2</v>
      </c>
      <c r="C5" s="7">
        <v>1007</v>
      </c>
      <c r="D5" s="7">
        <v>1012</v>
      </c>
      <c r="E5" s="8">
        <v>8.6</v>
      </c>
      <c r="F5" s="9">
        <v>90</v>
      </c>
      <c r="G5" s="8">
        <v>8.6</v>
      </c>
      <c r="H5" s="8">
        <v>7</v>
      </c>
      <c r="I5" s="8">
        <v>26</v>
      </c>
      <c r="J5" s="8">
        <v>8.6</v>
      </c>
      <c r="K5" s="6">
        <f t="shared" si="0"/>
        <v>0</v>
      </c>
      <c r="L5" s="6">
        <f t="shared" si="1"/>
        <v>0</v>
      </c>
      <c r="M5" s="10">
        <v>246</v>
      </c>
      <c r="N5" s="3" t="str">
        <f t="shared" si="2"/>
        <v>WSW</v>
      </c>
      <c r="O5" s="12">
        <v>0</v>
      </c>
      <c r="P5" s="11">
        <v>0</v>
      </c>
      <c r="Q5" s="3">
        <v>0</v>
      </c>
      <c r="R5" s="13">
        <v>0</v>
      </c>
      <c r="S5" s="14">
        <v>0</v>
      </c>
      <c r="T5" s="15">
        <v>0</v>
      </c>
      <c r="U5" s="15">
        <v>0</v>
      </c>
      <c r="V5" s="43">
        <v>0</v>
      </c>
      <c r="W5" s="5" t="s">
        <v>0</v>
      </c>
    </row>
    <row r="6" spans="1:23" x14ac:dyDescent="0.25">
      <c r="A6" s="1">
        <v>45401</v>
      </c>
      <c r="B6" s="2">
        <v>1.3888888888888888E-2</v>
      </c>
      <c r="C6" s="7">
        <v>1007</v>
      </c>
      <c r="D6" s="7">
        <v>1012</v>
      </c>
      <c r="E6" s="8">
        <v>8.5</v>
      </c>
      <c r="F6" s="9">
        <v>90</v>
      </c>
      <c r="G6" s="8">
        <v>8.5</v>
      </c>
      <c r="H6" s="8">
        <v>6.9</v>
      </c>
      <c r="I6" s="8">
        <v>26</v>
      </c>
      <c r="J6" s="8">
        <v>8.5</v>
      </c>
      <c r="K6" s="6">
        <f t="shared" si="0"/>
        <v>0</v>
      </c>
      <c r="L6" s="6">
        <f t="shared" si="1"/>
        <v>0</v>
      </c>
      <c r="M6" s="10">
        <v>264</v>
      </c>
      <c r="N6" s="3" t="str">
        <f t="shared" si="2"/>
        <v>W</v>
      </c>
      <c r="O6" s="12">
        <v>0</v>
      </c>
      <c r="P6" s="11">
        <v>0</v>
      </c>
      <c r="Q6" s="3">
        <v>0</v>
      </c>
      <c r="R6" s="13">
        <v>0</v>
      </c>
      <c r="S6" s="14">
        <v>0</v>
      </c>
      <c r="T6" s="15">
        <v>0</v>
      </c>
      <c r="U6" s="15">
        <v>0</v>
      </c>
      <c r="V6" s="43">
        <v>10</v>
      </c>
      <c r="W6" s="5" t="s">
        <v>0</v>
      </c>
    </row>
    <row r="7" spans="1:23" x14ac:dyDescent="0.25">
      <c r="A7" s="1">
        <v>45401</v>
      </c>
      <c r="B7" s="2">
        <v>1.7361111111111112E-2</v>
      </c>
      <c r="C7" s="7">
        <v>1007</v>
      </c>
      <c r="D7" s="7">
        <v>1012</v>
      </c>
      <c r="E7" s="8">
        <v>8.5</v>
      </c>
      <c r="F7" s="9">
        <v>90</v>
      </c>
      <c r="G7" s="8">
        <v>8.5</v>
      </c>
      <c r="H7" s="8">
        <v>6.9</v>
      </c>
      <c r="I7" s="8">
        <v>26</v>
      </c>
      <c r="J7" s="8">
        <v>8.5</v>
      </c>
      <c r="K7" s="6">
        <f t="shared" si="0"/>
        <v>0</v>
      </c>
      <c r="L7" s="6">
        <f t="shared" si="1"/>
        <v>0</v>
      </c>
      <c r="M7" s="10">
        <v>180</v>
      </c>
      <c r="N7" s="3" t="str">
        <f t="shared" si="2"/>
        <v>S</v>
      </c>
      <c r="O7" s="12">
        <v>0</v>
      </c>
      <c r="P7" s="11">
        <v>0</v>
      </c>
      <c r="Q7" s="3">
        <v>0</v>
      </c>
      <c r="R7" s="13">
        <v>0</v>
      </c>
      <c r="S7" s="14">
        <v>0</v>
      </c>
      <c r="T7" s="15">
        <v>0</v>
      </c>
      <c r="U7" s="15">
        <v>0</v>
      </c>
      <c r="V7" s="43">
        <v>20</v>
      </c>
      <c r="W7" s="5" t="s">
        <v>1</v>
      </c>
    </row>
    <row r="8" spans="1:23" x14ac:dyDescent="0.25">
      <c r="A8" s="1">
        <v>45401</v>
      </c>
      <c r="B8" s="2">
        <v>2.0833333333333332E-2</v>
      </c>
      <c r="C8" s="7">
        <v>1007</v>
      </c>
      <c r="D8" s="7">
        <v>1012</v>
      </c>
      <c r="E8" s="8">
        <v>8.6</v>
      </c>
      <c r="F8" s="9">
        <v>89</v>
      </c>
      <c r="G8" s="8">
        <v>8.6</v>
      </c>
      <c r="H8" s="8">
        <v>6.9</v>
      </c>
      <c r="I8" s="8">
        <v>26</v>
      </c>
      <c r="J8" s="8">
        <v>8.6</v>
      </c>
      <c r="K8" s="6">
        <f t="shared" si="0"/>
        <v>3.6</v>
      </c>
      <c r="L8" s="6">
        <f t="shared" si="1"/>
        <v>3.6</v>
      </c>
      <c r="M8" s="10">
        <v>222</v>
      </c>
      <c r="N8" s="3" t="str">
        <f t="shared" si="2"/>
        <v>SW</v>
      </c>
      <c r="O8" s="12">
        <v>0</v>
      </c>
      <c r="P8" s="11">
        <v>0</v>
      </c>
      <c r="Q8" s="3">
        <v>0</v>
      </c>
      <c r="R8" s="13">
        <v>0</v>
      </c>
      <c r="S8" s="14">
        <v>0</v>
      </c>
      <c r="T8" s="15">
        <v>1</v>
      </c>
      <c r="U8" s="15">
        <v>1</v>
      </c>
      <c r="V8" s="43">
        <v>30</v>
      </c>
      <c r="W8" s="5" t="s">
        <v>1</v>
      </c>
    </row>
    <row r="9" spans="1:23" x14ac:dyDescent="0.25">
      <c r="A9" s="1">
        <v>45401</v>
      </c>
      <c r="B9" s="2">
        <v>2.4305555555555556E-2</v>
      </c>
      <c r="C9" s="7">
        <v>1007</v>
      </c>
      <c r="D9" s="7">
        <v>1012</v>
      </c>
      <c r="E9" s="8">
        <v>8.6999999999999993</v>
      </c>
      <c r="F9" s="9">
        <v>88</v>
      </c>
      <c r="G9" s="8">
        <v>8.6999999999999993</v>
      </c>
      <c r="H9" s="8">
        <v>6.8</v>
      </c>
      <c r="I9" s="8">
        <v>26</v>
      </c>
      <c r="J9" s="8">
        <v>8.6999999999999993</v>
      </c>
      <c r="K9" s="6">
        <f t="shared" si="0"/>
        <v>3.24</v>
      </c>
      <c r="L9" s="6">
        <f t="shared" si="1"/>
        <v>3.24</v>
      </c>
      <c r="M9" s="10">
        <v>210</v>
      </c>
      <c r="N9" s="3" t="str">
        <f t="shared" si="2"/>
        <v>SSW</v>
      </c>
      <c r="O9" s="12">
        <v>0</v>
      </c>
      <c r="P9" s="11">
        <v>0</v>
      </c>
      <c r="Q9" s="3">
        <v>0</v>
      </c>
      <c r="R9" s="13">
        <v>0</v>
      </c>
      <c r="S9" s="14">
        <v>0</v>
      </c>
      <c r="T9" s="15">
        <v>0.9</v>
      </c>
      <c r="U9" s="15">
        <v>0.9</v>
      </c>
      <c r="V9" s="43">
        <v>40</v>
      </c>
      <c r="W9" s="5" t="s">
        <v>2</v>
      </c>
    </row>
    <row r="10" spans="1:23" x14ac:dyDescent="0.25">
      <c r="A10" s="1">
        <v>45401</v>
      </c>
      <c r="B10" s="2">
        <v>2.7777777777777776E-2</v>
      </c>
      <c r="C10" s="7">
        <v>1007</v>
      </c>
      <c r="D10" s="7">
        <v>1012</v>
      </c>
      <c r="E10" s="8">
        <v>8.5</v>
      </c>
      <c r="F10" s="9">
        <v>89</v>
      </c>
      <c r="G10" s="8">
        <v>8.5</v>
      </c>
      <c r="H10" s="8">
        <v>6.8</v>
      </c>
      <c r="I10" s="8">
        <v>26</v>
      </c>
      <c r="J10" s="8">
        <v>8.5</v>
      </c>
      <c r="K10" s="6">
        <f t="shared" si="0"/>
        <v>3.24</v>
      </c>
      <c r="L10" s="6">
        <f t="shared" si="1"/>
        <v>3.24</v>
      </c>
      <c r="M10" s="10">
        <v>222</v>
      </c>
      <c r="N10" s="3" t="str">
        <f t="shared" si="2"/>
        <v>SW</v>
      </c>
      <c r="O10" s="12">
        <v>0</v>
      </c>
      <c r="P10" s="11">
        <v>0</v>
      </c>
      <c r="Q10" s="3">
        <v>0</v>
      </c>
      <c r="R10" s="13">
        <v>0</v>
      </c>
      <c r="S10" s="14">
        <v>0</v>
      </c>
      <c r="T10" s="15">
        <v>0.9</v>
      </c>
      <c r="U10" s="15">
        <v>0.9</v>
      </c>
      <c r="V10" s="43">
        <v>50</v>
      </c>
      <c r="W10" s="5" t="s">
        <v>2</v>
      </c>
    </row>
    <row r="11" spans="1:23" x14ac:dyDescent="0.25">
      <c r="A11" s="1">
        <v>45401</v>
      </c>
      <c r="B11" s="2">
        <v>3.125E-2</v>
      </c>
      <c r="C11" s="7">
        <v>1007</v>
      </c>
      <c r="D11" s="7">
        <v>1012</v>
      </c>
      <c r="E11" s="8">
        <v>8.4</v>
      </c>
      <c r="F11" s="9">
        <v>89</v>
      </c>
      <c r="G11" s="8">
        <v>8.4</v>
      </c>
      <c r="H11" s="8">
        <v>6.7</v>
      </c>
      <c r="I11" s="8">
        <v>26</v>
      </c>
      <c r="J11" s="8">
        <v>8.4</v>
      </c>
      <c r="K11" s="6">
        <f t="shared" si="0"/>
        <v>3.6</v>
      </c>
      <c r="L11" s="6">
        <f t="shared" si="1"/>
        <v>3.6</v>
      </c>
      <c r="M11" s="10">
        <v>210</v>
      </c>
      <c r="N11" s="3" t="str">
        <f t="shared" si="2"/>
        <v>SSW</v>
      </c>
      <c r="O11" s="12">
        <v>0</v>
      </c>
      <c r="P11" s="11">
        <v>0</v>
      </c>
      <c r="Q11" s="3">
        <v>0</v>
      </c>
      <c r="R11" s="13">
        <v>0</v>
      </c>
      <c r="S11" s="14">
        <v>0</v>
      </c>
      <c r="T11" s="15">
        <v>1</v>
      </c>
      <c r="U11" s="15">
        <v>1</v>
      </c>
      <c r="V11" s="43">
        <v>60</v>
      </c>
      <c r="W11" s="5" t="s">
        <v>3</v>
      </c>
    </row>
    <row r="12" spans="1:23" x14ac:dyDescent="0.25">
      <c r="A12" s="1">
        <v>45401</v>
      </c>
      <c r="B12" s="2">
        <v>3.4722222222222224E-2</v>
      </c>
      <c r="C12" s="7">
        <v>1007</v>
      </c>
      <c r="D12" s="7">
        <v>1012</v>
      </c>
      <c r="E12" s="8">
        <v>8.4</v>
      </c>
      <c r="F12" s="9">
        <v>89</v>
      </c>
      <c r="G12" s="8">
        <v>8.4</v>
      </c>
      <c r="H12" s="8">
        <v>6.7</v>
      </c>
      <c r="I12" s="8">
        <v>26</v>
      </c>
      <c r="J12" s="8">
        <v>8.4</v>
      </c>
      <c r="K12" s="6">
        <f t="shared" si="0"/>
        <v>4.68</v>
      </c>
      <c r="L12" s="6">
        <f t="shared" si="1"/>
        <v>4.68</v>
      </c>
      <c r="M12" s="10">
        <v>282</v>
      </c>
      <c r="N12" s="3" t="str">
        <f t="shared" si="2"/>
        <v>W</v>
      </c>
      <c r="O12" s="12">
        <v>0</v>
      </c>
      <c r="P12" s="11">
        <v>0</v>
      </c>
      <c r="Q12" s="3">
        <v>0</v>
      </c>
      <c r="R12" s="13">
        <v>0</v>
      </c>
      <c r="S12" s="14">
        <v>0</v>
      </c>
      <c r="T12" s="15">
        <v>1.3</v>
      </c>
      <c r="U12" s="15">
        <v>1.3</v>
      </c>
      <c r="V12" s="43">
        <v>70</v>
      </c>
      <c r="W12" s="5" t="s">
        <v>3</v>
      </c>
    </row>
    <row r="13" spans="1:23" x14ac:dyDescent="0.25">
      <c r="A13" s="1">
        <v>45401</v>
      </c>
      <c r="B13" s="2">
        <v>3.8194444444444448E-2</v>
      </c>
      <c r="C13" s="7">
        <v>1007</v>
      </c>
      <c r="D13" s="7">
        <v>1012</v>
      </c>
      <c r="E13" s="8">
        <v>8.5</v>
      </c>
      <c r="F13" s="9">
        <v>89</v>
      </c>
      <c r="G13" s="8">
        <v>8.5</v>
      </c>
      <c r="H13" s="8">
        <v>6.8</v>
      </c>
      <c r="I13" s="8">
        <v>26</v>
      </c>
      <c r="J13" s="8">
        <v>8.5</v>
      </c>
      <c r="K13" s="6">
        <f t="shared" si="0"/>
        <v>3.24</v>
      </c>
      <c r="L13" s="6">
        <f t="shared" si="1"/>
        <v>3.24</v>
      </c>
      <c r="M13" s="10">
        <v>192</v>
      </c>
      <c r="N13" s="3" t="str">
        <f t="shared" si="2"/>
        <v>S</v>
      </c>
      <c r="O13" s="12">
        <v>0</v>
      </c>
      <c r="P13" s="11">
        <v>0</v>
      </c>
      <c r="Q13" s="3">
        <v>0</v>
      </c>
      <c r="R13" s="13">
        <v>0</v>
      </c>
      <c r="S13" s="14">
        <v>0</v>
      </c>
      <c r="T13" s="15">
        <v>0.9</v>
      </c>
      <c r="U13" s="15">
        <v>0.9</v>
      </c>
      <c r="V13" s="43">
        <v>80</v>
      </c>
      <c r="W13" s="5" t="s">
        <v>4</v>
      </c>
    </row>
    <row r="14" spans="1:23" x14ac:dyDescent="0.25">
      <c r="A14" s="1">
        <v>45401</v>
      </c>
      <c r="B14" s="2">
        <v>4.1666666666666664E-2</v>
      </c>
      <c r="C14" s="7">
        <v>1007</v>
      </c>
      <c r="D14" s="7">
        <v>1012</v>
      </c>
      <c r="E14" s="8">
        <v>8.4</v>
      </c>
      <c r="F14" s="9">
        <v>89</v>
      </c>
      <c r="G14" s="8">
        <v>8.4</v>
      </c>
      <c r="H14" s="8">
        <v>6.7</v>
      </c>
      <c r="I14" s="8">
        <v>26</v>
      </c>
      <c r="J14" s="8">
        <v>8.4</v>
      </c>
      <c r="K14" s="6">
        <f t="shared" si="0"/>
        <v>2.52</v>
      </c>
      <c r="L14" s="6">
        <f t="shared" si="1"/>
        <v>2.52</v>
      </c>
      <c r="M14" s="10">
        <v>246</v>
      </c>
      <c r="N14" s="3" t="str">
        <f t="shared" si="2"/>
        <v>WSW</v>
      </c>
      <c r="O14" s="12">
        <v>0</v>
      </c>
      <c r="P14" s="11">
        <v>0</v>
      </c>
      <c r="Q14" s="3">
        <v>0</v>
      </c>
      <c r="R14" s="13">
        <v>0</v>
      </c>
      <c r="S14" s="14">
        <v>0</v>
      </c>
      <c r="T14" s="15">
        <v>0.7</v>
      </c>
      <c r="U14" s="15">
        <v>0.7</v>
      </c>
      <c r="V14" s="43">
        <v>90</v>
      </c>
      <c r="W14" s="5" t="s">
        <v>4</v>
      </c>
    </row>
    <row r="15" spans="1:23" x14ac:dyDescent="0.25">
      <c r="A15" s="1">
        <v>45401</v>
      </c>
      <c r="B15" s="2">
        <v>4.5138888888888888E-2</v>
      </c>
      <c r="C15" s="7">
        <v>1007</v>
      </c>
      <c r="D15" s="7">
        <v>1012</v>
      </c>
      <c r="E15" s="8">
        <v>8.5</v>
      </c>
      <c r="F15" s="9">
        <v>88</v>
      </c>
      <c r="G15" s="8">
        <v>8.5</v>
      </c>
      <c r="H15" s="8">
        <v>6.6</v>
      </c>
      <c r="I15" s="8">
        <v>26</v>
      </c>
      <c r="J15" s="8">
        <v>8.5</v>
      </c>
      <c r="K15" s="6">
        <f t="shared" si="0"/>
        <v>2.52</v>
      </c>
      <c r="L15" s="6">
        <f t="shared" si="1"/>
        <v>2.52</v>
      </c>
      <c r="M15" s="10">
        <v>259</v>
      </c>
      <c r="N15" s="3" t="str">
        <f t="shared" si="2"/>
        <v>WSW</v>
      </c>
      <c r="O15" s="12">
        <v>0</v>
      </c>
      <c r="P15" s="11">
        <v>0</v>
      </c>
      <c r="Q15" s="3">
        <v>0</v>
      </c>
      <c r="R15" s="13">
        <v>0</v>
      </c>
      <c r="S15" s="14">
        <v>0</v>
      </c>
      <c r="T15" s="15">
        <v>0.7</v>
      </c>
      <c r="U15" s="15">
        <v>0.7</v>
      </c>
      <c r="V15" s="43">
        <v>100</v>
      </c>
      <c r="W15" s="5" t="s">
        <v>4</v>
      </c>
    </row>
    <row r="16" spans="1:23" x14ac:dyDescent="0.25">
      <c r="A16" s="1">
        <v>45401</v>
      </c>
      <c r="B16" s="2">
        <v>4.8611111111111112E-2</v>
      </c>
      <c r="C16" s="7">
        <v>1007</v>
      </c>
      <c r="D16" s="7">
        <v>1012</v>
      </c>
      <c r="E16" s="8">
        <v>8.4</v>
      </c>
      <c r="F16" s="9">
        <v>89</v>
      </c>
      <c r="G16" s="8">
        <v>8.4</v>
      </c>
      <c r="H16" s="8">
        <v>6.7</v>
      </c>
      <c r="I16" s="8">
        <v>26</v>
      </c>
      <c r="J16" s="8">
        <v>8.4</v>
      </c>
      <c r="K16" s="6">
        <f t="shared" si="0"/>
        <v>3.9600000000000004</v>
      </c>
      <c r="L16" s="6">
        <f t="shared" si="1"/>
        <v>3.9600000000000004</v>
      </c>
      <c r="M16" s="10">
        <v>235</v>
      </c>
      <c r="N16" s="3" t="str">
        <f t="shared" si="2"/>
        <v>SW</v>
      </c>
      <c r="O16" s="12">
        <v>0</v>
      </c>
      <c r="P16" s="11">
        <v>0</v>
      </c>
      <c r="Q16" s="3">
        <v>0</v>
      </c>
      <c r="R16" s="13">
        <v>0</v>
      </c>
      <c r="S16" s="14">
        <v>0</v>
      </c>
      <c r="T16" s="15">
        <v>1.1000000000000001</v>
      </c>
      <c r="U16" s="15">
        <v>1.1000000000000001</v>
      </c>
      <c r="V16" s="43">
        <v>110</v>
      </c>
      <c r="W16" s="5" t="s">
        <v>5</v>
      </c>
    </row>
    <row r="17" spans="1:23" x14ac:dyDescent="0.25">
      <c r="A17" s="1">
        <v>45401</v>
      </c>
      <c r="B17" s="2">
        <v>5.2083333333333336E-2</v>
      </c>
      <c r="C17" s="7">
        <v>1007</v>
      </c>
      <c r="D17" s="7">
        <v>1012</v>
      </c>
      <c r="E17" s="8">
        <v>8.3000000000000007</v>
      </c>
      <c r="F17" s="9">
        <v>89</v>
      </c>
      <c r="G17" s="8">
        <v>8.3000000000000007</v>
      </c>
      <c r="H17" s="8">
        <v>6.6</v>
      </c>
      <c r="I17" s="8">
        <v>26</v>
      </c>
      <c r="J17" s="8">
        <v>8.3000000000000007</v>
      </c>
      <c r="K17" s="6">
        <f t="shared" si="0"/>
        <v>3.24</v>
      </c>
      <c r="L17" s="6">
        <f t="shared" si="1"/>
        <v>3.24</v>
      </c>
      <c r="M17" s="10">
        <v>208</v>
      </c>
      <c r="N17" s="3" t="str">
        <f t="shared" si="2"/>
        <v>SSW</v>
      </c>
      <c r="O17" s="12">
        <v>0</v>
      </c>
      <c r="P17" s="11">
        <v>0</v>
      </c>
      <c r="Q17" s="3">
        <v>0</v>
      </c>
      <c r="R17" s="13">
        <v>0</v>
      </c>
      <c r="S17" s="14">
        <v>0</v>
      </c>
      <c r="T17" s="15">
        <v>0.9</v>
      </c>
      <c r="U17" s="15">
        <v>0.9</v>
      </c>
      <c r="V17" s="43">
        <v>120</v>
      </c>
      <c r="W17" s="5" t="s">
        <v>5</v>
      </c>
    </row>
    <row r="18" spans="1:23" x14ac:dyDescent="0.25">
      <c r="A18" s="1">
        <v>45401</v>
      </c>
      <c r="B18" s="2">
        <v>5.5555555555555552E-2</v>
      </c>
      <c r="C18" s="7">
        <v>1007</v>
      </c>
      <c r="D18" s="7">
        <v>1012</v>
      </c>
      <c r="E18" s="8">
        <v>8.1</v>
      </c>
      <c r="F18" s="9">
        <v>90</v>
      </c>
      <c r="G18" s="8">
        <v>8.1</v>
      </c>
      <c r="H18" s="8">
        <v>6.5</v>
      </c>
      <c r="I18" s="8">
        <v>26</v>
      </c>
      <c r="J18" s="8">
        <v>8.1</v>
      </c>
      <c r="K18" s="6">
        <f t="shared" si="0"/>
        <v>0</v>
      </c>
      <c r="L18" s="6">
        <f t="shared" si="1"/>
        <v>0</v>
      </c>
      <c r="M18" s="10">
        <v>318</v>
      </c>
      <c r="N18" s="3" t="str">
        <f t="shared" si="2"/>
        <v>NW</v>
      </c>
      <c r="O18" s="12">
        <v>0</v>
      </c>
      <c r="P18" s="11">
        <v>0</v>
      </c>
      <c r="Q18" s="3">
        <v>0</v>
      </c>
      <c r="R18" s="13">
        <v>0</v>
      </c>
      <c r="S18" s="14">
        <v>0</v>
      </c>
      <c r="T18" s="15">
        <v>0</v>
      </c>
      <c r="U18" s="15">
        <v>0</v>
      </c>
      <c r="V18" s="43">
        <v>130</v>
      </c>
      <c r="W18" s="5" t="s">
        <v>6</v>
      </c>
    </row>
    <row r="19" spans="1:23" x14ac:dyDescent="0.25">
      <c r="A19" s="1">
        <v>45401</v>
      </c>
      <c r="B19" s="2">
        <v>5.9027777777777776E-2</v>
      </c>
      <c r="C19" s="7">
        <v>1007</v>
      </c>
      <c r="D19" s="7">
        <v>1012</v>
      </c>
      <c r="E19" s="8">
        <v>8.1999999999999993</v>
      </c>
      <c r="F19" s="9">
        <v>90</v>
      </c>
      <c r="G19" s="8">
        <v>8.1999999999999993</v>
      </c>
      <c r="H19" s="8">
        <v>6.6</v>
      </c>
      <c r="I19" s="8">
        <v>26</v>
      </c>
      <c r="J19" s="8">
        <v>8.1999999999999993</v>
      </c>
      <c r="K19" s="6">
        <f t="shared" si="0"/>
        <v>4.68</v>
      </c>
      <c r="L19" s="6">
        <f t="shared" si="1"/>
        <v>4.68</v>
      </c>
      <c r="M19" s="10">
        <v>270</v>
      </c>
      <c r="N19" s="3" t="str">
        <f t="shared" si="2"/>
        <v>W</v>
      </c>
      <c r="O19" s="12">
        <v>0</v>
      </c>
      <c r="P19" s="11">
        <v>0</v>
      </c>
      <c r="Q19" s="3">
        <v>0</v>
      </c>
      <c r="R19" s="13">
        <v>0</v>
      </c>
      <c r="S19" s="14">
        <v>0</v>
      </c>
      <c r="T19" s="15">
        <v>1.3</v>
      </c>
      <c r="U19" s="15">
        <v>1.3</v>
      </c>
      <c r="V19" s="43">
        <v>140</v>
      </c>
      <c r="W19" s="5" t="s">
        <v>6</v>
      </c>
    </row>
    <row r="20" spans="1:23" x14ac:dyDescent="0.25">
      <c r="A20" s="1">
        <v>45401</v>
      </c>
      <c r="B20" s="2">
        <v>6.25E-2</v>
      </c>
      <c r="C20" s="7">
        <v>1007</v>
      </c>
      <c r="D20" s="7">
        <v>1012</v>
      </c>
      <c r="E20" s="8">
        <v>8.1</v>
      </c>
      <c r="F20" s="9">
        <v>90</v>
      </c>
      <c r="G20" s="8">
        <v>8.1</v>
      </c>
      <c r="H20" s="8">
        <v>6.5</v>
      </c>
      <c r="I20" s="8">
        <v>26</v>
      </c>
      <c r="J20" s="8">
        <v>8.1</v>
      </c>
      <c r="K20" s="6">
        <f t="shared" si="0"/>
        <v>3.6</v>
      </c>
      <c r="L20" s="6">
        <f t="shared" si="1"/>
        <v>3.6</v>
      </c>
      <c r="M20" s="10">
        <v>255</v>
      </c>
      <c r="N20" s="3" t="str">
        <f t="shared" si="2"/>
        <v>WSW</v>
      </c>
      <c r="O20" s="12">
        <v>0</v>
      </c>
      <c r="P20" s="11">
        <v>0</v>
      </c>
      <c r="Q20" s="3">
        <v>0</v>
      </c>
      <c r="R20" s="13">
        <v>0</v>
      </c>
      <c r="S20" s="14">
        <v>0</v>
      </c>
      <c r="T20" s="15">
        <v>1</v>
      </c>
      <c r="U20" s="15">
        <v>1</v>
      </c>
      <c r="V20" s="43">
        <v>150</v>
      </c>
      <c r="W20" s="5" t="s">
        <v>7</v>
      </c>
    </row>
    <row r="21" spans="1:23" x14ac:dyDescent="0.25">
      <c r="A21" s="1">
        <v>45401</v>
      </c>
      <c r="B21" s="2">
        <v>6.5972222222222224E-2</v>
      </c>
      <c r="C21" s="7">
        <v>1007</v>
      </c>
      <c r="D21" s="7">
        <v>1012</v>
      </c>
      <c r="E21" s="8">
        <v>8.1</v>
      </c>
      <c r="F21" s="9">
        <v>90</v>
      </c>
      <c r="G21" s="8">
        <v>8.1</v>
      </c>
      <c r="H21" s="8">
        <v>6.5</v>
      </c>
      <c r="I21" s="8">
        <v>26</v>
      </c>
      <c r="J21" s="8">
        <v>8.1</v>
      </c>
      <c r="K21" s="6">
        <f t="shared" si="0"/>
        <v>3.9600000000000004</v>
      </c>
      <c r="L21" s="6">
        <f t="shared" si="1"/>
        <v>3.9600000000000004</v>
      </c>
      <c r="M21" s="10">
        <v>203</v>
      </c>
      <c r="N21" s="3" t="str">
        <f t="shared" si="2"/>
        <v>SSW</v>
      </c>
      <c r="O21" s="12">
        <v>0</v>
      </c>
      <c r="P21" s="11">
        <v>0</v>
      </c>
      <c r="Q21" s="3">
        <v>0</v>
      </c>
      <c r="R21" s="13">
        <v>0</v>
      </c>
      <c r="S21" s="14">
        <v>0</v>
      </c>
      <c r="T21" s="15">
        <v>1.1000000000000001</v>
      </c>
      <c r="U21" s="15">
        <v>1.1000000000000001</v>
      </c>
      <c r="V21" s="43">
        <v>160</v>
      </c>
      <c r="W21" s="5" t="s">
        <v>7</v>
      </c>
    </row>
    <row r="22" spans="1:23" x14ac:dyDescent="0.25">
      <c r="A22" s="1">
        <v>45401</v>
      </c>
      <c r="B22" s="2">
        <v>6.9444444444444448E-2</v>
      </c>
      <c r="C22" s="7">
        <v>1007</v>
      </c>
      <c r="D22" s="7">
        <v>1012</v>
      </c>
      <c r="E22" s="8">
        <v>8</v>
      </c>
      <c r="F22" s="9">
        <v>90</v>
      </c>
      <c r="G22" s="8">
        <v>8</v>
      </c>
      <c r="H22" s="8">
        <v>6.4</v>
      </c>
      <c r="I22" s="8">
        <v>26</v>
      </c>
      <c r="J22" s="8">
        <v>8</v>
      </c>
      <c r="K22" s="6">
        <f t="shared" si="0"/>
        <v>3.6</v>
      </c>
      <c r="L22" s="6">
        <f t="shared" si="1"/>
        <v>3.6</v>
      </c>
      <c r="M22" s="10">
        <v>222</v>
      </c>
      <c r="N22" s="3" t="str">
        <f t="shared" si="2"/>
        <v>SW</v>
      </c>
      <c r="O22" s="12">
        <v>0</v>
      </c>
      <c r="P22" s="11">
        <v>0</v>
      </c>
      <c r="Q22" s="3">
        <v>0</v>
      </c>
      <c r="R22" s="13">
        <v>0</v>
      </c>
      <c r="S22" s="14">
        <v>0</v>
      </c>
      <c r="T22" s="15">
        <v>1</v>
      </c>
      <c r="U22" s="15">
        <v>1</v>
      </c>
      <c r="V22" s="43">
        <v>170</v>
      </c>
      <c r="W22" s="5" t="s">
        <v>8</v>
      </c>
    </row>
    <row r="23" spans="1:23" x14ac:dyDescent="0.25">
      <c r="A23" s="1">
        <v>45401</v>
      </c>
      <c r="B23" s="2">
        <v>7.2916666666666671E-2</v>
      </c>
      <c r="C23" s="7">
        <v>1007</v>
      </c>
      <c r="D23" s="7">
        <v>1012</v>
      </c>
      <c r="E23" s="8">
        <v>8</v>
      </c>
      <c r="F23" s="9">
        <v>90</v>
      </c>
      <c r="G23" s="8">
        <v>8</v>
      </c>
      <c r="H23" s="8">
        <v>6.4</v>
      </c>
      <c r="I23" s="8">
        <v>26</v>
      </c>
      <c r="J23" s="8">
        <v>8</v>
      </c>
      <c r="K23" s="6">
        <f t="shared" si="0"/>
        <v>0</v>
      </c>
      <c r="L23" s="6">
        <f t="shared" si="1"/>
        <v>0</v>
      </c>
      <c r="M23" s="10">
        <v>214</v>
      </c>
      <c r="N23" s="3" t="str">
        <f t="shared" si="2"/>
        <v>SSW</v>
      </c>
      <c r="O23" s="12">
        <v>0</v>
      </c>
      <c r="P23" s="11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43">
        <v>180</v>
      </c>
      <c r="W23" s="5" t="s">
        <v>8</v>
      </c>
    </row>
    <row r="24" spans="1:23" x14ac:dyDescent="0.25">
      <c r="A24" s="1">
        <v>45401</v>
      </c>
      <c r="B24" s="2">
        <v>7.6388888888888895E-2</v>
      </c>
      <c r="C24" s="7">
        <v>1006</v>
      </c>
      <c r="D24" s="7">
        <v>1011</v>
      </c>
      <c r="E24" s="8">
        <v>8.1</v>
      </c>
      <c r="F24" s="9">
        <v>90</v>
      </c>
      <c r="G24" s="8">
        <v>8.1</v>
      </c>
      <c r="H24" s="8">
        <v>6.5</v>
      </c>
      <c r="I24" s="8">
        <v>26</v>
      </c>
      <c r="J24" s="8">
        <v>8.1</v>
      </c>
      <c r="K24" s="6">
        <f t="shared" si="0"/>
        <v>3.6</v>
      </c>
      <c r="L24" s="6">
        <f t="shared" si="1"/>
        <v>3.6</v>
      </c>
      <c r="M24" s="10">
        <v>197</v>
      </c>
      <c r="N24" s="3" t="str">
        <f t="shared" si="2"/>
        <v>S</v>
      </c>
      <c r="O24" s="12">
        <v>0</v>
      </c>
      <c r="P24" s="11">
        <v>0</v>
      </c>
      <c r="Q24" s="3">
        <v>0</v>
      </c>
      <c r="R24" s="13">
        <v>0</v>
      </c>
      <c r="S24" s="14">
        <v>0</v>
      </c>
      <c r="T24" s="15">
        <v>1</v>
      </c>
      <c r="U24" s="15">
        <v>1</v>
      </c>
      <c r="V24" s="43">
        <v>190</v>
      </c>
      <c r="W24" s="5" t="s">
        <v>8</v>
      </c>
    </row>
    <row r="25" spans="1:23" x14ac:dyDescent="0.25">
      <c r="A25" s="1">
        <v>45401</v>
      </c>
      <c r="B25" s="2">
        <v>7.9861111111111105E-2</v>
      </c>
      <c r="C25" s="7">
        <v>1006</v>
      </c>
      <c r="D25" s="7">
        <v>1011</v>
      </c>
      <c r="E25" s="8">
        <v>8.1</v>
      </c>
      <c r="F25" s="9">
        <v>90</v>
      </c>
      <c r="G25" s="8">
        <v>8.1</v>
      </c>
      <c r="H25" s="8">
        <v>6.5</v>
      </c>
      <c r="I25" s="8">
        <v>26</v>
      </c>
      <c r="J25" s="8">
        <v>8.1</v>
      </c>
      <c r="K25" s="6">
        <f t="shared" si="0"/>
        <v>0</v>
      </c>
      <c r="L25" s="6">
        <f t="shared" si="1"/>
        <v>0</v>
      </c>
      <c r="M25" s="10">
        <v>192</v>
      </c>
      <c r="N25" s="3" t="str">
        <f t="shared" si="2"/>
        <v>S</v>
      </c>
      <c r="O25" s="12">
        <v>0</v>
      </c>
      <c r="P25" s="11">
        <v>0</v>
      </c>
      <c r="Q25" s="3">
        <v>0</v>
      </c>
      <c r="R25" s="13">
        <v>0</v>
      </c>
      <c r="S25" s="14">
        <v>0</v>
      </c>
      <c r="T25" s="15">
        <v>0</v>
      </c>
      <c r="U25" s="15">
        <v>0</v>
      </c>
      <c r="V25" s="43">
        <v>200</v>
      </c>
      <c r="W25" s="5" t="s">
        <v>9</v>
      </c>
    </row>
    <row r="26" spans="1:23" x14ac:dyDescent="0.25">
      <c r="A26" s="1">
        <v>45401</v>
      </c>
      <c r="B26" s="2">
        <v>8.3333333333333329E-2</v>
      </c>
      <c r="C26" s="7">
        <v>1006</v>
      </c>
      <c r="D26" s="7">
        <v>1011</v>
      </c>
      <c r="E26" s="8">
        <v>8.1</v>
      </c>
      <c r="F26" s="9">
        <v>90</v>
      </c>
      <c r="G26" s="8">
        <v>8.1</v>
      </c>
      <c r="H26" s="8">
        <v>6.5</v>
      </c>
      <c r="I26" s="8">
        <v>26</v>
      </c>
      <c r="J26" s="8">
        <v>8.1</v>
      </c>
      <c r="K26" s="6">
        <f t="shared" si="0"/>
        <v>3.6</v>
      </c>
      <c r="L26" s="6">
        <f t="shared" si="1"/>
        <v>3.6</v>
      </c>
      <c r="M26" s="10">
        <v>222</v>
      </c>
      <c r="N26" s="3" t="str">
        <f t="shared" si="2"/>
        <v>SW</v>
      </c>
      <c r="O26" s="12">
        <v>0</v>
      </c>
      <c r="P26" s="11">
        <v>0</v>
      </c>
      <c r="Q26" s="3">
        <v>0</v>
      </c>
      <c r="R26" s="13">
        <v>0</v>
      </c>
      <c r="S26" s="14">
        <v>0</v>
      </c>
      <c r="T26" s="15">
        <v>1</v>
      </c>
      <c r="U26" s="15">
        <v>1</v>
      </c>
      <c r="V26" s="43">
        <v>210</v>
      </c>
      <c r="W26" s="5" t="s">
        <v>9</v>
      </c>
    </row>
    <row r="27" spans="1:23" x14ac:dyDescent="0.25">
      <c r="A27" s="1">
        <v>45401</v>
      </c>
      <c r="B27" s="2">
        <v>8.6805555555555552E-2</v>
      </c>
      <c r="C27" s="7">
        <v>1006</v>
      </c>
      <c r="D27" s="7">
        <v>1011</v>
      </c>
      <c r="E27" s="8">
        <v>8.1</v>
      </c>
      <c r="F27" s="9">
        <v>90</v>
      </c>
      <c r="G27" s="8">
        <v>8.1</v>
      </c>
      <c r="H27" s="8">
        <v>6.5</v>
      </c>
      <c r="I27" s="8">
        <v>26</v>
      </c>
      <c r="J27" s="8">
        <v>8.1</v>
      </c>
      <c r="K27" s="6">
        <f t="shared" si="0"/>
        <v>0</v>
      </c>
      <c r="L27" s="6">
        <f t="shared" si="1"/>
        <v>0</v>
      </c>
      <c r="M27" s="10">
        <v>276</v>
      </c>
      <c r="N27" s="3" t="str">
        <f t="shared" si="2"/>
        <v>W</v>
      </c>
      <c r="O27" s="12">
        <v>0</v>
      </c>
      <c r="P27" s="11">
        <v>0</v>
      </c>
      <c r="Q27" s="3">
        <v>0</v>
      </c>
      <c r="R27" s="13">
        <v>0</v>
      </c>
      <c r="S27" s="14">
        <v>0</v>
      </c>
      <c r="T27" s="15">
        <v>0</v>
      </c>
      <c r="U27" s="15">
        <v>0</v>
      </c>
      <c r="V27" s="43">
        <v>220</v>
      </c>
      <c r="W27" s="5" t="s">
        <v>10</v>
      </c>
    </row>
    <row r="28" spans="1:23" x14ac:dyDescent="0.25">
      <c r="A28" s="1">
        <v>45401</v>
      </c>
      <c r="B28" s="2">
        <v>9.0277777777777776E-2</v>
      </c>
      <c r="C28" s="7">
        <v>1006</v>
      </c>
      <c r="D28" s="7">
        <v>1011</v>
      </c>
      <c r="E28" s="8">
        <v>8.1999999999999993</v>
      </c>
      <c r="F28" s="9">
        <v>90</v>
      </c>
      <c r="G28" s="8">
        <v>8.1999999999999993</v>
      </c>
      <c r="H28" s="8">
        <v>6.6</v>
      </c>
      <c r="I28" s="8">
        <v>26</v>
      </c>
      <c r="J28" s="8">
        <v>8.1999999999999993</v>
      </c>
      <c r="K28" s="6">
        <f t="shared" si="0"/>
        <v>3.9600000000000004</v>
      </c>
      <c r="L28" s="6">
        <f t="shared" si="1"/>
        <v>3.9600000000000004</v>
      </c>
      <c r="M28" s="10">
        <v>183</v>
      </c>
      <c r="N28" s="3" t="str">
        <f t="shared" si="2"/>
        <v>S</v>
      </c>
      <c r="O28" s="12">
        <v>0</v>
      </c>
      <c r="P28" s="11">
        <v>0</v>
      </c>
      <c r="Q28" s="3">
        <v>0</v>
      </c>
      <c r="R28" s="13">
        <v>0</v>
      </c>
      <c r="S28" s="14">
        <v>0</v>
      </c>
      <c r="T28" s="15">
        <v>1.1000000000000001</v>
      </c>
      <c r="U28" s="15">
        <v>1.1000000000000001</v>
      </c>
      <c r="V28" s="43">
        <v>230</v>
      </c>
      <c r="W28" s="5" t="s">
        <v>10</v>
      </c>
    </row>
    <row r="29" spans="1:23" x14ac:dyDescent="0.25">
      <c r="A29" s="1">
        <v>45401</v>
      </c>
      <c r="B29" s="2">
        <v>9.375E-2</v>
      </c>
      <c r="C29" s="7">
        <v>1006</v>
      </c>
      <c r="D29" s="7">
        <v>1011</v>
      </c>
      <c r="E29" s="8">
        <v>7.8</v>
      </c>
      <c r="F29" s="9">
        <v>90</v>
      </c>
      <c r="G29" s="8">
        <v>7.8</v>
      </c>
      <c r="H29" s="8">
        <v>6.2</v>
      </c>
      <c r="I29" s="8">
        <v>26</v>
      </c>
      <c r="J29" s="8">
        <v>7.8</v>
      </c>
      <c r="K29" s="6">
        <f t="shared" si="0"/>
        <v>0</v>
      </c>
      <c r="L29" s="6">
        <f t="shared" si="1"/>
        <v>0</v>
      </c>
      <c r="M29" s="10">
        <v>237</v>
      </c>
      <c r="N29" s="3" t="str">
        <f t="shared" si="2"/>
        <v>SW</v>
      </c>
      <c r="O29" s="12">
        <v>0</v>
      </c>
      <c r="P29" s="11">
        <v>0</v>
      </c>
      <c r="Q29" s="3">
        <v>0</v>
      </c>
      <c r="R29" s="13">
        <v>0</v>
      </c>
      <c r="S29" s="14">
        <v>0</v>
      </c>
      <c r="T29" s="15">
        <v>0</v>
      </c>
      <c r="U29" s="15">
        <v>0</v>
      </c>
      <c r="V29" s="43">
        <v>240</v>
      </c>
      <c r="W29" s="5" t="s">
        <v>11</v>
      </c>
    </row>
    <row r="30" spans="1:23" x14ac:dyDescent="0.25">
      <c r="A30" s="1">
        <v>45401</v>
      </c>
      <c r="B30" s="2">
        <v>9.7222222222222224E-2</v>
      </c>
      <c r="C30" s="7">
        <v>1006</v>
      </c>
      <c r="D30" s="7">
        <v>1011</v>
      </c>
      <c r="E30" s="8">
        <v>7.6</v>
      </c>
      <c r="F30" s="9">
        <v>90</v>
      </c>
      <c r="G30" s="8">
        <v>7.6</v>
      </c>
      <c r="H30" s="8">
        <v>6</v>
      </c>
      <c r="I30" s="8">
        <v>26</v>
      </c>
      <c r="J30" s="8">
        <v>7.6</v>
      </c>
      <c r="K30" s="6">
        <f t="shared" si="0"/>
        <v>0</v>
      </c>
      <c r="L30" s="6">
        <f t="shared" si="1"/>
        <v>0</v>
      </c>
      <c r="M30" s="10">
        <v>297</v>
      </c>
      <c r="N30" s="3" t="str">
        <f t="shared" si="2"/>
        <v>WNW</v>
      </c>
      <c r="O30" s="12">
        <v>0</v>
      </c>
      <c r="P30" s="11">
        <v>0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250</v>
      </c>
      <c r="W30" s="5" t="s">
        <v>11</v>
      </c>
    </row>
    <row r="31" spans="1:23" x14ac:dyDescent="0.25">
      <c r="A31" s="1">
        <v>45401</v>
      </c>
      <c r="B31" s="2">
        <v>0.10069444444444445</v>
      </c>
      <c r="C31" s="7">
        <v>1007</v>
      </c>
      <c r="D31" s="7">
        <v>1012</v>
      </c>
      <c r="E31" s="8">
        <v>7.5</v>
      </c>
      <c r="F31" s="9">
        <v>90</v>
      </c>
      <c r="G31" s="8">
        <v>7.5</v>
      </c>
      <c r="H31" s="8">
        <v>5.9</v>
      </c>
      <c r="I31" s="8">
        <v>26</v>
      </c>
      <c r="J31" s="8">
        <v>7.5</v>
      </c>
      <c r="K31" s="6">
        <f t="shared" si="0"/>
        <v>4.68</v>
      </c>
      <c r="L31" s="6">
        <f t="shared" si="1"/>
        <v>4.68</v>
      </c>
      <c r="M31" s="10">
        <v>270</v>
      </c>
      <c r="N31" s="3" t="str">
        <f t="shared" si="2"/>
        <v>W</v>
      </c>
      <c r="O31" s="12">
        <v>0</v>
      </c>
      <c r="P31" s="11">
        <v>0</v>
      </c>
      <c r="Q31" s="3">
        <v>0</v>
      </c>
      <c r="R31" s="13">
        <v>0</v>
      </c>
      <c r="S31" s="14">
        <v>0</v>
      </c>
      <c r="T31" s="15">
        <v>1.3</v>
      </c>
      <c r="U31" s="15">
        <v>1.3</v>
      </c>
      <c r="V31" s="43">
        <v>260</v>
      </c>
      <c r="W31" s="5" t="s">
        <v>12</v>
      </c>
    </row>
    <row r="32" spans="1:23" x14ac:dyDescent="0.25">
      <c r="A32" s="1">
        <v>45401</v>
      </c>
      <c r="B32" s="2">
        <v>0.10416666666666667</v>
      </c>
      <c r="C32" s="7">
        <v>1006</v>
      </c>
      <c r="D32" s="7">
        <v>1011</v>
      </c>
      <c r="E32" s="8">
        <v>7.5</v>
      </c>
      <c r="F32" s="9">
        <v>91</v>
      </c>
      <c r="G32" s="8">
        <v>7.5</v>
      </c>
      <c r="H32" s="8">
        <v>6.1</v>
      </c>
      <c r="I32" s="8">
        <v>26</v>
      </c>
      <c r="J32" s="8">
        <v>7.5</v>
      </c>
      <c r="K32" s="6">
        <f t="shared" si="0"/>
        <v>0</v>
      </c>
      <c r="L32" s="6">
        <f t="shared" si="1"/>
        <v>0</v>
      </c>
      <c r="M32" s="10">
        <v>303</v>
      </c>
      <c r="N32" s="3" t="str">
        <f t="shared" si="2"/>
        <v>WNW</v>
      </c>
      <c r="O32" s="12">
        <v>0</v>
      </c>
      <c r="P32" s="11">
        <v>0</v>
      </c>
      <c r="Q32" s="3">
        <v>0</v>
      </c>
      <c r="R32" s="13">
        <v>0</v>
      </c>
      <c r="S32" s="14">
        <v>0</v>
      </c>
      <c r="T32" s="15">
        <v>0</v>
      </c>
      <c r="U32" s="15">
        <v>0</v>
      </c>
      <c r="V32" s="43">
        <v>270</v>
      </c>
      <c r="W32" s="5" t="s">
        <v>12</v>
      </c>
    </row>
    <row r="33" spans="1:23" x14ac:dyDescent="0.25">
      <c r="A33" s="1">
        <v>45401</v>
      </c>
      <c r="B33" s="2">
        <v>0.1076388888888889</v>
      </c>
      <c r="C33" s="7">
        <v>1006</v>
      </c>
      <c r="D33" s="7">
        <v>1011</v>
      </c>
      <c r="E33" s="8">
        <v>7.5</v>
      </c>
      <c r="F33" s="9">
        <v>91</v>
      </c>
      <c r="G33" s="8">
        <v>7.5</v>
      </c>
      <c r="H33" s="8">
        <v>6.1</v>
      </c>
      <c r="I33" s="8">
        <v>26</v>
      </c>
      <c r="J33" s="8">
        <v>7.5</v>
      </c>
      <c r="K33" s="6">
        <f t="shared" si="0"/>
        <v>0</v>
      </c>
      <c r="L33" s="6">
        <f t="shared" si="1"/>
        <v>0</v>
      </c>
      <c r="M33" s="10">
        <v>259</v>
      </c>
      <c r="N33" s="3" t="str">
        <f t="shared" si="2"/>
        <v>WSW</v>
      </c>
      <c r="O33" s="12">
        <v>0</v>
      </c>
      <c r="P33" s="11">
        <v>0</v>
      </c>
      <c r="Q33" s="3">
        <v>0</v>
      </c>
      <c r="R33" s="13">
        <v>0</v>
      </c>
      <c r="S33" s="14">
        <v>0</v>
      </c>
      <c r="T33" s="15">
        <v>0</v>
      </c>
      <c r="U33" s="15">
        <v>0</v>
      </c>
      <c r="V33" s="43">
        <v>280</v>
      </c>
      <c r="W33" s="5" t="s">
        <v>12</v>
      </c>
    </row>
    <row r="34" spans="1:23" x14ac:dyDescent="0.25">
      <c r="A34" s="1">
        <v>45401</v>
      </c>
      <c r="B34" s="2">
        <v>0.1111111111111111</v>
      </c>
      <c r="C34" s="7">
        <v>1006</v>
      </c>
      <c r="D34" s="7">
        <v>1011</v>
      </c>
      <c r="E34" s="8">
        <v>7.5</v>
      </c>
      <c r="F34" s="9">
        <v>91</v>
      </c>
      <c r="G34" s="8">
        <v>7.5</v>
      </c>
      <c r="H34" s="8">
        <v>6.1</v>
      </c>
      <c r="I34" s="8">
        <v>26</v>
      </c>
      <c r="J34" s="8">
        <v>7.5</v>
      </c>
      <c r="K34" s="6">
        <f t="shared" si="0"/>
        <v>0</v>
      </c>
      <c r="L34" s="6">
        <f t="shared" si="1"/>
        <v>0</v>
      </c>
      <c r="M34" s="10">
        <v>252</v>
      </c>
      <c r="N34" s="3" t="str">
        <f t="shared" si="2"/>
        <v>WSW</v>
      </c>
      <c r="O34" s="12">
        <v>0</v>
      </c>
      <c r="P34" s="11">
        <v>0</v>
      </c>
      <c r="Q34" s="3">
        <v>0</v>
      </c>
      <c r="R34" s="13">
        <v>0</v>
      </c>
      <c r="S34" s="14">
        <v>0</v>
      </c>
      <c r="T34" s="15">
        <v>0</v>
      </c>
      <c r="U34" s="15">
        <v>0</v>
      </c>
      <c r="V34" s="43">
        <v>290</v>
      </c>
      <c r="W34" s="5" t="s">
        <v>13</v>
      </c>
    </row>
    <row r="35" spans="1:23" x14ac:dyDescent="0.25">
      <c r="A35" s="1">
        <v>45401</v>
      </c>
      <c r="B35" s="2">
        <v>0.11458333333333333</v>
      </c>
      <c r="C35" s="7">
        <v>1006</v>
      </c>
      <c r="D35" s="7">
        <v>1011</v>
      </c>
      <c r="E35" s="8">
        <v>7.6</v>
      </c>
      <c r="F35" s="9">
        <v>91</v>
      </c>
      <c r="G35" s="8">
        <v>7.6</v>
      </c>
      <c r="H35" s="8">
        <v>6.2</v>
      </c>
      <c r="I35" s="8">
        <v>26</v>
      </c>
      <c r="J35" s="8">
        <v>7.6</v>
      </c>
      <c r="K35" s="6">
        <f t="shared" si="0"/>
        <v>3.6</v>
      </c>
      <c r="L35" s="6">
        <f t="shared" si="1"/>
        <v>3.6</v>
      </c>
      <c r="M35" s="10">
        <v>270</v>
      </c>
      <c r="N35" s="3" t="str">
        <f t="shared" si="2"/>
        <v>W</v>
      </c>
      <c r="O35" s="12">
        <v>0</v>
      </c>
      <c r="P35" s="11">
        <v>0</v>
      </c>
      <c r="Q35" s="3">
        <v>0</v>
      </c>
      <c r="R35" s="13">
        <v>0</v>
      </c>
      <c r="S35" s="14">
        <v>0</v>
      </c>
      <c r="T35" s="15">
        <v>1</v>
      </c>
      <c r="U35" s="15">
        <v>1</v>
      </c>
      <c r="V35" s="43">
        <v>300</v>
      </c>
      <c r="W35" s="5" t="s">
        <v>13</v>
      </c>
    </row>
    <row r="36" spans="1:23" x14ac:dyDescent="0.25">
      <c r="A36" s="1">
        <v>45401</v>
      </c>
      <c r="B36" s="2">
        <v>0.11805555555555555</v>
      </c>
      <c r="C36" s="7">
        <v>1006</v>
      </c>
      <c r="D36" s="7">
        <v>1011</v>
      </c>
      <c r="E36" s="8">
        <v>7.6</v>
      </c>
      <c r="F36" s="9">
        <v>90</v>
      </c>
      <c r="G36" s="8">
        <v>7.6</v>
      </c>
      <c r="H36" s="8">
        <v>6</v>
      </c>
      <c r="I36" s="8">
        <v>26</v>
      </c>
      <c r="J36" s="8">
        <v>7.6</v>
      </c>
      <c r="K36" s="6">
        <f t="shared" si="0"/>
        <v>3.24</v>
      </c>
      <c r="L36" s="6">
        <f t="shared" si="1"/>
        <v>3.24</v>
      </c>
      <c r="M36" s="10">
        <v>210</v>
      </c>
      <c r="N36" s="3" t="str">
        <f t="shared" si="2"/>
        <v>SSW</v>
      </c>
      <c r="O36" s="12">
        <v>0</v>
      </c>
      <c r="P36" s="11">
        <v>0</v>
      </c>
      <c r="Q36" s="3">
        <v>0</v>
      </c>
      <c r="R36" s="13">
        <v>0</v>
      </c>
      <c r="S36" s="14">
        <v>0</v>
      </c>
      <c r="T36" s="15">
        <v>0.9</v>
      </c>
      <c r="U36" s="15">
        <v>0.9</v>
      </c>
      <c r="V36" s="43">
        <v>310</v>
      </c>
      <c r="W36" s="5" t="s">
        <v>14</v>
      </c>
    </row>
    <row r="37" spans="1:23" x14ac:dyDescent="0.25">
      <c r="A37" s="1">
        <v>45401</v>
      </c>
      <c r="B37" s="2">
        <v>0.12152777777777778</v>
      </c>
      <c r="C37" s="7">
        <v>1006</v>
      </c>
      <c r="D37" s="7">
        <v>1011</v>
      </c>
      <c r="E37" s="8">
        <v>7.6</v>
      </c>
      <c r="F37" s="9">
        <v>90</v>
      </c>
      <c r="G37" s="8">
        <v>7.6</v>
      </c>
      <c r="H37" s="8">
        <v>6</v>
      </c>
      <c r="I37" s="8">
        <v>26</v>
      </c>
      <c r="J37" s="8">
        <v>7.6</v>
      </c>
      <c r="K37" s="6">
        <f t="shared" si="0"/>
        <v>0</v>
      </c>
      <c r="L37" s="6">
        <f t="shared" si="1"/>
        <v>0</v>
      </c>
      <c r="M37" s="10">
        <v>310</v>
      </c>
      <c r="N37" s="3" t="str">
        <f t="shared" si="2"/>
        <v>NW</v>
      </c>
      <c r="O37" s="12">
        <v>0</v>
      </c>
      <c r="P37" s="11">
        <v>0</v>
      </c>
      <c r="Q37" s="3">
        <v>0</v>
      </c>
      <c r="R37" s="13">
        <v>0</v>
      </c>
      <c r="S37" s="14">
        <v>0</v>
      </c>
      <c r="T37" s="15">
        <v>0</v>
      </c>
      <c r="U37" s="15">
        <v>0</v>
      </c>
      <c r="V37" s="43">
        <v>320</v>
      </c>
      <c r="W37" s="5" t="s">
        <v>14</v>
      </c>
    </row>
    <row r="38" spans="1:23" x14ac:dyDescent="0.25">
      <c r="A38" s="1">
        <v>45401</v>
      </c>
      <c r="B38" s="2">
        <v>0.125</v>
      </c>
      <c r="C38" s="7">
        <v>1006</v>
      </c>
      <c r="D38" s="7">
        <v>1011</v>
      </c>
      <c r="E38" s="8">
        <v>7.5</v>
      </c>
      <c r="F38" s="9">
        <v>90</v>
      </c>
      <c r="G38" s="8">
        <v>6.9</v>
      </c>
      <c r="H38" s="8">
        <v>5.9</v>
      </c>
      <c r="I38" s="8">
        <v>26</v>
      </c>
      <c r="J38" s="8">
        <v>6.9</v>
      </c>
      <c r="K38" s="6">
        <f t="shared" si="0"/>
        <v>5.76</v>
      </c>
      <c r="L38" s="6">
        <f t="shared" si="1"/>
        <v>5.76</v>
      </c>
      <c r="M38" s="10">
        <v>258</v>
      </c>
      <c r="N38" s="3" t="str">
        <f t="shared" si="2"/>
        <v>WSW</v>
      </c>
      <c r="O38" s="12">
        <v>0</v>
      </c>
      <c r="P38" s="11">
        <v>0</v>
      </c>
      <c r="Q38" s="3">
        <v>0</v>
      </c>
      <c r="R38" s="13">
        <v>0</v>
      </c>
      <c r="S38" s="14">
        <v>0</v>
      </c>
      <c r="T38" s="15">
        <v>1.6</v>
      </c>
      <c r="U38" s="15">
        <v>1.6</v>
      </c>
      <c r="V38" s="43">
        <v>330</v>
      </c>
      <c r="W38" s="5" t="s">
        <v>15</v>
      </c>
    </row>
    <row r="39" spans="1:23" x14ac:dyDescent="0.25">
      <c r="A39" s="1">
        <v>45401</v>
      </c>
      <c r="B39" s="2">
        <v>0.12847222222222221</v>
      </c>
      <c r="C39" s="7">
        <v>1006</v>
      </c>
      <c r="D39" s="7">
        <v>1011</v>
      </c>
      <c r="E39" s="8">
        <v>7.4</v>
      </c>
      <c r="F39" s="9">
        <v>91</v>
      </c>
      <c r="G39" s="8">
        <v>7.4</v>
      </c>
      <c r="H39" s="8">
        <v>6</v>
      </c>
      <c r="I39" s="8">
        <v>26</v>
      </c>
      <c r="J39" s="8">
        <v>7.4</v>
      </c>
      <c r="K39" s="6">
        <f t="shared" si="0"/>
        <v>2.52</v>
      </c>
      <c r="L39" s="6">
        <f t="shared" si="1"/>
        <v>2.52</v>
      </c>
      <c r="M39" s="10">
        <v>259</v>
      </c>
      <c r="N39" s="3" t="str">
        <f t="shared" si="2"/>
        <v>WSW</v>
      </c>
      <c r="O39" s="12">
        <v>0</v>
      </c>
      <c r="P39" s="11">
        <v>0</v>
      </c>
      <c r="Q39" s="3">
        <v>0</v>
      </c>
      <c r="R39" s="13">
        <v>0</v>
      </c>
      <c r="S39" s="14">
        <v>0</v>
      </c>
      <c r="T39" s="15">
        <v>0.7</v>
      </c>
      <c r="U39" s="15">
        <v>0.7</v>
      </c>
      <c r="V39" s="43">
        <v>340</v>
      </c>
      <c r="W39" s="5" t="s">
        <v>15</v>
      </c>
    </row>
    <row r="40" spans="1:23" x14ac:dyDescent="0.25">
      <c r="A40" s="1">
        <v>45401</v>
      </c>
      <c r="B40" s="2">
        <v>0.13194444444444445</v>
      </c>
      <c r="C40" s="7">
        <v>1006</v>
      </c>
      <c r="D40" s="7">
        <v>1011</v>
      </c>
      <c r="E40" s="8">
        <v>7.3</v>
      </c>
      <c r="F40" s="9">
        <v>91</v>
      </c>
      <c r="G40" s="8">
        <v>6.6</v>
      </c>
      <c r="H40" s="8">
        <v>5.9</v>
      </c>
      <c r="I40" s="8">
        <v>26</v>
      </c>
      <c r="J40" s="8">
        <v>6.6</v>
      </c>
      <c r="K40" s="6">
        <f t="shared" si="0"/>
        <v>5.4</v>
      </c>
      <c r="L40" s="6">
        <f t="shared" si="1"/>
        <v>5.4</v>
      </c>
      <c r="M40" s="10">
        <v>220</v>
      </c>
      <c r="N40" s="3" t="str">
        <f t="shared" si="2"/>
        <v>SW</v>
      </c>
      <c r="O40" s="12">
        <v>0</v>
      </c>
      <c r="P40" s="11">
        <v>0</v>
      </c>
      <c r="Q40" s="3">
        <v>0</v>
      </c>
      <c r="R40" s="13">
        <v>0</v>
      </c>
      <c r="S40" s="14">
        <v>0</v>
      </c>
      <c r="T40" s="15">
        <v>1.5</v>
      </c>
      <c r="U40" s="15">
        <v>1.5</v>
      </c>
      <c r="V40" s="43">
        <v>350</v>
      </c>
      <c r="W40" s="5" t="s">
        <v>0</v>
      </c>
    </row>
    <row r="41" spans="1:23" x14ac:dyDescent="0.25">
      <c r="A41" s="1">
        <v>45401</v>
      </c>
      <c r="B41" s="2">
        <v>0.13541666666666666</v>
      </c>
      <c r="C41" s="7">
        <v>1007</v>
      </c>
      <c r="D41" s="7">
        <v>1012</v>
      </c>
      <c r="E41" s="8">
        <v>7.2</v>
      </c>
      <c r="F41" s="9">
        <v>91</v>
      </c>
      <c r="G41" s="8">
        <v>7.2</v>
      </c>
      <c r="H41" s="8">
        <v>5.8</v>
      </c>
      <c r="I41" s="8">
        <v>26</v>
      </c>
      <c r="J41" s="8">
        <v>7.2</v>
      </c>
      <c r="K41" s="6">
        <f t="shared" si="0"/>
        <v>2.52</v>
      </c>
      <c r="L41" s="6">
        <f t="shared" si="1"/>
        <v>2.52</v>
      </c>
      <c r="M41" s="10">
        <v>222</v>
      </c>
      <c r="N41" s="3" t="str">
        <f t="shared" si="2"/>
        <v>SW</v>
      </c>
      <c r="O41" s="12">
        <v>0</v>
      </c>
      <c r="P41" s="11">
        <v>0</v>
      </c>
      <c r="Q41" s="3">
        <v>0</v>
      </c>
      <c r="R41" s="13">
        <v>0</v>
      </c>
      <c r="S41" s="14">
        <v>0</v>
      </c>
      <c r="T41" s="15">
        <v>0.7</v>
      </c>
      <c r="U41" s="15">
        <v>0.7</v>
      </c>
      <c r="V41" s="43">
        <v>360</v>
      </c>
      <c r="W41" s="5" t="s">
        <v>0</v>
      </c>
    </row>
    <row r="42" spans="1:23" x14ac:dyDescent="0.25">
      <c r="A42" s="1">
        <v>45401</v>
      </c>
      <c r="B42" s="2">
        <v>0.1388888888888889</v>
      </c>
      <c r="C42" s="7">
        <v>1007</v>
      </c>
      <c r="D42" s="7">
        <v>1012</v>
      </c>
      <c r="E42" s="8">
        <v>7.3</v>
      </c>
      <c r="F42" s="9">
        <v>91</v>
      </c>
      <c r="G42" s="8">
        <v>6.6</v>
      </c>
      <c r="H42" s="8">
        <v>5.9</v>
      </c>
      <c r="I42" s="8">
        <v>26</v>
      </c>
      <c r="J42" s="8">
        <v>6.6</v>
      </c>
      <c r="K42" s="6">
        <f t="shared" si="0"/>
        <v>5.4</v>
      </c>
      <c r="L42" s="6">
        <f t="shared" si="1"/>
        <v>5.4</v>
      </c>
      <c r="M42" s="10">
        <v>222</v>
      </c>
      <c r="N42" s="3" t="str">
        <f t="shared" si="2"/>
        <v>SW</v>
      </c>
      <c r="O42" s="12">
        <v>0</v>
      </c>
      <c r="P42" s="11">
        <v>0</v>
      </c>
      <c r="Q42" s="3">
        <v>0</v>
      </c>
      <c r="R42" s="13">
        <v>0</v>
      </c>
      <c r="S42" s="14">
        <v>0</v>
      </c>
      <c r="T42" s="15">
        <v>1.5</v>
      </c>
      <c r="U42" s="15">
        <v>1.5</v>
      </c>
    </row>
    <row r="43" spans="1:23" x14ac:dyDescent="0.25">
      <c r="A43" s="1">
        <v>45401</v>
      </c>
      <c r="B43" s="2">
        <v>0.1423611111111111</v>
      </c>
      <c r="C43" s="7">
        <v>1006</v>
      </c>
      <c r="D43" s="7">
        <v>1011</v>
      </c>
      <c r="E43" s="8">
        <v>7.4</v>
      </c>
      <c r="F43" s="9">
        <v>91</v>
      </c>
      <c r="G43" s="8">
        <v>7.4</v>
      </c>
      <c r="H43" s="8">
        <v>6</v>
      </c>
      <c r="I43" s="8">
        <v>26</v>
      </c>
      <c r="J43" s="8">
        <v>7.4</v>
      </c>
      <c r="K43" s="6">
        <f t="shared" si="0"/>
        <v>3.24</v>
      </c>
      <c r="L43" s="6">
        <f t="shared" si="1"/>
        <v>3.24</v>
      </c>
      <c r="M43" s="10">
        <v>310</v>
      </c>
      <c r="N43" s="3" t="str">
        <f t="shared" si="2"/>
        <v>NW</v>
      </c>
      <c r="O43" s="12">
        <v>0</v>
      </c>
      <c r="P43" s="11">
        <v>0</v>
      </c>
      <c r="Q43" s="3">
        <v>0</v>
      </c>
      <c r="R43" s="13">
        <v>0</v>
      </c>
      <c r="S43" s="14">
        <v>0</v>
      </c>
      <c r="T43" s="15">
        <v>0.9</v>
      </c>
      <c r="U43" s="15">
        <v>0.9</v>
      </c>
    </row>
    <row r="44" spans="1:23" x14ac:dyDescent="0.25">
      <c r="A44" s="1">
        <v>45401</v>
      </c>
      <c r="B44" s="2">
        <v>0.14583333333333334</v>
      </c>
      <c r="C44" s="7">
        <v>1006</v>
      </c>
      <c r="D44" s="7">
        <v>1011</v>
      </c>
      <c r="E44" s="8">
        <v>7.5</v>
      </c>
      <c r="F44" s="9">
        <v>90</v>
      </c>
      <c r="G44" s="8">
        <v>7.5</v>
      </c>
      <c r="H44" s="8">
        <v>5.9</v>
      </c>
      <c r="I44" s="8">
        <v>26</v>
      </c>
      <c r="J44" s="8">
        <v>7.5</v>
      </c>
      <c r="K44" s="6">
        <f t="shared" si="0"/>
        <v>0</v>
      </c>
      <c r="L44" s="6">
        <f t="shared" si="1"/>
        <v>0</v>
      </c>
      <c r="M44" s="10">
        <v>246</v>
      </c>
      <c r="N44" s="3" t="str">
        <f t="shared" si="2"/>
        <v>WSW</v>
      </c>
      <c r="O44" s="12">
        <v>0</v>
      </c>
      <c r="P44" s="11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45401</v>
      </c>
      <c r="B45" s="2">
        <v>0.14930555555555555</v>
      </c>
      <c r="C45" s="7">
        <v>1006</v>
      </c>
      <c r="D45" s="7">
        <v>1011</v>
      </c>
      <c r="E45" s="8">
        <v>7.6</v>
      </c>
      <c r="F45" s="9">
        <v>90</v>
      </c>
      <c r="G45" s="8">
        <v>7.6</v>
      </c>
      <c r="H45" s="8">
        <v>6</v>
      </c>
      <c r="I45" s="8">
        <v>26</v>
      </c>
      <c r="J45" s="8">
        <v>7.6</v>
      </c>
      <c r="K45" s="6">
        <f t="shared" si="0"/>
        <v>0</v>
      </c>
      <c r="L45" s="6">
        <f t="shared" si="1"/>
        <v>0</v>
      </c>
      <c r="M45" s="10">
        <v>264</v>
      </c>
      <c r="N45" s="3" t="str">
        <f t="shared" si="2"/>
        <v>W</v>
      </c>
      <c r="O45" s="12">
        <v>0</v>
      </c>
      <c r="P45" s="11">
        <v>0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</row>
    <row r="46" spans="1:23" x14ac:dyDescent="0.25">
      <c r="A46" s="1">
        <v>45401</v>
      </c>
      <c r="B46" s="2">
        <v>0.15277777777777779</v>
      </c>
      <c r="C46" s="7">
        <v>1006</v>
      </c>
      <c r="D46" s="7">
        <v>1011</v>
      </c>
      <c r="E46" s="8">
        <v>7.7</v>
      </c>
      <c r="F46" s="9">
        <v>89</v>
      </c>
      <c r="G46" s="8">
        <v>7.7</v>
      </c>
      <c r="H46" s="8">
        <v>6</v>
      </c>
      <c r="I46" s="8">
        <v>26</v>
      </c>
      <c r="J46" s="8">
        <v>7.7</v>
      </c>
      <c r="K46" s="6">
        <f t="shared" si="0"/>
        <v>3.9600000000000004</v>
      </c>
      <c r="L46" s="6">
        <f t="shared" si="1"/>
        <v>3.9600000000000004</v>
      </c>
      <c r="M46" s="10">
        <v>285</v>
      </c>
      <c r="N46" s="3" t="str">
        <f t="shared" si="2"/>
        <v>W</v>
      </c>
      <c r="O46" s="12">
        <v>0</v>
      </c>
      <c r="P46" s="11">
        <v>0</v>
      </c>
      <c r="Q46" s="3">
        <v>0</v>
      </c>
      <c r="R46" s="13">
        <v>0</v>
      </c>
      <c r="S46" s="14">
        <v>0</v>
      </c>
      <c r="T46" s="15">
        <v>1.1000000000000001</v>
      </c>
      <c r="U46" s="15">
        <v>1.1000000000000001</v>
      </c>
    </row>
    <row r="47" spans="1:23" x14ac:dyDescent="0.25">
      <c r="A47" s="1">
        <v>45401</v>
      </c>
      <c r="B47" s="2">
        <v>0.15625</v>
      </c>
      <c r="C47" s="7">
        <v>1006</v>
      </c>
      <c r="D47" s="7">
        <v>1011</v>
      </c>
      <c r="E47" s="8">
        <v>7.8</v>
      </c>
      <c r="F47" s="9">
        <v>89</v>
      </c>
      <c r="G47" s="8">
        <v>7.8</v>
      </c>
      <c r="H47" s="8">
        <v>6.1</v>
      </c>
      <c r="I47" s="8">
        <v>26</v>
      </c>
      <c r="J47" s="8">
        <v>7.8</v>
      </c>
      <c r="K47" s="6">
        <f t="shared" si="0"/>
        <v>0</v>
      </c>
      <c r="L47" s="6">
        <f t="shared" si="1"/>
        <v>0</v>
      </c>
      <c r="M47" s="10">
        <v>292</v>
      </c>
      <c r="N47" s="3" t="str">
        <f t="shared" si="2"/>
        <v>WNW</v>
      </c>
      <c r="O47" s="12">
        <v>0</v>
      </c>
      <c r="P47" s="11">
        <v>0</v>
      </c>
      <c r="Q47" s="3">
        <v>0</v>
      </c>
      <c r="R47" s="13">
        <v>0</v>
      </c>
      <c r="S47" s="14">
        <v>0</v>
      </c>
      <c r="T47" s="15">
        <v>0</v>
      </c>
      <c r="U47" s="15">
        <v>0</v>
      </c>
    </row>
    <row r="48" spans="1:23" x14ac:dyDescent="0.25">
      <c r="A48" s="1">
        <v>45401</v>
      </c>
      <c r="B48" s="2">
        <v>0.15972222222222221</v>
      </c>
      <c r="C48" s="7">
        <v>1006</v>
      </c>
      <c r="D48" s="7">
        <v>1011</v>
      </c>
      <c r="E48" s="8">
        <v>7.9</v>
      </c>
      <c r="F48" s="9">
        <v>89</v>
      </c>
      <c r="G48" s="8">
        <v>7.9</v>
      </c>
      <c r="H48" s="8">
        <v>6.2</v>
      </c>
      <c r="I48" s="8">
        <v>26</v>
      </c>
      <c r="J48" s="8">
        <v>7.9</v>
      </c>
      <c r="K48" s="6">
        <f t="shared" si="0"/>
        <v>0</v>
      </c>
      <c r="L48" s="6">
        <f t="shared" si="1"/>
        <v>0</v>
      </c>
      <c r="M48" s="10">
        <v>321</v>
      </c>
      <c r="N48" s="3" t="str">
        <f t="shared" si="2"/>
        <v>NW</v>
      </c>
      <c r="O48" s="12">
        <v>0</v>
      </c>
      <c r="P48" s="11">
        <v>0</v>
      </c>
      <c r="Q48" s="3">
        <v>0</v>
      </c>
      <c r="R48" s="13">
        <v>0</v>
      </c>
      <c r="S48" s="14">
        <v>0</v>
      </c>
      <c r="T48" s="15">
        <v>0</v>
      </c>
      <c r="U48" s="15">
        <v>0</v>
      </c>
    </row>
    <row r="49" spans="1:21" x14ac:dyDescent="0.25">
      <c r="A49" s="1">
        <v>45401</v>
      </c>
      <c r="B49" s="2">
        <v>0.16319444444444445</v>
      </c>
      <c r="C49" s="7">
        <v>1006</v>
      </c>
      <c r="D49" s="7">
        <v>1011</v>
      </c>
      <c r="E49" s="8">
        <v>7.8</v>
      </c>
      <c r="F49" s="9">
        <v>89</v>
      </c>
      <c r="G49" s="8">
        <v>7.8</v>
      </c>
      <c r="H49" s="8">
        <v>6.1</v>
      </c>
      <c r="I49" s="8">
        <v>26</v>
      </c>
      <c r="J49" s="8">
        <v>7.8</v>
      </c>
      <c r="K49" s="6">
        <f t="shared" si="0"/>
        <v>0</v>
      </c>
      <c r="L49" s="6">
        <f t="shared" si="1"/>
        <v>0</v>
      </c>
      <c r="M49" s="10">
        <v>216</v>
      </c>
      <c r="N49" s="3" t="str">
        <f t="shared" si="2"/>
        <v>SSW</v>
      </c>
      <c r="O49" s="12">
        <v>0</v>
      </c>
      <c r="P49" s="11">
        <v>0</v>
      </c>
      <c r="Q49" s="3">
        <v>0</v>
      </c>
      <c r="R49" s="13">
        <v>0</v>
      </c>
      <c r="S49" s="14">
        <v>0</v>
      </c>
      <c r="T49" s="15">
        <v>0</v>
      </c>
      <c r="U49" s="15">
        <v>0</v>
      </c>
    </row>
    <row r="50" spans="1:21" x14ac:dyDescent="0.25">
      <c r="A50" s="1">
        <v>45401</v>
      </c>
      <c r="B50" s="2">
        <v>0.16666666666666666</v>
      </c>
      <c r="C50" s="7">
        <v>1006</v>
      </c>
      <c r="D50" s="7">
        <v>1011</v>
      </c>
      <c r="E50" s="8">
        <v>7.8</v>
      </c>
      <c r="F50" s="9">
        <v>89</v>
      </c>
      <c r="G50" s="8">
        <v>7.8</v>
      </c>
      <c r="H50" s="8">
        <v>6.1</v>
      </c>
      <c r="I50" s="8">
        <v>26</v>
      </c>
      <c r="J50" s="8">
        <v>7.8</v>
      </c>
      <c r="K50" s="6">
        <f t="shared" si="0"/>
        <v>0</v>
      </c>
      <c r="L50" s="6">
        <f t="shared" si="1"/>
        <v>0</v>
      </c>
      <c r="M50" s="10">
        <v>248</v>
      </c>
      <c r="N50" s="3" t="str">
        <f t="shared" si="2"/>
        <v>WSW</v>
      </c>
      <c r="O50" s="12">
        <v>0</v>
      </c>
      <c r="P50" s="11">
        <v>0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</row>
    <row r="51" spans="1:21" x14ac:dyDescent="0.25">
      <c r="A51" s="1">
        <v>45401</v>
      </c>
      <c r="B51" s="2">
        <v>0.1701388888888889</v>
      </c>
      <c r="C51" s="7">
        <v>1006</v>
      </c>
      <c r="D51" s="7">
        <v>1011</v>
      </c>
      <c r="E51" s="8">
        <v>7.8</v>
      </c>
      <c r="F51" s="9">
        <v>89</v>
      </c>
      <c r="G51" s="8">
        <v>7.8</v>
      </c>
      <c r="H51" s="8">
        <v>6.1</v>
      </c>
      <c r="I51" s="8">
        <v>26</v>
      </c>
      <c r="J51" s="8">
        <v>7.8</v>
      </c>
      <c r="K51" s="6">
        <f t="shared" si="0"/>
        <v>0</v>
      </c>
      <c r="L51" s="6">
        <f t="shared" si="1"/>
        <v>0</v>
      </c>
      <c r="M51" s="10">
        <v>258</v>
      </c>
      <c r="N51" s="3" t="str">
        <f t="shared" si="2"/>
        <v>WSW</v>
      </c>
      <c r="O51" s="12">
        <v>0</v>
      </c>
      <c r="P51" s="11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45401</v>
      </c>
      <c r="B52" s="2">
        <v>0.1736111111111111</v>
      </c>
      <c r="C52" s="7">
        <v>1006</v>
      </c>
      <c r="D52" s="7">
        <v>1011</v>
      </c>
      <c r="E52" s="8">
        <v>7.7</v>
      </c>
      <c r="F52" s="9">
        <v>89</v>
      </c>
      <c r="G52" s="8">
        <v>7.7</v>
      </c>
      <c r="H52" s="8">
        <v>6</v>
      </c>
      <c r="I52" s="8">
        <v>26</v>
      </c>
      <c r="J52" s="8">
        <v>7.7</v>
      </c>
      <c r="K52" s="6">
        <f t="shared" si="0"/>
        <v>0</v>
      </c>
      <c r="L52" s="6">
        <f t="shared" si="1"/>
        <v>0</v>
      </c>
      <c r="M52" s="10">
        <v>241</v>
      </c>
      <c r="N52" s="3" t="str">
        <f t="shared" si="2"/>
        <v>WSW</v>
      </c>
      <c r="O52" s="12">
        <v>0</v>
      </c>
      <c r="P52" s="11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45401</v>
      </c>
      <c r="B53" s="2">
        <v>0.17708333333333334</v>
      </c>
      <c r="C53" s="7">
        <v>1006</v>
      </c>
      <c r="D53" s="7">
        <v>1011</v>
      </c>
      <c r="E53" s="8">
        <v>7.8</v>
      </c>
      <c r="F53" s="9">
        <v>89</v>
      </c>
      <c r="G53" s="8">
        <v>7.8</v>
      </c>
      <c r="H53" s="8">
        <v>6.1</v>
      </c>
      <c r="I53" s="8">
        <v>26</v>
      </c>
      <c r="J53" s="8">
        <v>7.8</v>
      </c>
      <c r="K53" s="6">
        <f t="shared" si="0"/>
        <v>0</v>
      </c>
      <c r="L53" s="6">
        <f t="shared" si="1"/>
        <v>0</v>
      </c>
      <c r="M53" s="10">
        <v>322</v>
      </c>
      <c r="N53" s="3" t="str">
        <f t="shared" si="2"/>
        <v>NW</v>
      </c>
      <c r="O53" s="12">
        <v>0</v>
      </c>
      <c r="P53" s="11">
        <v>0</v>
      </c>
      <c r="Q53" s="3">
        <v>0</v>
      </c>
      <c r="R53" s="13">
        <v>0</v>
      </c>
      <c r="S53" s="14">
        <v>0</v>
      </c>
      <c r="T53" s="15">
        <v>0</v>
      </c>
      <c r="U53" s="15">
        <v>0</v>
      </c>
    </row>
    <row r="54" spans="1:21" x14ac:dyDescent="0.25">
      <c r="A54" s="1">
        <v>45401</v>
      </c>
      <c r="B54" s="2">
        <v>0.18055555555555555</v>
      </c>
      <c r="C54" s="7">
        <v>1006</v>
      </c>
      <c r="D54" s="7">
        <v>1011</v>
      </c>
      <c r="E54" s="8">
        <v>7.9</v>
      </c>
      <c r="F54" s="9">
        <v>89</v>
      </c>
      <c r="G54" s="8">
        <v>7.9</v>
      </c>
      <c r="H54" s="8">
        <v>6.2</v>
      </c>
      <c r="I54" s="8">
        <v>26</v>
      </c>
      <c r="J54" s="8">
        <v>7.9</v>
      </c>
      <c r="K54" s="6">
        <f t="shared" si="0"/>
        <v>0</v>
      </c>
      <c r="L54" s="6">
        <f t="shared" si="1"/>
        <v>0</v>
      </c>
      <c r="M54" s="10">
        <v>322</v>
      </c>
      <c r="N54" s="3" t="str">
        <f t="shared" si="2"/>
        <v>NW</v>
      </c>
      <c r="O54" s="12">
        <v>0</v>
      </c>
      <c r="P54" s="11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45401</v>
      </c>
      <c r="B55" s="2">
        <v>0.18402777777777779</v>
      </c>
      <c r="C55" s="7">
        <v>1006</v>
      </c>
      <c r="D55" s="7">
        <v>1011</v>
      </c>
      <c r="E55" s="8">
        <v>7.8</v>
      </c>
      <c r="F55" s="9">
        <v>89</v>
      </c>
      <c r="G55" s="8">
        <v>7.8</v>
      </c>
      <c r="H55" s="8">
        <v>6.1</v>
      </c>
      <c r="I55" s="8">
        <v>26</v>
      </c>
      <c r="J55" s="8">
        <v>7.8</v>
      </c>
      <c r="K55" s="6">
        <f t="shared" si="0"/>
        <v>0</v>
      </c>
      <c r="L55" s="6">
        <f t="shared" si="1"/>
        <v>0</v>
      </c>
      <c r="M55" s="10">
        <v>322</v>
      </c>
      <c r="N55" s="3" t="str">
        <f t="shared" si="2"/>
        <v>NW</v>
      </c>
      <c r="O55" s="12">
        <v>0</v>
      </c>
      <c r="P55" s="11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45401</v>
      </c>
      <c r="B56" s="2">
        <v>0.1875</v>
      </c>
      <c r="C56" s="7">
        <v>1006</v>
      </c>
      <c r="D56" s="7">
        <v>1011</v>
      </c>
      <c r="E56" s="8">
        <v>7.9</v>
      </c>
      <c r="F56" s="9">
        <v>89</v>
      </c>
      <c r="G56" s="8">
        <v>7.9</v>
      </c>
      <c r="H56" s="8">
        <v>6.2</v>
      </c>
      <c r="I56" s="8">
        <v>26</v>
      </c>
      <c r="J56" s="8">
        <v>7.9</v>
      </c>
      <c r="K56" s="6">
        <f t="shared" si="0"/>
        <v>0</v>
      </c>
      <c r="L56" s="6">
        <f t="shared" si="1"/>
        <v>0</v>
      </c>
      <c r="M56" s="10">
        <v>222</v>
      </c>
      <c r="N56" s="3" t="str">
        <f t="shared" si="2"/>
        <v>SW</v>
      </c>
      <c r="O56" s="12">
        <v>0</v>
      </c>
      <c r="P56" s="11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45401</v>
      </c>
      <c r="B57" s="2">
        <v>0.19097222222222221</v>
      </c>
      <c r="C57" s="7">
        <v>1006</v>
      </c>
      <c r="D57" s="7">
        <v>1011</v>
      </c>
      <c r="E57" s="8">
        <v>8</v>
      </c>
      <c r="F57" s="9">
        <v>89</v>
      </c>
      <c r="G57" s="8">
        <v>8</v>
      </c>
      <c r="H57" s="8">
        <v>6.3</v>
      </c>
      <c r="I57" s="8">
        <v>26</v>
      </c>
      <c r="J57" s="8">
        <v>8</v>
      </c>
      <c r="K57" s="6">
        <f t="shared" si="0"/>
        <v>0</v>
      </c>
      <c r="L57" s="6">
        <f t="shared" si="1"/>
        <v>0</v>
      </c>
      <c r="M57" s="10">
        <v>126</v>
      </c>
      <c r="N57" s="3" t="str">
        <f t="shared" si="2"/>
        <v>ESE</v>
      </c>
      <c r="O57" s="12">
        <v>0</v>
      </c>
      <c r="P57" s="11">
        <v>0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</row>
    <row r="58" spans="1:21" x14ac:dyDescent="0.25">
      <c r="A58" s="1">
        <v>45401</v>
      </c>
      <c r="B58" s="2">
        <v>0.19444444444444445</v>
      </c>
      <c r="C58" s="7">
        <v>1006</v>
      </c>
      <c r="D58" s="7">
        <v>1011</v>
      </c>
      <c r="E58" s="8">
        <v>8</v>
      </c>
      <c r="F58" s="9">
        <v>89</v>
      </c>
      <c r="G58" s="8">
        <v>8</v>
      </c>
      <c r="H58" s="8">
        <v>6.3</v>
      </c>
      <c r="I58" s="8">
        <v>26</v>
      </c>
      <c r="J58" s="8">
        <v>8</v>
      </c>
      <c r="K58" s="6">
        <f t="shared" si="0"/>
        <v>0</v>
      </c>
      <c r="L58" s="6">
        <f t="shared" si="1"/>
        <v>0</v>
      </c>
      <c r="M58" s="10">
        <v>180</v>
      </c>
      <c r="N58" s="3" t="str">
        <f t="shared" si="2"/>
        <v>S</v>
      </c>
      <c r="O58" s="12">
        <v>0</v>
      </c>
      <c r="P58" s="11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</row>
    <row r="59" spans="1:21" x14ac:dyDescent="0.25">
      <c r="A59" s="1">
        <v>45401</v>
      </c>
      <c r="B59" s="2">
        <v>0.19791666666666666</v>
      </c>
      <c r="C59" s="7">
        <v>1006</v>
      </c>
      <c r="D59" s="7">
        <v>1011</v>
      </c>
      <c r="E59" s="8">
        <v>8.3000000000000007</v>
      </c>
      <c r="F59" s="9">
        <v>88</v>
      </c>
      <c r="G59" s="8">
        <v>8.3000000000000007</v>
      </c>
      <c r="H59" s="8">
        <v>6.4</v>
      </c>
      <c r="I59" s="8">
        <v>26</v>
      </c>
      <c r="J59" s="8">
        <v>8.3000000000000007</v>
      </c>
      <c r="K59" s="6">
        <f t="shared" si="0"/>
        <v>0</v>
      </c>
      <c r="L59" s="6">
        <f t="shared" si="1"/>
        <v>0</v>
      </c>
      <c r="M59" s="10">
        <v>240</v>
      </c>
      <c r="N59" s="3" t="str">
        <f t="shared" si="2"/>
        <v>WSW</v>
      </c>
      <c r="O59" s="12">
        <v>0</v>
      </c>
      <c r="P59" s="11">
        <v>0</v>
      </c>
      <c r="Q59" s="3">
        <v>0</v>
      </c>
      <c r="R59" s="13">
        <v>0</v>
      </c>
      <c r="S59" s="14">
        <v>0</v>
      </c>
      <c r="T59" s="15">
        <v>0</v>
      </c>
      <c r="U59" s="15">
        <v>0</v>
      </c>
    </row>
    <row r="60" spans="1:21" x14ac:dyDescent="0.25">
      <c r="A60" s="1">
        <v>45401</v>
      </c>
      <c r="B60" s="2">
        <v>0.2013888888888889</v>
      </c>
      <c r="C60" s="7">
        <v>1006</v>
      </c>
      <c r="D60" s="7">
        <v>1011</v>
      </c>
      <c r="E60" s="8">
        <v>8.6999999999999993</v>
      </c>
      <c r="F60" s="9">
        <v>87</v>
      </c>
      <c r="G60" s="8">
        <v>8.6999999999999993</v>
      </c>
      <c r="H60" s="8">
        <v>6.6</v>
      </c>
      <c r="I60" s="8">
        <v>26</v>
      </c>
      <c r="J60" s="8">
        <v>8.6999999999999993</v>
      </c>
      <c r="K60" s="6">
        <f t="shared" si="0"/>
        <v>0</v>
      </c>
      <c r="L60" s="6">
        <f t="shared" si="1"/>
        <v>0</v>
      </c>
      <c r="M60" s="10">
        <v>242</v>
      </c>
      <c r="N60" s="3" t="str">
        <f t="shared" si="2"/>
        <v>WSW</v>
      </c>
      <c r="O60" s="12">
        <v>0</v>
      </c>
      <c r="P60" s="11">
        <v>0</v>
      </c>
      <c r="Q60" s="3">
        <v>0</v>
      </c>
      <c r="R60" s="13">
        <v>0</v>
      </c>
      <c r="S60" s="14">
        <v>0</v>
      </c>
      <c r="T60" s="15">
        <v>0</v>
      </c>
      <c r="U60" s="15">
        <v>0</v>
      </c>
    </row>
    <row r="61" spans="1:21" x14ac:dyDescent="0.25">
      <c r="A61" s="1">
        <v>45401</v>
      </c>
      <c r="B61" s="2">
        <v>0.2048611111111111</v>
      </c>
      <c r="C61" s="7">
        <v>1006</v>
      </c>
      <c r="D61" s="7">
        <v>1011</v>
      </c>
      <c r="E61" s="8">
        <v>8.6</v>
      </c>
      <c r="F61" s="9">
        <v>88</v>
      </c>
      <c r="G61" s="8">
        <v>8.6</v>
      </c>
      <c r="H61" s="8">
        <v>6.7</v>
      </c>
      <c r="I61" s="8">
        <v>26</v>
      </c>
      <c r="J61" s="8">
        <v>8.6</v>
      </c>
      <c r="K61" s="6">
        <f t="shared" si="0"/>
        <v>0</v>
      </c>
      <c r="L61" s="6">
        <f t="shared" si="1"/>
        <v>0</v>
      </c>
      <c r="M61" s="10">
        <v>182</v>
      </c>
      <c r="N61" s="3" t="str">
        <f t="shared" si="2"/>
        <v>S</v>
      </c>
      <c r="O61" s="12">
        <v>0</v>
      </c>
      <c r="P61" s="11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</row>
    <row r="62" spans="1:21" x14ac:dyDescent="0.25">
      <c r="A62" s="1">
        <v>45401</v>
      </c>
      <c r="B62" s="2">
        <v>0.20833333333333334</v>
      </c>
      <c r="C62" s="7">
        <v>1006</v>
      </c>
      <c r="D62" s="7">
        <v>1011</v>
      </c>
      <c r="E62" s="8">
        <v>8.5</v>
      </c>
      <c r="F62" s="9">
        <v>88</v>
      </c>
      <c r="G62" s="8">
        <v>8.5</v>
      </c>
      <c r="H62" s="8">
        <v>6.6</v>
      </c>
      <c r="I62" s="8">
        <v>26</v>
      </c>
      <c r="J62" s="8">
        <v>8.5</v>
      </c>
      <c r="K62" s="6">
        <f t="shared" si="0"/>
        <v>0</v>
      </c>
      <c r="L62" s="6">
        <f t="shared" si="1"/>
        <v>0</v>
      </c>
      <c r="M62" s="10">
        <v>162</v>
      </c>
      <c r="N62" s="3" t="str">
        <f t="shared" si="2"/>
        <v>SSE</v>
      </c>
      <c r="O62" s="12">
        <v>0</v>
      </c>
      <c r="P62" s="11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45401</v>
      </c>
      <c r="B63" s="2">
        <v>0.21180555555555555</v>
      </c>
      <c r="C63" s="7">
        <v>1005</v>
      </c>
      <c r="D63" s="7">
        <v>1010</v>
      </c>
      <c r="E63" s="8">
        <v>8.4</v>
      </c>
      <c r="F63" s="9">
        <v>88</v>
      </c>
      <c r="G63" s="8">
        <v>8.4</v>
      </c>
      <c r="H63" s="8">
        <v>6.5</v>
      </c>
      <c r="I63" s="8">
        <v>26</v>
      </c>
      <c r="J63" s="8">
        <v>8.4</v>
      </c>
      <c r="K63" s="6">
        <f t="shared" si="0"/>
        <v>0</v>
      </c>
      <c r="L63" s="6">
        <f t="shared" si="1"/>
        <v>0</v>
      </c>
      <c r="M63" s="10">
        <v>162</v>
      </c>
      <c r="N63" s="3" t="str">
        <f t="shared" si="2"/>
        <v>SSE</v>
      </c>
      <c r="O63" s="12">
        <v>0</v>
      </c>
      <c r="P63" s="11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45401</v>
      </c>
      <c r="B64" s="2">
        <v>0.21527777777777779</v>
      </c>
      <c r="C64" s="7">
        <v>1006</v>
      </c>
      <c r="D64" s="7">
        <v>1011</v>
      </c>
      <c r="E64" s="8">
        <v>8.6</v>
      </c>
      <c r="F64" s="9">
        <v>88</v>
      </c>
      <c r="G64" s="8">
        <v>8.6</v>
      </c>
      <c r="H64" s="8">
        <v>6.7</v>
      </c>
      <c r="I64" s="8">
        <v>26</v>
      </c>
      <c r="J64" s="8">
        <v>8.6</v>
      </c>
      <c r="K64" s="6">
        <f t="shared" si="0"/>
        <v>0</v>
      </c>
      <c r="L64" s="6">
        <f t="shared" si="1"/>
        <v>0</v>
      </c>
      <c r="M64" s="10">
        <v>162</v>
      </c>
      <c r="N64" s="3" t="str">
        <f t="shared" si="2"/>
        <v>SSE</v>
      </c>
      <c r="O64" s="12">
        <v>0</v>
      </c>
      <c r="P64" s="11">
        <v>0</v>
      </c>
      <c r="Q64" s="3">
        <v>0</v>
      </c>
      <c r="R64" s="13">
        <v>0</v>
      </c>
      <c r="S64" s="14">
        <v>0</v>
      </c>
      <c r="T64" s="15">
        <v>0</v>
      </c>
      <c r="U64" s="15">
        <v>0</v>
      </c>
    </row>
    <row r="65" spans="1:21" x14ac:dyDescent="0.25">
      <c r="A65" s="1">
        <v>45401</v>
      </c>
      <c r="B65" s="2">
        <v>0.21875</v>
      </c>
      <c r="C65" s="7">
        <v>1006</v>
      </c>
      <c r="D65" s="7">
        <v>1011</v>
      </c>
      <c r="E65" s="8">
        <v>8.6</v>
      </c>
      <c r="F65" s="9">
        <v>89</v>
      </c>
      <c r="G65" s="8">
        <v>8.6</v>
      </c>
      <c r="H65" s="8">
        <v>6.9</v>
      </c>
      <c r="I65" s="8">
        <v>26</v>
      </c>
      <c r="J65" s="8">
        <v>8.6</v>
      </c>
      <c r="K65" s="6">
        <f t="shared" si="0"/>
        <v>0</v>
      </c>
      <c r="L65" s="6">
        <f t="shared" si="1"/>
        <v>0</v>
      </c>
      <c r="M65" s="10">
        <v>60</v>
      </c>
      <c r="N65" s="3" t="str">
        <f t="shared" si="2"/>
        <v>ENE</v>
      </c>
      <c r="O65" s="12">
        <v>0</v>
      </c>
      <c r="P65" s="11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</row>
    <row r="66" spans="1:21" x14ac:dyDescent="0.25">
      <c r="A66" s="1">
        <v>45401</v>
      </c>
      <c r="B66" s="2">
        <v>0.22222222222222221</v>
      </c>
      <c r="C66" s="7">
        <v>1006</v>
      </c>
      <c r="D66" s="7">
        <v>1011</v>
      </c>
      <c r="E66" s="8">
        <v>8.6999999999999993</v>
      </c>
      <c r="F66" s="9">
        <v>89</v>
      </c>
      <c r="G66" s="8">
        <v>8.6999999999999993</v>
      </c>
      <c r="H66" s="8">
        <v>7</v>
      </c>
      <c r="I66" s="8">
        <v>26</v>
      </c>
      <c r="J66" s="8">
        <v>8.6999999999999993</v>
      </c>
      <c r="K66" s="6">
        <f t="shared" si="0"/>
        <v>0</v>
      </c>
      <c r="L66" s="6">
        <f t="shared" si="1"/>
        <v>0</v>
      </c>
      <c r="M66" s="10">
        <v>42</v>
      </c>
      <c r="N66" s="3" t="str">
        <f t="shared" si="2"/>
        <v>NE</v>
      </c>
      <c r="O66" s="12">
        <v>0</v>
      </c>
      <c r="P66" s="11">
        <v>0</v>
      </c>
      <c r="Q66" s="3">
        <v>0</v>
      </c>
      <c r="R66" s="13">
        <v>0</v>
      </c>
      <c r="S66" s="14">
        <v>0</v>
      </c>
      <c r="T66" s="15">
        <v>0</v>
      </c>
      <c r="U66" s="15">
        <v>0</v>
      </c>
    </row>
    <row r="67" spans="1:21" x14ac:dyDescent="0.25">
      <c r="A67" s="1">
        <v>45401</v>
      </c>
      <c r="B67" s="2">
        <v>0.22569444444444445</v>
      </c>
      <c r="C67" s="7">
        <v>1006</v>
      </c>
      <c r="D67" s="7">
        <v>1011</v>
      </c>
      <c r="E67" s="8">
        <v>8.9</v>
      </c>
      <c r="F67" s="9">
        <v>89</v>
      </c>
      <c r="G67" s="8">
        <v>8.9</v>
      </c>
      <c r="H67" s="8">
        <v>7.2</v>
      </c>
      <c r="I67" s="8">
        <v>26</v>
      </c>
      <c r="J67" s="8">
        <v>8.9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48</v>
      </c>
      <c r="N67" s="3" t="str">
        <f t="shared" ref="N67:N130" si="5">LOOKUP(M67,$V$4:$V$40,$W$4:$W$40)</f>
        <v>NE</v>
      </c>
      <c r="O67" s="12">
        <v>0</v>
      </c>
      <c r="P67" s="11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45401</v>
      </c>
      <c r="B68" s="2">
        <v>0.22916666666666666</v>
      </c>
      <c r="C68" s="7">
        <v>1006</v>
      </c>
      <c r="D68" s="7">
        <v>1011</v>
      </c>
      <c r="E68" s="8">
        <v>9.1</v>
      </c>
      <c r="F68" s="9">
        <v>88</v>
      </c>
      <c r="G68" s="8">
        <v>9.1</v>
      </c>
      <c r="H68" s="8">
        <v>7.2</v>
      </c>
      <c r="I68" s="8">
        <v>26</v>
      </c>
      <c r="J68" s="8">
        <v>9.1</v>
      </c>
      <c r="K68" s="6">
        <f t="shared" si="3"/>
        <v>0</v>
      </c>
      <c r="L68" s="6">
        <f t="shared" si="4"/>
        <v>0</v>
      </c>
      <c r="M68" s="10">
        <v>113</v>
      </c>
      <c r="N68" s="3" t="str">
        <f t="shared" si="5"/>
        <v>ESE</v>
      </c>
      <c r="O68" s="12">
        <v>0</v>
      </c>
      <c r="P68" s="11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45401</v>
      </c>
      <c r="B69" s="2">
        <v>0.2326388888888889</v>
      </c>
      <c r="C69" s="7">
        <v>1006</v>
      </c>
      <c r="D69" s="7">
        <v>1011</v>
      </c>
      <c r="E69" s="8">
        <v>8.5</v>
      </c>
      <c r="F69" s="9">
        <v>89</v>
      </c>
      <c r="G69" s="8">
        <v>8.5</v>
      </c>
      <c r="H69" s="8">
        <v>6.8</v>
      </c>
      <c r="I69" s="8">
        <v>26</v>
      </c>
      <c r="J69" s="8">
        <v>8.5</v>
      </c>
      <c r="K69" s="6">
        <f t="shared" si="3"/>
        <v>3.24</v>
      </c>
      <c r="L69" s="6">
        <f t="shared" si="4"/>
        <v>3.24</v>
      </c>
      <c r="M69" s="10">
        <v>225</v>
      </c>
      <c r="N69" s="3" t="str">
        <f t="shared" si="5"/>
        <v>SW</v>
      </c>
      <c r="O69" s="12">
        <v>0</v>
      </c>
      <c r="P69" s="11">
        <v>0</v>
      </c>
      <c r="Q69" s="3">
        <v>0</v>
      </c>
      <c r="R69" s="13">
        <v>0</v>
      </c>
      <c r="S69" s="14">
        <v>0</v>
      </c>
      <c r="T69" s="15">
        <v>0.9</v>
      </c>
      <c r="U69" s="15">
        <v>0.9</v>
      </c>
    </row>
    <row r="70" spans="1:21" x14ac:dyDescent="0.25">
      <c r="A70" s="1">
        <v>45401</v>
      </c>
      <c r="B70" s="2">
        <v>0.2361111111111111</v>
      </c>
      <c r="C70" s="7">
        <v>1005</v>
      </c>
      <c r="D70" s="7">
        <v>1010</v>
      </c>
      <c r="E70" s="8">
        <v>8.3000000000000007</v>
      </c>
      <c r="F70" s="9">
        <v>90</v>
      </c>
      <c r="G70" s="8">
        <v>8.3000000000000007</v>
      </c>
      <c r="H70" s="8">
        <v>6.7</v>
      </c>
      <c r="I70" s="8">
        <v>26</v>
      </c>
      <c r="J70" s="8">
        <v>8.3000000000000007</v>
      </c>
      <c r="K70" s="6">
        <f t="shared" si="3"/>
        <v>0</v>
      </c>
      <c r="L70" s="6">
        <f t="shared" si="4"/>
        <v>0</v>
      </c>
      <c r="M70" s="10">
        <v>216</v>
      </c>
      <c r="N70" s="3" t="str">
        <f t="shared" si="5"/>
        <v>SSW</v>
      </c>
      <c r="O70" s="12">
        <v>0</v>
      </c>
      <c r="P70" s="11">
        <v>0</v>
      </c>
      <c r="Q70" s="3">
        <v>0</v>
      </c>
      <c r="R70" s="13">
        <v>0</v>
      </c>
      <c r="S70" s="14">
        <v>0</v>
      </c>
      <c r="T70" s="15">
        <v>0</v>
      </c>
      <c r="U70" s="15">
        <v>0</v>
      </c>
    </row>
    <row r="71" spans="1:21" x14ac:dyDescent="0.25">
      <c r="A71" s="1">
        <v>45401</v>
      </c>
      <c r="B71" s="2">
        <v>0.23958333333333334</v>
      </c>
      <c r="C71" s="7">
        <v>1005</v>
      </c>
      <c r="D71" s="7">
        <v>1010</v>
      </c>
      <c r="E71" s="8">
        <v>8.1</v>
      </c>
      <c r="F71" s="9">
        <v>90</v>
      </c>
      <c r="G71" s="8">
        <v>8.1</v>
      </c>
      <c r="H71" s="8">
        <v>6.5</v>
      </c>
      <c r="I71" s="8">
        <v>26</v>
      </c>
      <c r="J71" s="8">
        <v>8.1</v>
      </c>
      <c r="K71" s="6">
        <f t="shared" si="3"/>
        <v>0</v>
      </c>
      <c r="L71" s="6">
        <f t="shared" si="4"/>
        <v>0</v>
      </c>
      <c r="M71" s="10">
        <v>264</v>
      </c>
      <c r="N71" s="3" t="str">
        <f t="shared" si="5"/>
        <v>W</v>
      </c>
      <c r="O71" s="12">
        <v>0</v>
      </c>
      <c r="P71" s="11">
        <v>0</v>
      </c>
      <c r="Q71" s="3">
        <v>0</v>
      </c>
      <c r="R71" s="13">
        <v>0</v>
      </c>
      <c r="S71" s="14">
        <v>0</v>
      </c>
      <c r="T71" s="15">
        <v>0</v>
      </c>
      <c r="U71" s="15">
        <v>0</v>
      </c>
    </row>
    <row r="72" spans="1:21" x14ac:dyDescent="0.25">
      <c r="A72" s="1">
        <v>45401</v>
      </c>
      <c r="B72" s="2">
        <v>0.24305555555555555</v>
      </c>
      <c r="C72" s="7">
        <v>1006</v>
      </c>
      <c r="D72" s="7">
        <v>1011</v>
      </c>
      <c r="E72" s="8">
        <v>8</v>
      </c>
      <c r="F72" s="9">
        <v>91</v>
      </c>
      <c r="G72" s="8">
        <v>8</v>
      </c>
      <c r="H72" s="8">
        <v>6.6</v>
      </c>
      <c r="I72" s="8">
        <v>26</v>
      </c>
      <c r="J72" s="8">
        <v>8</v>
      </c>
      <c r="K72" s="6">
        <f t="shared" si="3"/>
        <v>0</v>
      </c>
      <c r="L72" s="6">
        <f t="shared" si="4"/>
        <v>0</v>
      </c>
      <c r="M72" s="10">
        <v>240</v>
      </c>
      <c r="N72" s="3" t="str">
        <f t="shared" si="5"/>
        <v>WSW</v>
      </c>
      <c r="O72" s="12">
        <v>0</v>
      </c>
      <c r="P72" s="11">
        <v>0</v>
      </c>
      <c r="Q72" s="3">
        <v>0</v>
      </c>
      <c r="R72" s="13">
        <v>0</v>
      </c>
      <c r="S72" s="14">
        <v>0</v>
      </c>
      <c r="T72" s="15">
        <v>0</v>
      </c>
      <c r="U72" s="15">
        <v>0</v>
      </c>
    </row>
    <row r="73" spans="1:21" x14ac:dyDescent="0.25">
      <c r="A73" s="1">
        <v>45401</v>
      </c>
      <c r="B73" s="2">
        <v>0.24652777777777779</v>
      </c>
      <c r="C73" s="7">
        <v>1006</v>
      </c>
      <c r="D73" s="7">
        <v>1011</v>
      </c>
      <c r="E73" s="8">
        <v>7.9</v>
      </c>
      <c r="F73" s="9">
        <v>91</v>
      </c>
      <c r="G73" s="8">
        <v>7.9</v>
      </c>
      <c r="H73" s="8">
        <v>6.5</v>
      </c>
      <c r="I73" s="8">
        <v>26</v>
      </c>
      <c r="J73" s="8">
        <v>7.9</v>
      </c>
      <c r="K73" s="6">
        <f t="shared" si="3"/>
        <v>0</v>
      </c>
      <c r="L73" s="6">
        <f t="shared" si="4"/>
        <v>0</v>
      </c>
      <c r="M73" s="10">
        <v>252</v>
      </c>
      <c r="N73" s="3" t="str">
        <f t="shared" si="5"/>
        <v>WSW</v>
      </c>
      <c r="O73" s="12">
        <v>0</v>
      </c>
      <c r="P73" s="11">
        <v>0</v>
      </c>
      <c r="Q73" s="3">
        <v>0</v>
      </c>
      <c r="R73" s="13">
        <v>0.11600000000000001</v>
      </c>
      <c r="S73" s="14">
        <v>9.1640000000000016E-4</v>
      </c>
      <c r="T73" s="15">
        <v>0</v>
      </c>
      <c r="U73" s="15">
        <v>0</v>
      </c>
    </row>
    <row r="74" spans="1:21" x14ac:dyDescent="0.25">
      <c r="A74" s="1">
        <v>45401</v>
      </c>
      <c r="B74" s="2">
        <v>0.25</v>
      </c>
      <c r="C74" s="7">
        <v>1006</v>
      </c>
      <c r="D74" s="7">
        <v>1011</v>
      </c>
      <c r="E74" s="8">
        <v>7.9</v>
      </c>
      <c r="F74" s="9">
        <v>91</v>
      </c>
      <c r="G74" s="8">
        <v>7.9</v>
      </c>
      <c r="H74" s="8">
        <v>6.5</v>
      </c>
      <c r="I74" s="8">
        <v>26</v>
      </c>
      <c r="J74" s="8">
        <v>7.9</v>
      </c>
      <c r="K74" s="6">
        <f t="shared" si="3"/>
        <v>0</v>
      </c>
      <c r="L74" s="6">
        <f t="shared" si="4"/>
        <v>0</v>
      </c>
      <c r="M74" s="10">
        <v>264</v>
      </c>
      <c r="N74" s="3" t="str">
        <f t="shared" si="5"/>
        <v>W</v>
      </c>
      <c r="O74" s="12">
        <v>0</v>
      </c>
      <c r="P74" s="11">
        <v>0</v>
      </c>
      <c r="Q74" s="3">
        <v>0</v>
      </c>
      <c r="R74" s="13">
        <v>0.20499999999999999</v>
      </c>
      <c r="S74" s="14">
        <v>1.6195000000000001E-3</v>
      </c>
      <c r="T74" s="15">
        <v>0</v>
      </c>
      <c r="U74" s="15">
        <v>0</v>
      </c>
    </row>
    <row r="75" spans="1:21" x14ac:dyDescent="0.25">
      <c r="A75" s="1">
        <v>45401</v>
      </c>
      <c r="B75" s="2">
        <v>0.25347222222222221</v>
      </c>
      <c r="C75" s="7">
        <v>1005</v>
      </c>
      <c r="D75" s="7">
        <v>1010</v>
      </c>
      <c r="E75" s="8">
        <v>8</v>
      </c>
      <c r="F75" s="9">
        <v>91</v>
      </c>
      <c r="G75" s="8">
        <v>8</v>
      </c>
      <c r="H75" s="8">
        <v>6.6</v>
      </c>
      <c r="I75" s="8">
        <v>26</v>
      </c>
      <c r="J75" s="8">
        <v>8</v>
      </c>
      <c r="K75" s="6">
        <f t="shared" si="3"/>
        <v>0</v>
      </c>
      <c r="L75" s="6">
        <f t="shared" si="4"/>
        <v>0</v>
      </c>
      <c r="M75" s="10">
        <v>222</v>
      </c>
      <c r="N75" s="3" t="str">
        <f t="shared" si="5"/>
        <v>SW</v>
      </c>
      <c r="O75" s="12">
        <v>0</v>
      </c>
      <c r="P75" s="11">
        <v>0</v>
      </c>
      <c r="Q75" s="3">
        <v>0</v>
      </c>
      <c r="R75" s="13">
        <v>0.314</v>
      </c>
      <c r="S75" s="14">
        <v>2.4806000000000003E-3</v>
      </c>
      <c r="T75" s="15">
        <v>0</v>
      </c>
      <c r="U75" s="15">
        <v>0</v>
      </c>
    </row>
    <row r="76" spans="1:21" x14ac:dyDescent="0.25">
      <c r="A76" s="1">
        <v>45401</v>
      </c>
      <c r="B76" s="2">
        <v>0.25694444444444442</v>
      </c>
      <c r="C76" s="7">
        <v>1006</v>
      </c>
      <c r="D76" s="7">
        <v>1011</v>
      </c>
      <c r="E76" s="8">
        <v>8</v>
      </c>
      <c r="F76" s="9">
        <v>91</v>
      </c>
      <c r="G76" s="8">
        <v>8</v>
      </c>
      <c r="H76" s="8">
        <v>6.6</v>
      </c>
      <c r="I76" s="8">
        <v>26</v>
      </c>
      <c r="J76" s="8">
        <v>8</v>
      </c>
      <c r="K76" s="6">
        <f t="shared" si="3"/>
        <v>0</v>
      </c>
      <c r="L76" s="6">
        <f t="shared" si="4"/>
        <v>0</v>
      </c>
      <c r="M76" s="10">
        <v>210</v>
      </c>
      <c r="N76" s="3" t="str">
        <f t="shared" si="5"/>
        <v>SSW</v>
      </c>
      <c r="O76" s="12">
        <v>0</v>
      </c>
      <c r="P76" s="11">
        <v>0</v>
      </c>
      <c r="Q76" s="3">
        <v>0</v>
      </c>
      <c r="R76" s="13">
        <v>0.44</v>
      </c>
      <c r="S76" s="14">
        <v>3.4760000000000004E-3</v>
      </c>
      <c r="T76" s="15">
        <v>0</v>
      </c>
      <c r="U76" s="15">
        <v>0</v>
      </c>
    </row>
    <row r="77" spans="1:21" x14ac:dyDescent="0.25">
      <c r="A77" s="1">
        <v>45401</v>
      </c>
      <c r="B77" s="2">
        <v>0.26041666666666669</v>
      </c>
      <c r="C77" s="7">
        <v>1006</v>
      </c>
      <c r="D77" s="7">
        <v>1011</v>
      </c>
      <c r="E77" s="8">
        <v>8.1</v>
      </c>
      <c r="F77" s="9">
        <v>91</v>
      </c>
      <c r="G77" s="8">
        <v>8.1</v>
      </c>
      <c r="H77" s="8">
        <v>6.7</v>
      </c>
      <c r="I77" s="8">
        <v>26</v>
      </c>
      <c r="J77" s="8">
        <v>8.1</v>
      </c>
      <c r="K77" s="6">
        <f t="shared" si="3"/>
        <v>0</v>
      </c>
      <c r="L77" s="6">
        <f t="shared" si="4"/>
        <v>0</v>
      </c>
      <c r="M77" s="10">
        <v>210</v>
      </c>
      <c r="N77" s="3" t="str">
        <f t="shared" si="5"/>
        <v>SSW</v>
      </c>
      <c r="O77" s="12">
        <v>0</v>
      </c>
      <c r="P77" s="11">
        <v>0</v>
      </c>
      <c r="Q77" s="3">
        <v>0</v>
      </c>
      <c r="R77" s="13">
        <v>0.61399999999999999</v>
      </c>
      <c r="S77" s="14">
        <v>4.8506000000000001E-3</v>
      </c>
      <c r="T77" s="15">
        <v>0</v>
      </c>
      <c r="U77" s="15">
        <v>0</v>
      </c>
    </row>
    <row r="78" spans="1:21" x14ac:dyDescent="0.25">
      <c r="A78" s="1">
        <v>45401</v>
      </c>
      <c r="B78" s="2">
        <v>0.2638888888888889</v>
      </c>
      <c r="C78" s="7">
        <v>1005</v>
      </c>
      <c r="D78" s="7">
        <v>1010</v>
      </c>
      <c r="E78" s="8">
        <v>8.1999999999999993</v>
      </c>
      <c r="F78" s="9">
        <v>91</v>
      </c>
      <c r="G78" s="8">
        <v>8.1999999999999993</v>
      </c>
      <c r="H78" s="8">
        <v>6.8</v>
      </c>
      <c r="I78" s="8">
        <v>26</v>
      </c>
      <c r="J78" s="8">
        <v>8.1999999999999993</v>
      </c>
      <c r="K78" s="6">
        <f t="shared" si="3"/>
        <v>0</v>
      </c>
      <c r="L78" s="6">
        <f t="shared" si="4"/>
        <v>0</v>
      </c>
      <c r="M78" s="10">
        <v>237</v>
      </c>
      <c r="N78" s="3" t="str">
        <f t="shared" si="5"/>
        <v>SW</v>
      </c>
      <c r="O78" s="12">
        <v>0</v>
      </c>
      <c r="P78" s="11">
        <v>0</v>
      </c>
      <c r="Q78" s="3">
        <v>0</v>
      </c>
      <c r="R78" s="13">
        <v>0.94599999999999995</v>
      </c>
      <c r="S78" s="14">
        <v>7.4734000000000007E-3</v>
      </c>
      <c r="T78" s="15">
        <v>0</v>
      </c>
      <c r="U78" s="15">
        <v>0</v>
      </c>
    </row>
    <row r="79" spans="1:21" x14ac:dyDescent="0.25">
      <c r="A79" s="1">
        <v>45401</v>
      </c>
      <c r="B79" s="2">
        <v>0.2673611111111111</v>
      </c>
      <c r="C79" s="7">
        <v>1005</v>
      </c>
      <c r="D79" s="7">
        <v>1010</v>
      </c>
      <c r="E79" s="8">
        <v>8.3000000000000007</v>
      </c>
      <c r="F79" s="9">
        <v>90</v>
      </c>
      <c r="G79" s="8">
        <v>8.3000000000000007</v>
      </c>
      <c r="H79" s="8">
        <v>6.7</v>
      </c>
      <c r="I79" s="8">
        <v>26</v>
      </c>
      <c r="J79" s="8">
        <v>8.3000000000000007</v>
      </c>
      <c r="K79" s="6">
        <f t="shared" si="3"/>
        <v>0</v>
      </c>
      <c r="L79" s="6">
        <f t="shared" si="4"/>
        <v>0</v>
      </c>
      <c r="M79" s="10">
        <v>282</v>
      </c>
      <c r="N79" s="3" t="str">
        <f t="shared" si="5"/>
        <v>W</v>
      </c>
      <c r="O79" s="12">
        <v>0</v>
      </c>
      <c r="P79" s="11">
        <v>0</v>
      </c>
      <c r="Q79" s="3">
        <v>0</v>
      </c>
      <c r="R79" s="13">
        <v>1593</v>
      </c>
      <c r="S79" s="14">
        <v>12.584700000000002</v>
      </c>
      <c r="T79" s="15">
        <v>0</v>
      </c>
      <c r="U79" s="15">
        <v>0</v>
      </c>
    </row>
    <row r="80" spans="1:21" x14ac:dyDescent="0.25">
      <c r="A80" s="1">
        <v>45401</v>
      </c>
      <c r="B80" s="2">
        <v>0.27083333333333331</v>
      </c>
      <c r="C80" s="7">
        <v>1006</v>
      </c>
      <c r="D80" s="7">
        <v>1011</v>
      </c>
      <c r="E80" s="8">
        <v>8.1999999999999993</v>
      </c>
      <c r="F80" s="9">
        <v>90</v>
      </c>
      <c r="G80" s="8">
        <v>8.1999999999999993</v>
      </c>
      <c r="H80" s="8">
        <v>6.6</v>
      </c>
      <c r="I80" s="8">
        <v>26</v>
      </c>
      <c r="J80" s="8">
        <v>8.1999999999999993</v>
      </c>
      <c r="K80" s="6">
        <f t="shared" si="3"/>
        <v>0</v>
      </c>
      <c r="L80" s="6">
        <f t="shared" si="4"/>
        <v>0</v>
      </c>
      <c r="M80" s="10">
        <v>282</v>
      </c>
      <c r="N80" s="3" t="str">
        <f t="shared" si="5"/>
        <v>W</v>
      </c>
      <c r="O80" s="12">
        <v>0</v>
      </c>
      <c r="P80" s="11">
        <v>0</v>
      </c>
      <c r="Q80" s="3">
        <v>0</v>
      </c>
      <c r="R80" s="13">
        <v>2681</v>
      </c>
      <c r="S80" s="14">
        <v>21.179900000000004</v>
      </c>
      <c r="T80" s="15">
        <v>0</v>
      </c>
      <c r="U80" s="15">
        <v>0</v>
      </c>
    </row>
    <row r="81" spans="1:21" x14ac:dyDescent="0.25">
      <c r="A81" s="1">
        <v>45401</v>
      </c>
      <c r="B81" s="2">
        <v>0.27430555555555558</v>
      </c>
      <c r="C81" s="7">
        <v>1005</v>
      </c>
      <c r="D81" s="7">
        <v>1010</v>
      </c>
      <c r="E81" s="8">
        <v>8.3000000000000007</v>
      </c>
      <c r="F81" s="9">
        <v>90</v>
      </c>
      <c r="G81" s="8">
        <v>8.3000000000000007</v>
      </c>
      <c r="H81" s="8">
        <v>6.7</v>
      </c>
      <c r="I81" s="8">
        <v>26</v>
      </c>
      <c r="J81" s="8">
        <v>8.3000000000000007</v>
      </c>
      <c r="K81" s="6">
        <f t="shared" si="3"/>
        <v>0</v>
      </c>
      <c r="L81" s="6">
        <f t="shared" si="4"/>
        <v>0</v>
      </c>
      <c r="M81" s="10">
        <v>282</v>
      </c>
      <c r="N81" s="3" t="str">
        <f t="shared" si="5"/>
        <v>W</v>
      </c>
      <c r="O81" s="12">
        <v>0</v>
      </c>
      <c r="P81" s="11">
        <v>0</v>
      </c>
      <c r="Q81" s="3">
        <v>0</v>
      </c>
      <c r="R81" s="13">
        <v>3729</v>
      </c>
      <c r="S81" s="14">
        <v>29.459100000000003</v>
      </c>
      <c r="T81" s="15">
        <v>0</v>
      </c>
      <c r="U81" s="15">
        <v>0</v>
      </c>
    </row>
    <row r="82" spans="1:21" x14ac:dyDescent="0.25">
      <c r="A82" s="1">
        <v>45401</v>
      </c>
      <c r="B82" s="2">
        <v>0.27777777777777779</v>
      </c>
      <c r="C82" s="7">
        <v>1005</v>
      </c>
      <c r="D82" s="7">
        <v>1010</v>
      </c>
      <c r="E82" s="8">
        <v>8.4</v>
      </c>
      <c r="F82" s="9">
        <v>90</v>
      </c>
      <c r="G82" s="8">
        <v>8.4</v>
      </c>
      <c r="H82" s="8">
        <v>6.8</v>
      </c>
      <c r="I82" s="8">
        <v>26</v>
      </c>
      <c r="J82" s="8">
        <v>8.4</v>
      </c>
      <c r="K82" s="6">
        <f t="shared" si="3"/>
        <v>0</v>
      </c>
      <c r="L82" s="6">
        <f t="shared" si="4"/>
        <v>0</v>
      </c>
      <c r="M82" s="10">
        <v>282</v>
      </c>
      <c r="N82" s="3" t="str">
        <f t="shared" si="5"/>
        <v>W</v>
      </c>
      <c r="O82" s="12">
        <v>0</v>
      </c>
      <c r="P82" s="11">
        <v>0</v>
      </c>
      <c r="Q82" s="3">
        <v>0</v>
      </c>
      <c r="R82" s="13">
        <v>4467</v>
      </c>
      <c r="S82" s="14">
        <v>35.289300000000004</v>
      </c>
      <c r="T82" s="15">
        <v>0</v>
      </c>
      <c r="U82" s="15">
        <v>0</v>
      </c>
    </row>
    <row r="83" spans="1:21" x14ac:dyDescent="0.25">
      <c r="A83" s="1">
        <v>45401</v>
      </c>
      <c r="B83" s="2">
        <v>0.28125</v>
      </c>
      <c r="C83" s="7">
        <v>1005</v>
      </c>
      <c r="D83" s="7">
        <v>1010</v>
      </c>
      <c r="E83" s="8">
        <v>8.5</v>
      </c>
      <c r="F83" s="9">
        <v>90</v>
      </c>
      <c r="G83" s="8">
        <v>8.5</v>
      </c>
      <c r="H83" s="8">
        <v>6.9</v>
      </c>
      <c r="I83" s="8">
        <v>26</v>
      </c>
      <c r="J83" s="8">
        <v>8.5</v>
      </c>
      <c r="K83" s="6">
        <f t="shared" si="3"/>
        <v>0</v>
      </c>
      <c r="L83" s="6">
        <f t="shared" si="4"/>
        <v>0</v>
      </c>
      <c r="M83" s="10">
        <v>270</v>
      </c>
      <c r="N83" s="3" t="str">
        <f t="shared" si="5"/>
        <v>W</v>
      </c>
      <c r="O83" s="12">
        <v>0</v>
      </c>
      <c r="P83" s="11">
        <v>0</v>
      </c>
      <c r="Q83" s="3">
        <v>0</v>
      </c>
      <c r="R83" s="13">
        <v>4324</v>
      </c>
      <c r="S83" s="14">
        <v>34.159600000000005</v>
      </c>
      <c r="T83" s="15">
        <v>0</v>
      </c>
      <c r="U83" s="15">
        <v>0</v>
      </c>
    </row>
    <row r="84" spans="1:21" x14ac:dyDescent="0.25">
      <c r="A84" s="1">
        <v>45401</v>
      </c>
      <c r="B84" s="2">
        <v>0.28472222222222221</v>
      </c>
      <c r="C84" s="7">
        <v>1005</v>
      </c>
      <c r="D84" s="7">
        <v>1010</v>
      </c>
      <c r="E84" s="8">
        <v>8.5</v>
      </c>
      <c r="F84" s="9">
        <v>91</v>
      </c>
      <c r="G84" s="8">
        <v>8.5</v>
      </c>
      <c r="H84" s="8">
        <v>7.1</v>
      </c>
      <c r="I84" s="8">
        <v>26</v>
      </c>
      <c r="J84" s="8">
        <v>8.5</v>
      </c>
      <c r="K84" s="6">
        <f t="shared" si="3"/>
        <v>0</v>
      </c>
      <c r="L84" s="6">
        <f t="shared" si="4"/>
        <v>0</v>
      </c>
      <c r="M84" s="10">
        <v>270</v>
      </c>
      <c r="N84" s="3" t="str">
        <f t="shared" si="5"/>
        <v>W</v>
      </c>
      <c r="O84" s="12">
        <v>0</v>
      </c>
      <c r="P84" s="11">
        <v>0</v>
      </c>
      <c r="Q84" s="3">
        <v>0</v>
      </c>
      <c r="R84" s="13">
        <v>4676</v>
      </c>
      <c r="S84" s="14">
        <v>36.940400000000004</v>
      </c>
      <c r="T84" s="15">
        <v>0</v>
      </c>
      <c r="U84" s="15">
        <v>0</v>
      </c>
    </row>
    <row r="85" spans="1:21" x14ac:dyDescent="0.25">
      <c r="A85" s="1">
        <v>45401</v>
      </c>
      <c r="B85" s="2">
        <v>0.28819444444444442</v>
      </c>
      <c r="C85" s="7">
        <v>1005</v>
      </c>
      <c r="D85" s="7">
        <v>1010</v>
      </c>
      <c r="E85" s="8">
        <v>8.6</v>
      </c>
      <c r="F85" s="9">
        <v>90</v>
      </c>
      <c r="G85" s="8">
        <v>8.6</v>
      </c>
      <c r="H85" s="8">
        <v>7</v>
      </c>
      <c r="I85" s="8">
        <v>26</v>
      </c>
      <c r="J85" s="8">
        <v>8.6</v>
      </c>
      <c r="K85" s="6">
        <f t="shared" si="3"/>
        <v>0</v>
      </c>
      <c r="L85" s="6">
        <f t="shared" si="4"/>
        <v>0</v>
      </c>
      <c r="M85" s="10">
        <v>270</v>
      </c>
      <c r="N85" s="3" t="str">
        <f t="shared" si="5"/>
        <v>W</v>
      </c>
      <c r="O85" s="12">
        <v>0</v>
      </c>
      <c r="P85" s="11">
        <v>0</v>
      </c>
      <c r="Q85" s="3">
        <v>0</v>
      </c>
      <c r="R85" s="13">
        <v>5427</v>
      </c>
      <c r="S85" s="14">
        <v>42.873300000000008</v>
      </c>
      <c r="T85" s="15">
        <v>0</v>
      </c>
      <c r="U85" s="15">
        <v>0</v>
      </c>
    </row>
    <row r="86" spans="1:21" x14ac:dyDescent="0.25">
      <c r="A86" s="1">
        <v>45401</v>
      </c>
      <c r="B86" s="2">
        <v>0.29166666666666669</v>
      </c>
      <c r="C86" s="7">
        <v>1005</v>
      </c>
      <c r="D86" s="7">
        <v>1010</v>
      </c>
      <c r="E86" s="8">
        <v>8.8000000000000007</v>
      </c>
      <c r="F86" s="9">
        <v>90</v>
      </c>
      <c r="G86" s="8">
        <v>8.8000000000000007</v>
      </c>
      <c r="H86" s="8">
        <v>7.2</v>
      </c>
      <c r="I86" s="8">
        <v>26</v>
      </c>
      <c r="J86" s="8">
        <v>8.8000000000000007</v>
      </c>
      <c r="K86" s="6">
        <f t="shared" si="3"/>
        <v>0</v>
      </c>
      <c r="L86" s="6">
        <f t="shared" si="4"/>
        <v>0</v>
      </c>
      <c r="M86" s="10">
        <v>270</v>
      </c>
      <c r="N86" s="3" t="str">
        <f t="shared" si="5"/>
        <v>W</v>
      </c>
      <c r="O86" s="12">
        <v>0</v>
      </c>
      <c r="P86" s="11">
        <v>0</v>
      </c>
      <c r="Q86" s="3">
        <v>0</v>
      </c>
      <c r="R86" s="13">
        <v>6830</v>
      </c>
      <c r="S86" s="14">
        <v>53.957000000000008</v>
      </c>
      <c r="T86" s="15">
        <v>0</v>
      </c>
      <c r="U86" s="15">
        <v>0</v>
      </c>
    </row>
    <row r="87" spans="1:21" x14ac:dyDescent="0.25">
      <c r="A87" s="1">
        <v>45401</v>
      </c>
      <c r="B87" s="2">
        <v>0.2951388888888889</v>
      </c>
      <c r="C87" s="7">
        <v>1005</v>
      </c>
      <c r="D87" s="7">
        <v>1010</v>
      </c>
      <c r="E87" s="8">
        <v>9</v>
      </c>
      <c r="F87" s="9">
        <v>90</v>
      </c>
      <c r="G87" s="8">
        <v>9</v>
      </c>
      <c r="H87" s="8">
        <v>7.4</v>
      </c>
      <c r="I87" s="8">
        <v>26</v>
      </c>
      <c r="J87" s="8">
        <v>9</v>
      </c>
      <c r="K87" s="6">
        <f t="shared" si="3"/>
        <v>0</v>
      </c>
      <c r="L87" s="6">
        <f t="shared" si="4"/>
        <v>0</v>
      </c>
      <c r="M87" s="10">
        <v>271</v>
      </c>
      <c r="N87" s="3" t="str">
        <f t="shared" si="5"/>
        <v>W</v>
      </c>
      <c r="O87" s="12">
        <v>0</v>
      </c>
      <c r="P87" s="11">
        <v>0</v>
      </c>
      <c r="Q87" s="3">
        <v>0.7</v>
      </c>
      <c r="R87" s="13">
        <v>10002</v>
      </c>
      <c r="S87" s="14">
        <v>79.015800000000013</v>
      </c>
      <c r="T87" s="15">
        <v>0</v>
      </c>
      <c r="U87" s="15">
        <v>0</v>
      </c>
    </row>
    <row r="88" spans="1:21" x14ac:dyDescent="0.25">
      <c r="A88" s="1">
        <v>45401</v>
      </c>
      <c r="B88" s="2">
        <v>0.2986111111111111</v>
      </c>
      <c r="C88" s="7">
        <v>1005</v>
      </c>
      <c r="D88" s="7">
        <v>1010</v>
      </c>
      <c r="E88" s="8">
        <v>9.3000000000000007</v>
      </c>
      <c r="F88" s="9">
        <v>89</v>
      </c>
      <c r="G88" s="8">
        <v>9.3000000000000007</v>
      </c>
      <c r="H88" s="8">
        <v>7.6</v>
      </c>
      <c r="I88" s="8">
        <v>26</v>
      </c>
      <c r="J88" s="8">
        <v>9.3000000000000007</v>
      </c>
      <c r="K88" s="6">
        <f t="shared" si="3"/>
        <v>0</v>
      </c>
      <c r="L88" s="6">
        <f t="shared" si="4"/>
        <v>0</v>
      </c>
      <c r="M88" s="10">
        <v>277</v>
      </c>
      <c r="N88" s="3" t="str">
        <f t="shared" si="5"/>
        <v>W</v>
      </c>
      <c r="O88" s="12">
        <v>0</v>
      </c>
      <c r="P88" s="11">
        <v>0</v>
      </c>
      <c r="Q88" s="3">
        <v>0.7</v>
      </c>
      <c r="R88" s="13">
        <v>12733</v>
      </c>
      <c r="S88" s="14">
        <v>100.59070000000001</v>
      </c>
      <c r="T88" s="15">
        <v>0</v>
      </c>
      <c r="U88" s="15">
        <v>0</v>
      </c>
    </row>
    <row r="89" spans="1:21" x14ac:dyDescent="0.25">
      <c r="A89" s="1">
        <v>45401</v>
      </c>
      <c r="B89" s="2">
        <v>0.30208333333333331</v>
      </c>
      <c r="C89" s="7">
        <v>1005</v>
      </c>
      <c r="D89" s="7">
        <v>1010</v>
      </c>
      <c r="E89" s="8">
        <v>9.8000000000000007</v>
      </c>
      <c r="F89" s="9">
        <v>88</v>
      </c>
      <c r="G89" s="8">
        <v>9.8000000000000007</v>
      </c>
      <c r="H89" s="8">
        <v>7.9</v>
      </c>
      <c r="I89" s="8">
        <v>26</v>
      </c>
      <c r="J89" s="8">
        <v>9.8000000000000007</v>
      </c>
      <c r="K89" s="6">
        <f t="shared" si="3"/>
        <v>0</v>
      </c>
      <c r="L89" s="6">
        <f t="shared" si="4"/>
        <v>0</v>
      </c>
      <c r="M89" s="10">
        <v>69</v>
      </c>
      <c r="N89" s="3" t="str">
        <f t="shared" si="5"/>
        <v>ENE</v>
      </c>
      <c r="O89" s="12">
        <v>0</v>
      </c>
      <c r="P89" s="11">
        <v>0</v>
      </c>
      <c r="Q89" s="3">
        <v>0.8</v>
      </c>
      <c r="R89" s="13">
        <v>12436</v>
      </c>
      <c r="S89" s="14">
        <v>98.244400000000013</v>
      </c>
      <c r="T89" s="15">
        <v>0</v>
      </c>
      <c r="U89" s="15">
        <v>0</v>
      </c>
    </row>
    <row r="90" spans="1:21" x14ac:dyDescent="0.25">
      <c r="A90" s="1">
        <v>45401</v>
      </c>
      <c r="B90" s="2">
        <v>0.30555555555555558</v>
      </c>
      <c r="C90" s="7">
        <v>1005</v>
      </c>
      <c r="D90" s="7">
        <v>1010</v>
      </c>
      <c r="E90" s="8">
        <v>10.199999999999999</v>
      </c>
      <c r="F90" s="9">
        <v>86</v>
      </c>
      <c r="G90" s="8">
        <v>10.199999999999999</v>
      </c>
      <c r="H90" s="8">
        <v>7.9</v>
      </c>
      <c r="I90" s="8">
        <v>26</v>
      </c>
      <c r="J90" s="8">
        <v>10.199999999999999</v>
      </c>
      <c r="K90" s="6">
        <f t="shared" si="3"/>
        <v>0</v>
      </c>
      <c r="L90" s="6">
        <f t="shared" si="4"/>
        <v>0</v>
      </c>
      <c r="M90" s="10">
        <v>68</v>
      </c>
      <c r="N90" s="3" t="str">
        <f t="shared" si="5"/>
        <v>ENE</v>
      </c>
      <c r="O90" s="12">
        <v>0</v>
      </c>
      <c r="P90" s="11">
        <v>0</v>
      </c>
      <c r="Q90" s="3">
        <v>0.6</v>
      </c>
      <c r="R90" s="13">
        <v>9504</v>
      </c>
      <c r="S90" s="14">
        <v>75.081600000000009</v>
      </c>
      <c r="T90" s="15">
        <v>0</v>
      </c>
      <c r="U90" s="15">
        <v>0</v>
      </c>
    </row>
    <row r="91" spans="1:21" x14ac:dyDescent="0.25">
      <c r="A91" s="1">
        <v>45401</v>
      </c>
      <c r="B91" s="2">
        <v>0.30902777777777779</v>
      </c>
      <c r="C91" s="7">
        <v>1005</v>
      </c>
      <c r="D91" s="7">
        <v>1010</v>
      </c>
      <c r="E91" s="8">
        <v>10.6</v>
      </c>
      <c r="F91" s="9">
        <v>84</v>
      </c>
      <c r="G91" s="8">
        <v>10.6</v>
      </c>
      <c r="H91" s="8">
        <v>8</v>
      </c>
      <c r="I91" s="8">
        <v>26</v>
      </c>
      <c r="J91" s="8">
        <v>10.6</v>
      </c>
      <c r="K91" s="6">
        <f t="shared" si="3"/>
        <v>0</v>
      </c>
      <c r="L91" s="6">
        <f t="shared" si="4"/>
        <v>0</v>
      </c>
      <c r="M91" s="10">
        <v>68</v>
      </c>
      <c r="N91" s="3" t="str">
        <f t="shared" si="5"/>
        <v>ENE</v>
      </c>
      <c r="O91" s="12">
        <v>0</v>
      </c>
      <c r="P91" s="11">
        <v>0</v>
      </c>
      <c r="Q91" s="3">
        <v>0</v>
      </c>
      <c r="R91" s="13">
        <v>7948</v>
      </c>
      <c r="S91" s="14">
        <v>62.789200000000008</v>
      </c>
      <c r="T91" s="15">
        <v>0</v>
      </c>
      <c r="U91" s="15">
        <v>0</v>
      </c>
    </row>
    <row r="92" spans="1:21" x14ac:dyDescent="0.25">
      <c r="A92" s="1">
        <v>45401</v>
      </c>
      <c r="B92" s="2">
        <v>0.3125</v>
      </c>
      <c r="C92" s="7">
        <v>1005</v>
      </c>
      <c r="D92" s="7">
        <v>1010</v>
      </c>
      <c r="E92" s="8">
        <v>10.8</v>
      </c>
      <c r="F92" s="9">
        <v>84</v>
      </c>
      <c r="G92" s="8">
        <v>10.8</v>
      </c>
      <c r="H92" s="8">
        <v>8.1999999999999993</v>
      </c>
      <c r="I92" s="8">
        <v>26</v>
      </c>
      <c r="J92" s="8">
        <v>10.8</v>
      </c>
      <c r="K92" s="6">
        <f t="shared" si="3"/>
        <v>0</v>
      </c>
      <c r="L92" s="6">
        <f t="shared" si="4"/>
        <v>0</v>
      </c>
      <c r="M92" s="10">
        <v>69</v>
      </c>
      <c r="N92" s="3" t="str">
        <f t="shared" si="5"/>
        <v>ENE</v>
      </c>
      <c r="O92" s="12">
        <v>0</v>
      </c>
      <c r="P92" s="11">
        <v>0</v>
      </c>
      <c r="Q92" s="3">
        <v>0.7</v>
      </c>
      <c r="R92" s="13">
        <v>9088</v>
      </c>
      <c r="S92" s="14">
        <v>71.795200000000008</v>
      </c>
      <c r="T92" s="15">
        <v>0</v>
      </c>
      <c r="U92" s="15">
        <v>0</v>
      </c>
    </row>
    <row r="93" spans="1:21" x14ac:dyDescent="0.25">
      <c r="A93" s="1">
        <v>45401</v>
      </c>
      <c r="B93" s="2">
        <v>0.31597222222222221</v>
      </c>
      <c r="C93" s="7">
        <v>1005</v>
      </c>
      <c r="D93" s="7">
        <v>1010</v>
      </c>
      <c r="E93" s="8">
        <v>11</v>
      </c>
      <c r="F93" s="9">
        <v>83</v>
      </c>
      <c r="G93" s="8">
        <v>11</v>
      </c>
      <c r="H93" s="8">
        <v>8.1999999999999993</v>
      </c>
      <c r="I93" s="8">
        <v>26</v>
      </c>
      <c r="J93" s="8">
        <v>11</v>
      </c>
      <c r="K93" s="6">
        <f t="shared" si="3"/>
        <v>0</v>
      </c>
      <c r="L93" s="6">
        <f t="shared" si="4"/>
        <v>0</v>
      </c>
      <c r="M93" s="10">
        <v>72</v>
      </c>
      <c r="N93" s="3" t="str">
        <f t="shared" si="5"/>
        <v>ENE</v>
      </c>
      <c r="O93" s="12">
        <v>0</v>
      </c>
      <c r="P93" s="11">
        <v>0</v>
      </c>
      <c r="Q93" s="3">
        <v>0.6</v>
      </c>
      <c r="R93" s="13">
        <v>9282</v>
      </c>
      <c r="S93" s="14">
        <v>73.327800000000011</v>
      </c>
      <c r="T93" s="15">
        <v>0</v>
      </c>
      <c r="U93" s="15">
        <v>0</v>
      </c>
    </row>
    <row r="94" spans="1:21" x14ac:dyDescent="0.25">
      <c r="A94" s="1">
        <v>45401</v>
      </c>
      <c r="B94" s="2">
        <v>0.31944444444444442</v>
      </c>
      <c r="C94" s="7">
        <v>1005</v>
      </c>
      <c r="D94" s="7">
        <v>1010</v>
      </c>
      <c r="E94" s="8">
        <v>11.1</v>
      </c>
      <c r="F94" s="9">
        <v>83</v>
      </c>
      <c r="G94" s="8">
        <v>11.1</v>
      </c>
      <c r="H94" s="8">
        <v>8.3000000000000007</v>
      </c>
      <c r="I94" s="8">
        <v>26</v>
      </c>
      <c r="J94" s="8">
        <v>11.1</v>
      </c>
      <c r="K94" s="6">
        <f t="shared" si="3"/>
        <v>0</v>
      </c>
      <c r="L94" s="6">
        <f t="shared" si="4"/>
        <v>0</v>
      </c>
      <c r="M94" s="10">
        <v>90</v>
      </c>
      <c r="N94" s="3" t="str">
        <f t="shared" si="5"/>
        <v>E</v>
      </c>
      <c r="O94" s="12">
        <v>0</v>
      </c>
      <c r="P94" s="11">
        <v>0</v>
      </c>
      <c r="Q94" s="3">
        <v>0.7</v>
      </c>
      <c r="R94" s="13">
        <v>10028</v>
      </c>
      <c r="S94" s="14">
        <v>79.22120000000001</v>
      </c>
      <c r="T94" s="15">
        <v>0</v>
      </c>
      <c r="U94" s="15">
        <v>0</v>
      </c>
    </row>
    <row r="95" spans="1:21" x14ac:dyDescent="0.25">
      <c r="A95" s="1">
        <v>45401</v>
      </c>
      <c r="B95" s="2">
        <v>0.32291666666666669</v>
      </c>
      <c r="C95" s="7">
        <v>1005</v>
      </c>
      <c r="D95" s="7">
        <v>1010</v>
      </c>
      <c r="E95" s="8">
        <v>11.3</v>
      </c>
      <c r="F95" s="9">
        <v>83</v>
      </c>
      <c r="G95" s="8">
        <v>11.3</v>
      </c>
      <c r="H95" s="8">
        <v>8.5</v>
      </c>
      <c r="I95" s="8">
        <v>26</v>
      </c>
      <c r="J95" s="8">
        <v>11.3</v>
      </c>
      <c r="K95" s="6">
        <f t="shared" si="3"/>
        <v>0</v>
      </c>
      <c r="L95" s="6">
        <f t="shared" si="4"/>
        <v>0</v>
      </c>
      <c r="M95" s="10">
        <v>90</v>
      </c>
      <c r="N95" s="3" t="str">
        <f t="shared" si="5"/>
        <v>E</v>
      </c>
      <c r="O95" s="12">
        <v>0</v>
      </c>
      <c r="P95" s="11">
        <v>0</v>
      </c>
      <c r="Q95" s="3">
        <v>0.7</v>
      </c>
      <c r="R95" s="13">
        <v>10002</v>
      </c>
      <c r="S95" s="14">
        <v>79.015800000000013</v>
      </c>
      <c r="T95" s="15">
        <v>0</v>
      </c>
      <c r="U95" s="15">
        <v>0</v>
      </c>
    </row>
    <row r="96" spans="1:21" x14ac:dyDescent="0.25">
      <c r="A96" s="1">
        <v>45401</v>
      </c>
      <c r="B96" s="2">
        <v>0.3263888888888889</v>
      </c>
      <c r="C96" s="7">
        <v>1005</v>
      </c>
      <c r="D96" s="7">
        <v>1010</v>
      </c>
      <c r="E96" s="8">
        <v>11.3</v>
      </c>
      <c r="F96" s="9">
        <v>83</v>
      </c>
      <c r="G96" s="8">
        <v>11.3</v>
      </c>
      <c r="H96" s="8">
        <v>8.5</v>
      </c>
      <c r="I96" s="8">
        <v>26</v>
      </c>
      <c r="J96" s="8">
        <v>11.3</v>
      </c>
      <c r="K96" s="6">
        <f t="shared" si="3"/>
        <v>0</v>
      </c>
      <c r="L96" s="6">
        <f t="shared" si="4"/>
        <v>0</v>
      </c>
      <c r="M96" s="10">
        <v>96</v>
      </c>
      <c r="N96" s="3" t="str">
        <f t="shared" si="5"/>
        <v>E</v>
      </c>
      <c r="O96" s="12">
        <v>0</v>
      </c>
      <c r="P96" s="11">
        <v>0</v>
      </c>
      <c r="Q96" s="3">
        <v>0</v>
      </c>
      <c r="R96" s="13">
        <v>7797</v>
      </c>
      <c r="S96" s="14">
        <v>61.596300000000006</v>
      </c>
      <c r="T96" s="15">
        <v>0</v>
      </c>
      <c r="U96" s="15">
        <v>0</v>
      </c>
    </row>
    <row r="97" spans="1:21" x14ac:dyDescent="0.25">
      <c r="A97" s="1">
        <v>45401</v>
      </c>
      <c r="B97" s="2">
        <v>0.3298611111111111</v>
      </c>
      <c r="C97" s="7">
        <v>1005</v>
      </c>
      <c r="D97" s="7">
        <v>1010</v>
      </c>
      <c r="E97" s="8">
        <v>11.4</v>
      </c>
      <c r="F97" s="9">
        <v>83</v>
      </c>
      <c r="G97" s="8">
        <v>11.4</v>
      </c>
      <c r="H97" s="8">
        <v>8.6</v>
      </c>
      <c r="I97" s="8">
        <v>26</v>
      </c>
      <c r="J97" s="8">
        <v>11.4</v>
      </c>
      <c r="K97" s="6">
        <f t="shared" si="3"/>
        <v>0</v>
      </c>
      <c r="L97" s="6">
        <f t="shared" si="4"/>
        <v>0</v>
      </c>
      <c r="M97" s="10">
        <v>96</v>
      </c>
      <c r="N97" s="3" t="str">
        <f t="shared" si="5"/>
        <v>E</v>
      </c>
      <c r="O97" s="12">
        <v>0</v>
      </c>
      <c r="P97" s="11">
        <v>0</v>
      </c>
      <c r="Q97" s="3">
        <v>0</v>
      </c>
      <c r="R97" s="13">
        <v>7357</v>
      </c>
      <c r="S97" s="14">
        <v>58.120300000000007</v>
      </c>
      <c r="T97" s="15">
        <v>0</v>
      </c>
      <c r="U97" s="15">
        <v>0</v>
      </c>
    </row>
    <row r="98" spans="1:21" x14ac:dyDescent="0.25">
      <c r="A98" s="1">
        <v>45401</v>
      </c>
      <c r="B98" s="2">
        <v>0.33333333333333331</v>
      </c>
      <c r="C98" s="7">
        <v>1005</v>
      </c>
      <c r="D98" s="7">
        <v>1010</v>
      </c>
      <c r="E98" s="8">
        <v>11.5</v>
      </c>
      <c r="F98" s="9">
        <v>83</v>
      </c>
      <c r="G98" s="8">
        <v>11.5</v>
      </c>
      <c r="H98" s="8">
        <v>8.6999999999999993</v>
      </c>
      <c r="I98" s="8">
        <v>26</v>
      </c>
      <c r="J98" s="8">
        <v>11.5</v>
      </c>
      <c r="K98" s="6">
        <f t="shared" si="3"/>
        <v>0</v>
      </c>
      <c r="L98" s="6">
        <f t="shared" si="4"/>
        <v>0</v>
      </c>
      <c r="M98" s="10">
        <v>106</v>
      </c>
      <c r="N98" s="3" t="str">
        <f t="shared" si="5"/>
        <v>E</v>
      </c>
      <c r="O98" s="12">
        <v>0</v>
      </c>
      <c r="P98" s="11">
        <v>0</v>
      </c>
      <c r="Q98" s="3">
        <v>0.8</v>
      </c>
      <c r="R98" s="13">
        <v>9189</v>
      </c>
      <c r="S98" s="14">
        <v>72.593100000000007</v>
      </c>
      <c r="T98" s="15">
        <v>0</v>
      </c>
      <c r="U98" s="15">
        <v>0</v>
      </c>
    </row>
    <row r="99" spans="1:21" x14ac:dyDescent="0.25">
      <c r="A99" s="1">
        <v>45401</v>
      </c>
      <c r="B99" s="2">
        <v>0.33680555555555558</v>
      </c>
      <c r="C99" s="7">
        <v>1005</v>
      </c>
      <c r="D99" s="7">
        <v>1010</v>
      </c>
      <c r="E99" s="8">
        <v>11.6</v>
      </c>
      <c r="F99" s="9">
        <v>83</v>
      </c>
      <c r="G99" s="8">
        <v>11.6</v>
      </c>
      <c r="H99" s="8">
        <v>8.8000000000000007</v>
      </c>
      <c r="I99" s="8">
        <v>26</v>
      </c>
      <c r="J99" s="8">
        <v>11.6</v>
      </c>
      <c r="K99" s="6">
        <f t="shared" si="3"/>
        <v>0</v>
      </c>
      <c r="L99" s="6">
        <f t="shared" si="4"/>
        <v>0</v>
      </c>
      <c r="M99" s="10">
        <v>125</v>
      </c>
      <c r="N99" s="3" t="str">
        <f t="shared" si="5"/>
        <v>ESE</v>
      </c>
      <c r="O99" s="12">
        <v>0</v>
      </c>
      <c r="P99" s="11">
        <v>0</v>
      </c>
      <c r="Q99" s="3">
        <v>0.6</v>
      </c>
      <c r="R99" s="13">
        <v>9814</v>
      </c>
      <c r="S99" s="14">
        <v>77.530600000000007</v>
      </c>
      <c r="T99" s="15">
        <v>0</v>
      </c>
      <c r="U99" s="15">
        <v>0</v>
      </c>
    </row>
    <row r="100" spans="1:21" x14ac:dyDescent="0.25">
      <c r="A100" s="1">
        <v>45401</v>
      </c>
      <c r="B100" s="2">
        <v>0.34027777777777779</v>
      </c>
      <c r="C100" s="7">
        <v>1005</v>
      </c>
      <c r="D100" s="7">
        <v>1010</v>
      </c>
      <c r="E100" s="8">
        <v>11.6</v>
      </c>
      <c r="F100" s="9">
        <v>84</v>
      </c>
      <c r="G100" s="8">
        <v>11.6</v>
      </c>
      <c r="H100" s="8">
        <v>9</v>
      </c>
      <c r="I100" s="8">
        <v>26</v>
      </c>
      <c r="J100" s="8">
        <v>11.6</v>
      </c>
      <c r="K100" s="6">
        <f t="shared" si="3"/>
        <v>0</v>
      </c>
      <c r="L100" s="6">
        <f t="shared" si="4"/>
        <v>0</v>
      </c>
      <c r="M100" s="10">
        <v>96</v>
      </c>
      <c r="N100" s="3" t="str">
        <f t="shared" si="5"/>
        <v>E</v>
      </c>
      <c r="O100" s="12">
        <v>0</v>
      </c>
      <c r="P100" s="11">
        <v>0</v>
      </c>
      <c r="Q100" s="3">
        <v>0</v>
      </c>
      <c r="R100" s="13">
        <v>7420</v>
      </c>
      <c r="S100" s="14">
        <v>58.618000000000009</v>
      </c>
      <c r="T100" s="15">
        <v>0</v>
      </c>
      <c r="U100" s="15">
        <v>0</v>
      </c>
    </row>
    <row r="101" spans="1:21" x14ac:dyDescent="0.25">
      <c r="A101" s="1">
        <v>45401</v>
      </c>
      <c r="B101" s="2">
        <v>0.34375</v>
      </c>
      <c r="C101" s="7">
        <v>1005</v>
      </c>
      <c r="D101" s="7">
        <v>1010</v>
      </c>
      <c r="E101" s="8">
        <v>11.6</v>
      </c>
      <c r="F101" s="9">
        <v>84</v>
      </c>
      <c r="G101" s="8">
        <v>11.6</v>
      </c>
      <c r="H101" s="8">
        <v>9</v>
      </c>
      <c r="I101" s="8">
        <v>26</v>
      </c>
      <c r="J101" s="8">
        <v>11.6</v>
      </c>
      <c r="K101" s="6">
        <f t="shared" si="3"/>
        <v>0</v>
      </c>
      <c r="L101" s="6">
        <f t="shared" si="4"/>
        <v>0</v>
      </c>
      <c r="M101" s="10">
        <v>69</v>
      </c>
      <c r="N101" s="3" t="str">
        <f t="shared" si="5"/>
        <v>ENE</v>
      </c>
      <c r="O101" s="12">
        <v>0</v>
      </c>
      <c r="P101" s="11">
        <v>0</v>
      </c>
      <c r="Q101" s="3">
        <v>0</v>
      </c>
      <c r="R101" s="13">
        <v>5434</v>
      </c>
      <c r="S101" s="14">
        <v>42.928600000000003</v>
      </c>
      <c r="T101" s="15">
        <v>0</v>
      </c>
      <c r="U101" s="15">
        <v>0</v>
      </c>
    </row>
    <row r="102" spans="1:21" x14ac:dyDescent="0.25">
      <c r="A102" s="1">
        <v>45401</v>
      </c>
      <c r="B102" s="2">
        <v>0.34722222222222221</v>
      </c>
      <c r="C102" s="7">
        <v>1005</v>
      </c>
      <c r="D102" s="7">
        <v>1010</v>
      </c>
      <c r="E102" s="8">
        <v>11.4</v>
      </c>
      <c r="F102" s="9">
        <v>85</v>
      </c>
      <c r="G102" s="8">
        <v>11.4</v>
      </c>
      <c r="H102" s="8">
        <v>8.9</v>
      </c>
      <c r="I102" s="8">
        <v>26</v>
      </c>
      <c r="J102" s="8">
        <v>11.4</v>
      </c>
      <c r="K102" s="6">
        <f t="shared" si="3"/>
        <v>0</v>
      </c>
      <c r="L102" s="6">
        <f t="shared" si="4"/>
        <v>0</v>
      </c>
      <c r="M102" s="10">
        <v>138</v>
      </c>
      <c r="N102" s="3" t="str">
        <f t="shared" si="5"/>
        <v>SE</v>
      </c>
      <c r="O102" s="12">
        <v>0</v>
      </c>
      <c r="P102" s="11">
        <v>0</v>
      </c>
      <c r="Q102" s="3">
        <v>0</v>
      </c>
      <c r="R102" s="13">
        <v>4027</v>
      </c>
      <c r="S102" s="14">
        <v>31.813300000000002</v>
      </c>
      <c r="T102" s="15">
        <v>0</v>
      </c>
      <c r="U102" s="15">
        <v>0</v>
      </c>
    </row>
    <row r="103" spans="1:21" x14ac:dyDescent="0.25">
      <c r="A103" s="1">
        <v>45401</v>
      </c>
      <c r="B103" s="2">
        <v>0.35069444444444442</v>
      </c>
      <c r="C103" s="7">
        <v>1006</v>
      </c>
      <c r="D103" s="7">
        <v>1011</v>
      </c>
      <c r="E103" s="8">
        <v>11.4</v>
      </c>
      <c r="F103" s="9">
        <v>85</v>
      </c>
      <c r="G103" s="8">
        <v>11.4</v>
      </c>
      <c r="H103" s="8">
        <v>8.9</v>
      </c>
      <c r="I103" s="8">
        <v>26</v>
      </c>
      <c r="J103" s="8">
        <v>11.4</v>
      </c>
      <c r="K103" s="6">
        <f t="shared" si="3"/>
        <v>0</v>
      </c>
      <c r="L103" s="6">
        <f t="shared" si="4"/>
        <v>0</v>
      </c>
      <c r="M103" s="10">
        <v>138</v>
      </c>
      <c r="N103" s="3" t="str">
        <f t="shared" si="5"/>
        <v>SE</v>
      </c>
      <c r="O103" s="12">
        <v>0</v>
      </c>
      <c r="P103" s="11">
        <v>0</v>
      </c>
      <c r="Q103" s="3">
        <v>0</v>
      </c>
      <c r="R103" s="13">
        <v>3011</v>
      </c>
      <c r="S103" s="14">
        <v>23.786900000000003</v>
      </c>
      <c r="T103" s="15">
        <v>0</v>
      </c>
      <c r="U103" s="15">
        <v>0</v>
      </c>
    </row>
    <row r="104" spans="1:21" x14ac:dyDescent="0.25">
      <c r="A104" s="1">
        <v>45401</v>
      </c>
      <c r="B104" s="2">
        <v>0.35416666666666669</v>
      </c>
      <c r="C104" s="7">
        <v>1005</v>
      </c>
      <c r="D104" s="7">
        <v>1010</v>
      </c>
      <c r="E104" s="8">
        <v>11.4</v>
      </c>
      <c r="F104" s="9">
        <v>86</v>
      </c>
      <c r="G104" s="8">
        <v>11.4</v>
      </c>
      <c r="H104" s="8">
        <v>9.1</v>
      </c>
      <c r="I104" s="8">
        <v>26</v>
      </c>
      <c r="J104" s="8">
        <v>11.4</v>
      </c>
      <c r="K104" s="6">
        <f t="shared" si="3"/>
        <v>0</v>
      </c>
      <c r="L104" s="6">
        <f t="shared" si="4"/>
        <v>0</v>
      </c>
      <c r="M104" s="10">
        <v>120</v>
      </c>
      <c r="N104" s="3" t="str">
        <f t="shared" si="5"/>
        <v>ESE</v>
      </c>
      <c r="O104" s="12">
        <v>0</v>
      </c>
      <c r="P104" s="11">
        <v>0</v>
      </c>
      <c r="Q104" s="3">
        <v>0</v>
      </c>
      <c r="R104" s="13">
        <v>1577</v>
      </c>
      <c r="S104" s="14">
        <v>12.458300000000001</v>
      </c>
      <c r="T104" s="15">
        <v>0</v>
      </c>
      <c r="U104" s="15">
        <v>0</v>
      </c>
    </row>
    <row r="105" spans="1:21" x14ac:dyDescent="0.25">
      <c r="A105" s="1">
        <v>45401</v>
      </c>
      <c r="B105" s="2">
        <v>0.3576388888888889</v>
      </c>
      <c r="C105" s="7">
        <v>1005</v>
      </c>
      <c r="D105" s="7">
        <v>1010</v>
      </c>
      <c r="E105" s="8">
        <v>11.3</v>
      </c>
      <c r="F105" s="9">
        <v>86</v>
      </c>
      <c r="G105" s="8">
        <v>10.4</v>
      </c>
      <c r="H105" s="8">
        <v>9</v>
      </c>
      <c r="I105" s="8">
        <v>26</v>
      </c>
      <c r="J105" s="8">
        <v>10.4</v>
      </c>
      <c r="K105" s="6">
        <f t="shared" si="3"/>
        <v>8.2799999999999994</v>
      </c>
      <c r="L105" s="6">
        <f t="shared" si="4"/>
        <v>8.64</v>
      </c>
      <c r="M105" s="10">
        <v>186</v>
      </c>
      <c r="N105" s="3" t="str">
        <f t="shared" si="5"/>
        <v>S</v>
      </c>
      <c r="O105" s="12">
        <v>0</v>
      </c>
      <c r="P105" s="11">
        <v>0</v>
      </c>
      <c r="Q105" s="3">
        <v>0</v>
      </c>
      <c r="R105" s="13">
        <v>0.98199999999999998</v>
      </c>
      <c r="S105" s="14">
        <v>7.7578000000000005E-3</v>
      </c>
      <c r="T105" s="15">
        <v>2.2999999999999998</v>
      </c>
      <c r="U105" s="15">
        <v>2.4</v>
      </c>
    </row>
    <row r="106" spans="1:21" x14ac:dyDescent="0.25">
      <c r="A106" s="1">
        <v>45401</v>
      </c>
      <c r="B106" s="2">
        <v>0.3611111111111111</v>
      </c>
      <c r="C106" s="7">
        <v>1006</v>
      </c>
      <c r="D106" s="7">
        <v>1011</v>
      </c>
      <c r="E106" s="8">
        <v>10.9</v>
      </c>
      <c r="F106" s="9">
        <v>88</v>
      </c>
      <c r="G106" s="8">
        <v>10.9</v>
      </c>
      <c r="H106" s="8">
        <v>9</v>
      </c>
      <c r="I106" s="8">
        <v>26</v>
      </c>
      <c r="J106" s="8">
        <v>10.9</v>
      </c>
      <c r="K106" s="6">
        <f t="shared" si="3"/>
        <v>0</v>
      </c>
      <c r="L106" s="6">
        <f t="shared" si="4"/>
        <v>0</v>
      </c>
      <c r="M106" s="10">
        <v>204</v>
      </c>
      <c r="N106" s="3" t="str">
        <f t="shared" si="5"/>
        <v>SSW</v>
      </c>
      <c r="O106" s="12">
        <v>0</v>
      </c>
      <c r="P106" s="11">
        <v>0</v>
      </c>
      <c r="Q106" s="3">
        <v>0</v>
      </c>
      <c r="R106" s="13">
        <v>1260</v>
      </c>
      <c r="S106" s="14">
        <v>9.9540000000000006</v>
      </c>
      <c r="T106" s="15">
        <v>0</v>
      </c>
      <c r="U106" s="15">
        <v>0</v>
      </c>
    </row>
    <row r="107" spans="1:21" x14ac:dyDescent="0.25">
      <c r="A107" s="1">
        <v>45401</v>
      </c>
      <c r="B107" s="2">
        <v>0.36458333333333331</v>
      </c>
      <c r="C107" s="7">
        <v>1006</v>
      </c>
      <c r="D107" s="7">
        <v>1011</v>
      </c>
      <c r="E107" s="8">
        <v>10.6</v>
      </c>
      <c r="F107" s="9">
        <v>89</v>
      </c>
      <c r="G107" s="8">
        <v>10.3</v>
      </c>
      <c r="H107" s="8">
        <v>8.8000000000000007</v>
      </c>
      <c r="I107" s="8">
        <v>26</v>
      </c>
      <c r="J107" s="8">
        <v>10.3</v>
      </c>
      <c r="K107" s="6">
        <f t="shared" si="3"/>
        <v>5.4</v>
      </c>
      <c r="L107" s="6">
        <f t="shared" si="4"/>
        <v>5.4</v>
      </c>
      <c r="M107" s="10">
        <v>192</v>
      </c>
      <c r="N107" s="3" t="str">
        <f t="shared" si="5"/>
        <v>S</v>
      </c>
      <c r="O107" s="12">
        <v>1.5</v>
      </c>
      <c r="P107" s="11">
        <v>0.2</v>
      </c>
      <c r="Q107" s="3">
        <v>0</v>
      </c>
      <c r="R107" s="13">
        <v>1296</v>
      </c>
      <c r="S107" s="14">
        <v>10.2384</v>
      </c>
      <c r="T107" s="15">
        <v>1.5</v>
      </c>
      <c r="U107" s="15">
        <v>1.5</v>
      </c>
    </row>
    <row r="108" spans="1:21" x14ac:dyDescent="0.25">
      <c r="A108" s="1">
        <v>45401</v>
      </c>
      <c r="B108" s="2">
        <v>0.36805555555555558</v>
      </c>
      <c r="C108" s="7">
        <v>1005</v>
      </c>
      <c r="D108" s="7">
        <v>1010</v>
      </c>
      <c r="E108" s="8">
        <v>10.4</v>
      </c>
      <c r="F108" s="9">
        <v>89</v>
      </c>
      <c r="G108" s="8">
        <v>10.4</v>
      </c>
      <c r="H108" s="8">
        <v>8.6</v>
      </c>
      <c r="I108" s="8">
        <v>26</v>
      </c>
      <c r="J108" s="8">
        <v>10.4</v>
      </c>
      <c r="K108" s="6">
        <f t="shared" si="3"/>
        <v>0</v>
      </c>
      <c r="L108" s="6">
        <f t="shared" si="4"/>
        <v>0</v>
      </c>
      <c r="M108" s="10">
        <v>354</v>
      </c>
      <c r="N108" s="3" t="str">
        <f t="shared" si="5"/>
        <v>N</v>
      </c>
      <c r="O108" s="12">
        <v>0</v>
      </c>
      <c r="P108" s="11">
        <v>0.2</v>
      </c>
      <c r="Q108" s="3">
        <v>0</v>
      </c>
      <c r="R108" s="13">
        <v>1234</v>
      </c>
      <c r="S108" s="14">
        <v>9.7486000000000015</v>
      </c>
      <c r="T108" s="15">
        <v>0</v>
      </c>
      <c r="U108" s="15">
        <v>0</v>
      </c>
    </row>
    <row r="109" spans="1:21" x14ac:dyDescent="0.25">
      <c r="A109" s="1">
        <v>45401</v>
      </c>
      <c r="B109" s="2">
        <v>0.37152777777777779</v>
      </c>
      <c r="C109" s="7">
        <v>1006</v>
      </c>
      <c r="D109" s="7">
        <v>1011</v>
      </c>
      <c r="E109" s="8">
        <v>10.3</v>
      </c>
      <c r="F109" s="9">
        <v>89</v>
      </c>
      <c r="G109" s="8">
        <v>10.3</v>
      </c>
      <c r="H109" s="8">
        <v>8.5</v>
      </c>
      <c r="I109" s="8">
        <v>26</v>
      </c>
      <c r="J109" s="8">
        <v>10.3</v>
      </c>
      <c r="K109" s="6">
        <f t="shared" si="3"/>
        <v>3.24</v>
      </c>
      <c r="L109" s="6">
        <f t="shared" si="4"/>
        <v>3.24</v>
      </c>
      <c r="M109" s="10">
        <v>282</v>
      </c>
      <c r="N109" s="3" t="str">
        <f t="shared" si="5"/>
        <v>W</v>
      </c>
      <c r="O109" s="12">
        <v>0</v>
      </c>
      <c r="P109" s="11">
        <v>0.2</v>
      </c>
      <c r="Q109" s="3">
        <v>0</v>
      </c>
      <c r="R109" s="13">
        <v>0.96199999999999997</v>
      </c>
      <c r="S109" s="14">
        <v>7.5998000000000003E-3</v>
      </c>
      <c r="T109" s="15">
        <v>0.9</v>
      </c>
      <c r="U109" s="15">
        <v>0.9</v>
      </c>
    </row>
    <row r="110" spans="1:21" x14ac:dyDescent="0.25">
      <c r="A110" s="1">
        <v>45401</v>
      </c>
      <c r="B110" s="2">
        <v>0.375</v>
      </c>
      <c r="C110" s="7">
        <v>1006</v>
      </c>
      <c r="D110" s="7">
        <v>1011</v>
      </c>
      <c r="E110" s="8">
        <v>10.1</v>
      </c>
      <c r="F110" s="9">
        <v>90</v>
      </c>
      <c r="G110" s="8">
        <v>9.8000000000000007</v>
      </c>
      <c r="H110" s="8">
        <v>8.5</v>
      </c>
      <c r="I110" s="8">
        <v>26</v>
      </c>
      <c r="J110" s="8">
        <v>9.8000000000000007</v>
      </c>
      <c r="K110" s="6">
        <f t="shared" si="3"/>
        <v>5.4</v>
      </c>
      <c r="L110" s="6">
        <f t="shared" si="4"/>
        <v>5.4</v>
      </c>
      <c r="M110" s="10">
        <v>235</v>
      </c>
      <c r="N110" s="3" t="str">
        <f t="shared" si="5"/>
        <v>SW</v>
      </c>
      <c r="O110" s="12">
        <v>3</v>
      </c>
      <c r="P110" s="11">
        <v>0.7</v>
      </c>
      <c r="Q110" s="3">
        <v>0</v>
      </c>
      <c r="R110" s="13">
        <v>1404</v>
      </c>
      <c r="S110" s="14">
        <v>11.091600000000001</v>
      </c>
      <c r="T110" s="15">
        <v>1.5</v>
      </c>
      <c r="U110" s="15">
        <v>1.5</v>
      </c>
    </row>
    <row r="111" spans="1:21" x14ac:dyDescent="0.25">
      <c r="A111" s="1">
        <v>45401</v>
      </c>
      <c r="B111" s="2">
        <v>0.37847222222222221</v>
      </c>
      <c r="C111" s="7">
        <v>1006</v>
      </c>
      <c r="D111" s="7">
        <v>1011</v>
      </c>
      <c r="E111" s="8">
        <v>10</v>
      </c>
      <c r="F111" s="9">
        <v>90</v>
      </c>
      <c r="G111" s="8">
        <v>9.1</v>
      </c>
      <c r="H111" s="8">
        <v>8.4</v>
      </c>
      <c r="I111" s="8">
        <v>26</v>
      </c>
      <c r="J111" s="8">
        <v>9.1</v>
      </c>
      <c r="K111" s="6">
        <f t="shared" si="3"/>
        <v>7.2</v>
      </c>
      <c r="L111" s="6">
        <f t="shared" si="4"/>
        <v>7.2</v>
      </c>
      <c r="M111" s="10">
        <v>222</v>
      </c>
      <c r="N111" s="3" t="str">
        <f t="shared" si="5"/>
        <v>SW</v>
      </c>
      <c r="O111" s="12">
        <v>4.5</v>
      </c>
      <c r="P111" s="11">
        <v>0.2</v>
      </c>
      <c r="Q111" s="3">
        <v>0</v>
      </c>
      <c r="R111" s="13">
        <v>1734</v>
      </c>
      <c r="S111" s="14">
        <v>13.698600000000001</v>
      </c>
      <c r="T111" s="15">
        <v>2</v>
      </c>
      <c r="U111" s="15">
        <v>2</v>
      </c>
    </row>
    <row r="112" spans="1:21" x14ac:dyDescent="0.25">
      <c r="A112" s="1">
        <v>45401</v>
      </c>
      <c r="B112" s="2">
        <v>0.38194444444444442</v>
      </c>
      <c r="C112" s="7">
        <v>1006</v>
      </c>
      <c r="D112" s="7">
        <v>1011</v>
      </c>
      <c r="E112" s="8">
        <v>9.9</v>
      </c>
      <c r="F112" s="9">
        <v>91</v>
      </c>
      <c r="G112" s="8">
        <v>9.9</v>
      </c>
      <c r="H112" s="8">
        <v>8.5</v>
      </c>
      <c r="I112" s="8">
        <v>26</v>
      </c>
      <c r="J112" s="8">
        <v>9.9</v>
      </c>
      <c r="K112" s="6">
        <f t="shared" si="3"/>
        <v>0</v>
      </c>
      <c r="L112" s="6">
        <f t="shared" si="4"/>
        <v>0</v>
      </c>
      <c r="M112" s="10">
        <v>132</v>
      </c>
      <c r="N112" s="3" t="str">
        <f t="shared" si="5"/>
        <v>SE</v>
      </c>
      <c r="O112" s="12">
        <v>3</v>
      </c>
      <c r="P112" s="11">
        <v>0.5</v>
      </c>
      <c r="Q112" s="3">
        <v>0</v>
      </c>
      <c r="R112" s="13">
        <v>1728</v>
      </c>
      <c r="S112" s="14">
        <v>13.651200000000001</v>
      </c>
      <c r="T112" s="15">
        <v>0</v>
      </c>
      <c r="U112" s="15">
        <v>0</v>
      </c>
    </row>
    <row r="113" spans="1:21" x14ac:dyDescent="0.25">
      <c r="A113" s="1">
        <v>45401</v>
      </c>
      <c r="B113" s="2">
        <v>0.38541666666666669</v>
      </c>
      <c r="C113" s="7">
        <v>1006</v>
      </c>
      <c r="D113" s="7">
        <v>1011</v>
      </c>
      <c r="E113" s="8">
        <v>9.8000000000000007</v>
      </c>
      <c r="F113" s="9">
        <v>90</v>
      </c>
      <c r="G113" s="8">
        <v>9.8000000000000007</v>
      </c>
      <c r="H113" s="8">
        <v>8.1999999999999993</v>
      </c>
      <c r="I113" s="8">
        <v>26</v>
      </c>
      <c r="J113" s="8">
        <v>9.8000000000000007</v>
      </c>
      <c r="K113" s="6">
        <f t="shared" si="3"/>
        <v>0</v>
      </c>
      <c r="L113" s="6">
        <f t="shared" si="4"/>
        <v>0</v>
      </c>
      <c r="M113" s="10">
        <v>96</v>
      </c>
      <c r="N113" s="3" t="str">
        <f t="shared" si="5"/>
        <v>E</v>
      </c>
      <c r="O113" s="12">
        <v>3</v>
      </c>
      <c r="P113" s="11">
        <v>0.7</v>
      </c>
      <c r="Q113" s="3">
        <v>0</v>
      </c>
      <c r="R113" s="13">
        <v>1833</v>
      </c>
      <c r="S113" s="14">
        <v>14.480700000000001</v>
      </c>
      <c r="T113" s="15">
        <v>0</v>
      </c>
      <c r="U113" s="15">
        <v>0</v>
      </c>
    </row>
    <row r="114" spans="1:21" x14ac:dyDescent="0.25">
      <c r="A114" s="1">
        <v>45401</v>
      </c>
      <c r="B114" s="2">
        <v>0.3888888888888889</v>
      </c>
      <c r="C114" s="7">
        <v>1005</v>
      </c>
      <c r="D114" s="7">
        <v>1010</v>
      </c>
      <c r="E114" s="8">
        <v>9.8000000000000007</v>
      </c>
      <c r="F114" s="9">
        <v>90</v>
      </c>
      <c r="G114" s="8">
        <v>9.8000000000000007</v>
      </c>
      <c r="H114" s="8">
        <v>8.1999999999999993</v>
      </c>
      <c r="I114" s="8">
        <v>26</v>
      </c>
      <c r="J114" s="8">
        <v>9.8000000000000007</v>
      </c>
      <c r="K114" s="6">
        <f t="shared" si="3"/>
        <v>3.9600000000000004</v>
      </c>
      <c r="L114" s="6">
        <f t="shared" si="4"/>
        <v>3.9600000000000004</v>
      </c>
      <c r="M114" s="10">
        <v>188</v>
      </c>
      <c r="N114" s="3" t="str">
        <f t="shared" si="5"/>
        <v>S</v>
      </c>
      <c r="O114" s="12">
        <v>3</v>
      </c>
      <c r="P114" s="11">
        <v>1</v>
      </c>
      <c r="Q114" s="3">
        <v>0</v>
      </c>
      <c r="R114" s="13">
        <v>2153</v>
      </c>
      <c r="S114" s="14">
        <v>17.008700000000001</v>
      </c>
      <c r="T114" s="15">
        <v>1.1000000000000001</v>
      </c>
      <c r="U114" s="15">
        <v>1.1000000000000001</v>
      </c>
    </row>
    <row r="115" spans="1:21" x14ac:dyDescent="0.25">
      <c r="A115" s="1">
        <v>45401</v>
      </c>
      <c r="B115" s="2">
        <v>0.3923611111111111</v>
      </c>
      <c r="C115" s="7">
        <v>1006</v>
      </c>
      <c r="D115" s="7">
        <v>1011</v>
      </c>
      <c r="E115" s="8">
        <v>9.9</v>
      </c>
      <c r="F115" s="9">
        <v>89</v>
      </c>
      <c r="G115" s="8">
        <v>8.4</v>
      </c>
      <c r="H115" s="8">
        <v>8.1999999999999993</v>
      </c>
      <c r="I115" s="8">
        <v>26</v>
      </c>
      <c r="J115" s="8">
        <v>8.4</v>
      </c>
      <c r="K115" s="6">
        <f t="shared" si="3"/>
        <v>10.08</v>
      </c>
      <c r="L115" s="6">
        <f t="shared" si="4"/>
        <v>10.44</v>
      </c>
      <c r="M115" s="10">
        <v>197</v>
      </c>
      <c r="N115" s="3" t="str">
        <f t="shared" si="5"/>
        <v>S</v>
      </c>
      <c r="O115" s="12">
        <v>4.5</v>
      </c>
      <c r="P115" s="11">
        <v>1.5</v>
      </c>
      <c r="Q115" s="3">
        <v>0</v>
      </c>
      <c r="R115" s="13">
        <v>2802</v>
      </c>
      <c r="S115" s="14">
        <v>22.135800000000003</v>
      </c>
      <c r="T115" s="15">
        <v>2.8</v>
      </c>
      <c r="U115" s="15">
        <v>2.9</v>
      </c>
    </row>
    <row r="116" spans="1:21" x14ac:dyDescent="0.25">
      <c r="A116" s="1">
        <v>45401</v>
      </c>
      <c r="B116" s="2">
        <v>0.39583333333333331</v>
      </c>
      <c r="C116" s="7">
        <v>1006</v>
      </c>
      <c r="D116" s="7">
        <v>1011</v>
      </c>
      <c r="E116" s="8">
        <v>9.8000000000000007</v>
      </c>
      <c r="F116" s="9">
        <v>88</v>
      </c>
      <c r="G116" s="8">
        <v>8.6999999999999993</v>
      </c>
      <c r="H116" s="8">
        <v>7.9</v>
      </c>
      <c r="I116" s="8">
        <v>26</v>
      </c>
      <c r="J116" s="8">
        <v>8.6999999999999993</v>
      </c>
      <c r="K116" s="6">
        <f t="shared" si="3"/>
        <v>8.64</v>
      </c>
      <c r="L116" s="6">
        <f t="shared" si="4"/>
        <v>9.36</v>
      </c>
      <c r="M116" s="10">
        <v>176</v>
      </c>
      <c r="N116" s="3" t="str">
        <f t="shared" si="5"/>
        <v>S</v>
      </c>
      <c r="O116" s="12">
        <v>4.5</v>
      </c>
      <c r="P116" s="11">
        <v>2</v>
      </c>
      <c r="Q116" s="3">
        <v>0</v>
      </c>
      <c r="R116" s="13">
        <v>3491</v>
      </c>
      <c r="S116" s="14">
        <v>27.578900000000004</v>
      </c>
      <c r="T116" s="15">
        <v>2.4</v>
      </c>
      <c r="U116" s="15">
        <v>2.6</v>
      </c>
    </row>
    <row r="117" spans="1:21" x14ac:dyDescent="0.25">
      <c r="A117" s="1">
        <v>45401</v>
      </c>
      <c r="B117" s="2">
        <v>0.39930555555555558</v>
      </c>
      <c r="C117" s="7">
        <v>1005</v>
      </c>
      <c r="D117" s="7">
        <v>1010</v>
      </c>
      <c r="E117" s="8">
        <v>9.6</v>
      </c>
      <c r="F117" s="9">
        <v>88</v>
      </c>
      <c r="G117" s="8">
        <v>7.7</v>
      </c>
      <c r="H117" s="8">
        <v>7.7</v>
      </c>
      <c r="I117" s="8">
        <v>26</v>
      </c>
      <c r="J117" s="8">
        <v>7.7</v>
      </c>
      <c r="K117" s="6">
        <f t="shared" si="3"/>
        <v>12.6</v>
      </c>
      <c r="L117" s="6">
        <f t="shared" si="4"/>
        <v>13.32</v>
      </c>
      <c r="M117" s="10">
        <v>342</v>
      </c>
      <c r="N117" s="3" t="str">
        <f t="shared" si="5"/>
        <v>NNW</v>
      </c>
      <c r="O117" s="12">
        <v>3</v>
      </c>
      <c r="P117" s="11">
        <v>2.5</v>
      </c>
      <c r="Q117" s="3">
        <v>0</v>
      </c>
      <c r="R117" s="13">
        <v>4316</v>
      </c>
      <c r="S117" s="14">
        <v>34.096400000000003</v>
      </c>
      <c r="T117" s="15">
        <v>3.5</v>
      </c>
      <c r="U117" s="15">
        <v>3.7</v>
      </c>
    </row>
    <row r="118" spans="1:21" x14ac:dyDescent="0.25">
      <c r="A118" s="1">
        <v>45401</v>
      </c>
      <c r="B118" s="2">
        <v>0.40277777777777779</v>
      </c>
      <c r="C118" s="7">
        <v>1005</v>
      </c>
      <c r="D118" s="7">
        <v>1010</v>
      </c>
      <c r="E118" s="8">
        <v>9.6</v>
      </c>
      <c r="F118" s="9">
        <v>88</v>
      </c>
      <c r="G118" s="8">
        <v>9.6</v>
      </c>
      <c r="H118" s="8">
        <v>7.7</v>
      </c>
      <c r="I118" s="8">
        <v>26</v>
      </c>
      <c r="J118" s="8">
        <v>9.6</v>
      </c>
      <c r="K118" s="6">
        <f t="shared" si="3"/>
        <v>3.6</v>
      </c>
      <c r="L118" s="6">
        <f t="shared" si="4"/>
        <v>3.6</v>
      </c>
      <c r="M118" s="10">
        <v>271</v>
      </c>
      <c r="N118" s="3" t="str">
        <f t="shared" si="5"/>
        <v>W</v>
      </c>
      <c r="O118" s="12">
        <v>6</v>
      </c>
      <c r="P118" s="11">
        <v>3.3</v>
      </c>
      <c r="Q118" s="3">
        <v>0</v>
      </c>
      <c r="R118" s="13">
        <v>5208</v>
      </c>
      <c r="S118" s="14">
        <v>41.143200000000007</v>
      </c>
      <c r="T118" s="15">
        <v>1</v>
      </c>
      <c r="U118" s="15">
        <v>1</v>
      </c>
    </row>
    <row r="119" spans="1:21" x14ac:dyDescent="0.25">
      <c r="A119" s="1">
        <v>45401</v>
      </c>
      <c r="B119" s="2">
        <v>0.40625</v>
      </c>
      <c r="C119" s="7">
        <v>1005</v>
      </c>
      <c r="D119" s="7">
        <v>1010</v>
      </c>
      <c r="E119" s="8">
        <v>9.5</v>
      </c>
      <c r="F119" s="9">
        <v>89</v>
      </c>
      <c r="G119" s="8">
        <v>7.9</v>
      </c>
      <c r="H119" s="8">
        <v>7.8</v>
      </c>
      <c r="I119" s="8">
        <v>26</v>
      </c>
      <c r="J119" s="8">
        <v>7.9</v>
      </c>
      <c r="K119" s="6">
        <f t="shared" si="3"/>
        <v>10.44</v>
      </c>
      <c r="L119" s="6">
        <f t="shared" si="4"/>
        <v>11.52</v>
      </c>
      <c r="M119" s="10">
        <v>153</v>
      </c>
      <c r="N119" s="3" t="str">
        <f t="shared" si="5"/>
        <v>SSE</v>
      </c>
      <c r="O119" s="12">
        <v>6</v>
      </c>
      <c r="P119" s="11">
        <v>3.8</v>
      </c>
      <c r="Q119" s="3">
        <v>0</v>
      </c>
      <c r="R119" s="13">
        <v>6232</v>
      </c>
      <c r="S119" s="14">
        <v>49.232800000000005</v>
      </c>
      <c r="T119" s="15">
        <v>2.9</v>
      </c>
      <c r="U119" s="15">
        <v>3.2</v>
      </c>
    </row>
    <row r="120" spans="1:21" x14ac:dyDescent="0.25">
      <c r="A120" s="1">
        <v>45401</v>
      </c>
      <c r="B120" s="2">
        <v>0.40972222222222221</v>
      </c>
      <c r="C120" s="7">
        <v>1006</v>
      </c>
      <c r="D120" s="7">
        <v>1011</v>
      </c>
      <c r="E120" s="8">
        <v>9.4</v>
      </c>
      <c r="F120" s="9">
        <v>89</v>
      </c>
      <c r="G120" s="8">
        <v>9.4</v>
      </c>
      <c r="H120" s="8">
        <v>7.7</v>
      </c>
      <c r="I120" s="8">
        <v>26</v>
      </c>
      <c r="J120" s="8">
        <v>9.4</v>
      </c>
      <c r="K120" s="6">
        <f t="shared" si="3"/>
        <v>4.68</v>
      </c>
      <c r="L120" s="6">
        <f t="shared" si="4"/>
        <v>4.68</v>
      </c>
      <c r="M120" s="10">
        <v>174</v>
      </c>
      <c r="N120" s="3" t="str">
        <f t="shared" si="5"/>
        <v>S</v>
      </c>
      <c r="O120" s="12">
        <v>6</v>
      </c>
      <c r="P120" s="11">
        <v>4.3</v>
      </c>
      <c r="Q120" s="3">
        <v>0</v>
      </c>
      <c r="R120" s="13">
        <v>7682</v>
      </c>
      <c r="S120" s="14">
        <v>60.687800000000003</v>
      </c>
      <c r="T120" s="15">
        <v>1.3</v>
      </c>
      <c r="U120" s="15">
        <v>1.3</v>
      </c>
    </row>
    <row r="121" spans="1:21" x14ac:dyDescent="0.25">
      <c r="A121" s="1">
        <v>45401</v>
      </c>
      <c r="B121" s="2">
        <v>0.41319444444444442</v>
      </c>
      <c r="C121" s="7">
        <v>1006</v>
      </c>
      <c r="D121" s="7">
        <v>1011</v>
      </c>
      <c r="E121" s="8">
        <v>9.4</v>
      </c>
      <c r="F121" s="9">
        <v>89</v>
      </c>
      <c r="G121" s="8">
        <v>7.8</v>
      </c>
      <c r="H121" s="8">
        <v>7.7</v>
      </c>
      <c r="I121" s="8">
        <v>26</v>
      </c>
      <c r="J121" s="8">
        <v>7.8</v>
      </c>
      <c r="K121" s="6">
        <f t="shared" si="3"/>
        <v>10.44</v>
      </c>
      <c r="L121" s="6">
        <f t="shared" si="4"/>
        <v>11.16</v>
      </c>
      <c r="M121" s="10">
        <v>186</v>
      </c>
      <c r="N121" s="3" t="str">
        <f t="shared" si="5"/>
        <v>S</v>
      </c>
      <c r="O121" s="12">
        <v>3</v>
      </c>
      <c r="P121" s="11">
        <v>4.5</v>
      </c>
      <c r="Q121" s="3">
        <v>0.8</v>
      </c>
      <c r="R121" s="13">
        <v>10126</v>
      </c>
      <c r="S121" s="14">
        <v>79.995400000000004</v>
      </c>
      <c r="T121" s="15">
        <v>2.9</v>
      </c>
      <c r="U121" s="15">
        <v>3.1</v>
      </c>
    </row>
    <row r="122" spans="1:21" x14ac:dyDescent="0.25">
      <c r="A122" s="1">
        <v>45401</v>
      </c>
      <c r="B122" s="2">
        <v>0.41666666666666669</v>
      </c>
      <c r="C122" s="7">
        <v>1005</v>
      </c>
      <c r="D122" s="7">
        <v>1010</v>
      </c>
      <c r="E122" s="8">
        <v>9.5</v>
      </c>
      <c r="F122" s="9">
        <v>90</v>
      </c>
      <c r="G122" s="8">
        <v>9.5</v>
      </c>
      <c r="H122" s="8">
        <v>7.9</v>
      </c>
      <c r="I122" s="8">
        <v>26</v>
      </c>
      <c r="J122" s="8">
        <v>9.5</v>
      </c>
      <c r="K122" s="6">
        <f t="shared" si="3"/>
        <v>2.52</v>
      </c>
      <c r="L122" s="6">
        <f t="shared" si="4"/>
        <v>2.52</v>
      </c>
      <c r="M122" s="10">
        <v>79</v>
      </c>
      <c r="N122" s="3" t="str">
        <f t="shared" si="5"/>
        <v>ENE</v>
      </c>
      <c r="O122" s="12">
        <v>3</v>
      </c>
      <c r="P122" s="11">
        <v>4.8</v>
      </c>
      <c r="Q122" s="3">
        <v>0.9</v>
      </c>
      <c r="R122" s="13">
        <v>13349</v>
      </c>
      <c r="S122" s="14">
        <v>105.45710000000001</v>
      </c>
      <c r="T122" s="15">
        <v>0.7</v>
      </c>
      <c r="U122" s="15">
        <v>0.7</v>
      </c>
    </row>
    <row r="123" spans="1:21" x14ac:dyDescent="0.25">
      <c r="A123" s="1">
        <v>45401</v>
      </c>
      <c r="B123" s="2">
        <v>0.4201388888888889</v>
      </c>
      <c r="C123" s="7">
        <v>1006</v>
      </c>
      <c r="D123" s="7">
        <v>1011</v>
      </c>
      <c r="E123" s="8">
        <v>9.6</v>
      </c>
      <c r="F123" s="9">
        <v>90</v>
      </c>
      <c r="G123" s="8">
        <v>9.1999999999999993</v>
      </c>
      <c r="H123" s="8">
        <v>8</v>
      </c>
      <c r="I123" s="8">
        <v>26</v>
      </c>
      <c r="J123" s="8">
        <v>9.1999999999999993</v>
      </c>
      <c r="K123" s="6">
        <f t="shared" si="3"/>
        <v>5.04</v>
      </c>
      <c r="L123" s="6">
        <f t="shared" si="4"/>
        <v>5.04</v>
      </c>
      <c r="M123" s="10">
        <v>48</v>
      </c>
      <c r="N123" s="3" t="str">
        <f t="shared" si="5"/>
        <v>NE</v>
      </c>
      <c r="O123" s="12">
        <v>3</v>
      </c>
      <c r="P123" s="11">
        <v>0.2</v>
      </c>
      <c r="Q123" s="3">
        <v>1</v>
      </c>
      <c r="R123" s="13">
        <v>15334</v>
      </c>
      <c r="S123" s="14">
        <v>121.13860000000001</v>
      </c>
      <c r="T123" s="15">
        <v>1.4</v>
      </c>
      <c r="U123" s="15">
        <v>1.4</v>
      </c>
    </row>
    <row r="124" spans="1:21" x14ac:dyDescent="0.25">
      <c r="A124" s="1">
        <v>45401</v>
      </c>
      <c r="B124" s="2">
        <v>0.4236111111111111</v>
      </c>
      <c r="C124" s="7">
        <v>1005</v>
      </c>
      <c r="D124" s="7">
        <v>1010</v>
      </c>
      <c r="E124" s="8">
        <v>9.6999999999999993</v>
      </c>
      <c r="F124" s="9">
        <v>90</v>
      </c>
      <c r="G124" s="8">
        <v>9.6999999999999993</v>
      </c>
      <c r="H124" s="8">
        <v>8.1</v>
      </c>
      <c r="I124" s="8">
        <v>26</v>
      </c>
      <c r="J124" s="8">
        <v>9.6999999999999993</v>
      </c>
      <c r="K124" s="6">
        <f t="shared" si="3"/>
        <v>3.9600000000000004</v>
      </c>
      <c r="L124" s="6">
        <f t="shared" si="4"/>
        <v>3.9600000000000004</v>
      </c>
      <c r="M124" s="10">
        <v>228</v>
      </c>
      <c r="N124" s="3" t="str">
        <f t="shared" si="5"/>
        <v>SW</v>
      </c>
      <c r="O124" s="12">
        <v>1.5</v>
      </c>
      <c r="P124" s="11">
        <v>0.2</v>
      </c>
      <c r="Q124" s="3">
        <v>1</v>
      </c>
      <c r="R124" s="13">
        <v>15347</v>
      </c>
      <c r="S124" s="14">
        <v>121.24130000000001</v>
      </c>
      <c r="T124" s="15">
        <v>1.1000000000000001</v>
      </c>
      <c r="U124" s="15">
        <v>1.1000000000000001</v>
      </c>
    </row>
    <row r="125" spans="1:21" x14ac:dyDescent="0.25">
      <c r="A125" s="1">
        <v>45401</v>
      </c>
      <c r="B125" s="2">
        <v>0.42708333333333331</v>
      </c>
      <c r="C125" s="7">
        <v>1006</v>
      </c>
      <c r="D125" s="7">
        <v>1011</v>
      </c>
      <c r="E125" s="8">
        <v>9.6999999999999993</v>
      </c>
      <c r="F125" s="9">
        <v>90</v>
      </c>
      <c r="G125" s="8">
        <v>9.3000000000000007</v>
      </c>
      <c r="H125" s="8">
        <v>8.1</v>
      </c>
      <c r="I125" s="8">
        <v>26</v>
      </c>
      <c r="J125" s="8">
        <v>9.3000000000000007</v>
      </c>
      <c r="K125" s="6">
        <f t="shared" si="3"/>
        <v>5.04</v>
      </c>
      <c r="L125" s="6">
        <f t="shared" si="4"/>
        <v>5.04</v>
      </c>
      <c r="M125" s="10">
        <v>136</v>
      </c>
      <c r="N125" s="3" t="str">
        <f t="shared" si="5"/>
        <v>SE</v>
      </c>
      <c r="O125" s="12">
        <v>0</v>
      </c>
      <c r="P125" s="11">
        <v>0.2</v>
      </c>
      <c r="Q125" s="3">
        <v>1</v>
      </c>
      <c r="R125" s="13">
        <v>15481</v>
      </c>
      <c r="S125" s="14">
        <v>122.29990000000001</v>
      </c>
      <c r="T125" s="15">
        <v>1.4</v>
      </c>
      <c r="U125" s="15">
        <v>1.4</v>
      </c>
    </row>
    <row r="126" spans="1:21" x14ac:dyDescent="0.25">
      <c r="A126" s="1">
        <v>45401</v>
      </c>
      <c r="B126" s="2">
        <v>0.43055555555555558</v>
      </c>
      <c r="C126" s="7">
        <v>1005</v>
      </c>
      <c r="D126" s="7">
        <v>1010</v>
      </c>
      <c r="E126" s="8">
        <v>9.8000000000000007</v>
      </c>
      <c r="F126" s="9">
        <v>89</v>
      </c>
      <c r="G126" s="8">
        <v>9.8000000000000007</v>
      </c>
      <c r="H126" s="8">
        <v>8.1</v>
      </c>
      <c r="I126" s="8">
        <v>26</v>
      </c>
      <c r="J126" s="8">
        <v>9.8000000000000007</v>
      </c>
      <c r="K126" s="6">
        <f t="shared" si="3"/>
        <v>0</v>
      </c>
      <c r="L126" s="6">
        <f t="shared" si="4"/>
        <v>0</v>
      </c>
      <c r="M126" s="10">
        <v>154</v>
      </c>
      <c r="N126" s="3" t="str">
        <f t="shared" si="5"/>
        <v>SSE</v>
      </c>
      <c r="O126" s="12">
        <v>1.5</v>
      </c>
      <c r="P126" s="11">
        <v>0.5</v>
      </c>
      <c r="Q126" s="3">
        <v>0.9</v>
      </c>
      <c r="R126" s="13">
        <v>15114</v>
      </c>
      <c r="S126" s="14">
        <v>119.40060000000001</v>
      </c>
      <c r="T126" s="15">
        <v>0</v>
      </c>
      <c r="U126" s="15">
        <v>0</v>
      </c>
    </row>
    <row r="127" spans="1:21" x14ac:dyDescent="0.25">
      <c r="A127" s="1">
        <v>45401</v>
      </c>
      <c r="B127" s="2">
        <v>0.43402777777777779</v>
      </c>
      <c r="C127" s="7">
        <v>1006</v>
      </c>
      <c r="D127" s="7">
        <v>1011</v>
      </c>
      <c r="E127" s="8">
        <v>9.9</v>
      </c>
      <c r="F127" s="9">
        <v>89</v>
      </c>
      <c r="G127" s="8">
        <v>9.9</v>
      </c>
      <c r="H127" s="8">
        <v>8.1999999999999993</v>
      </c>
      <c r="I127" s="8">
        <v>26</v>
      </c>
      <c r="J127" s="8">
        <v>9.9</v>
      </c>
      <c r="K127" s="6">
        <f t="shared" si="3"/>
        <v>2.52</v>
      </c>
      <c r="L127" s="6">
        <f t="shared" si="4"/>
        <v>2.52</v>
      </c>
      <c r="M127" s="10">
        <v>174</v>
      </c>
      <c r="N127" s="3" t="str">
        <f t="shared" si="5"/>
        <v>S</v>
      </c>
      <c r="O127" s="12">
        <v>1.5</v>
      </c>
      <c r="P127" s="11">
        <v>0.5</v>
      </c>
      <c r="Q127" s="3">
        <v>1</v>
      </c>
      <c r="R127" s="13">
        <v>13489</v>
      </c>
      <c r="S127" s="14">
        <v>106.56310000000001</v>
      </c>
      <c r="T127" s="15">
        <v>0.7</v>
      </c>
      <c r="U127" s="15">
        <v>0.7</v>
      </c>
    </row>
    <row r="128" spans="1:21" x14ac:dyDescent="0.25">
      <c r="A128" s="1">
        <v>45401</v>
      </c>
      <c r="B128" s="2">
        <v>0.4375</v>
      </c>
      <c r="C128" s="7">
        <v>1005</v>
      </c>
      <c r="D128" s="7">
        <v>1010</v>
      </c>
      <c r="E128" s="8">
        <v>10</v>
      </c>
      <c r="F128" s="9">
        <v>88</v>
      </c>
      <c r="G128" s="8">
        <v>10</v>
      </c>
      <c r="H128" s="8">
        <v>8.1</v>
      </c>
      <c r="I128" s="8">
        <v>26</v>
      </c>
      <c r="J128" s="8">
        <v>10</v>
      </c>
      <c r="K128" s="6">
        <f t="shared" si="3"/>
        <v>0</v>
      </c>
      <c r="L128" s="6">
        <f t="shared" si="4"/>
        <v>0</v>
      </c>
      <c r="M128" s="10">
        <v>156</v>
      </c>
      <c r="N128" s="3" t="str">
        <f t="shared" si="5"/>
        <v>SSE</v>
      </c>
      <c r="O128" s="12">
        <v>0</v>
      </c>
      <c r="P128" s="11">
        <v>0.5</v>
      </c>
      <c r="Q128" s="3">
        <v>0.9</v>
      </c>
      <c r="R128" s="13">
        <v>12879</v>
      </c>
      <c r="S128" s="14">
        <v>101.7441</v>
      </c>
      <c r="T128" s="15">
        <v>0</v>
      </c>
      <c r="U128" s="15">
        <v>0</v>
      </c>
    </row>
    <row r="129" spans="1:21" x14ac:dyDescent="0.25">
      <c r="A129" s="1">
        <v>45401</v>
      </c>
      <c r="B129" s="2">
        <v>0.44097222222222221</v>
      </c>
      <c r="C129" s="7">
        <v>1006</v>
      </c>
      <c r="D129" s="7">
        <v>1011</v>
      </c>
      <c r="E129" s="8">
        <v>10.1</v>
      </c>
      <c r="F129" s="9">
        <v>88</v>
      </c>
      <c r="G129" s="8">
        <v>10.1</v>
      </c>
      <c r="H129" s="8">
        <v>8.1999999999999993</v>
      </c>
      <c r="I129" s="8">
        <v>26</v>
      </c>
      <c r="J129" s="8">
        <v>10.1</v>
      </c>
      <c r="K129" s="6">
        <f t="shared" si="3"/>
        <v>0</v>
      </c>
      <c r="L129" s="6">
        <f t="shared" si="4"/>
        <v>0</v>
      </c>
      <c r="M129" s="10">
        <v>171</v>
      </c>
      <c r="N129" s="3" t="str">
        <f t="shared" si="5"/>
        <v>S</v>
      </c>
      <c r="O129" s="12">
        <v>1.5</v>
      </c>
      <c r="P129" s="11">
        <v>0.7</v>
      </c>
      <c r="Q129" s="3">
        <v>0.9</v>
      </c>
      <c r="R129" s="13">
        <v>13007</v>
      </c>
      <c r="S129" s="14">
        <v>102.75530000000001</v>
      </c>
      <c r="T129" s="15">
        <v>0</v>
      </c>
      <c r="U129" s="15">
        <v>0</v>
      </c>
    </row>
    <row r="130" spans="1:21" x14ac:dyDescent="0.25">
      <c r="A130" s="1">
        <v>45401</v>
      </c>
      <c r="B130" s="2">
        <v>0.44444444444444442</v>
      </c>
      <c r="C130" s="7">
        <v>1006</v>
      </c>
      <c r="D130" s="7">
        <v>1011</v>
      </c>
      <c r="E130" s="8">
        <v>10.1</v>
      </c>
      <c r="F130" s="9">
        <v>88</v>
      </c>
      <c r="G130" s="8">
        <v>10.1</v>
      </c>
      <c r="H130" s="8">
        <v>8.1999999999999993</v>
      </c>
      <c r="I130" s="8">
        <v>26</v>
      </c>
      <c r="J130" s="8">
        <v>10.1</v>
      </c>
      <c r="K130" s="6">
        <f t="shared" si="3"/>
        <v>2.52</v>
      </c>
      <c r="L130" s="6">
        <f t="shared" si="4"/>
        <v>2.52</v>
      </c>
      <c r="M130" s="10">
        <v>144</v>
      </c>
      <c r="N130" s="3" t="str">
        <f t="shared" si="5"/>
        <v>SE</v>
      </c>
      <c r="O130" s="12">
        <v>1.5</v>
      </c>
      <c r="P130" s="11">
        <v>0.7</v>
      </c>
      <c r="Q130" s="3">
        <v>1</v>
      </c>
      <c r="R130" s="13">
        <v>13377</v>
      </c>
      <c r="S130" s="14">
        <v>105.67830000000001</v>
      </c>
      <c r="T130" s="15">
        <v>0.7</v>
      </c>
      <c r="U130" s="15">
        <v>0.7</v>
      </c>
    </row>
    <row r="131" spans="1:21" x14ac:dyDescent="0.25">
      <c r="A131" s="1">
        <v>45401</v>
      </c>
      <c r="B131" s="2">
        <v>0.44791666666666669</v>
      </c>
      <c r="C131" s="7">
        <v>1006</v>
      </c>
      <c r="D131" s="7">
        <v>1011</v>
      </c>
      <c r="E131" s="8">
        <v>10.199999999999999</v>
      </c>
      <c r="F131" s="9">
        <v>88</v>
      </c>
      <c r="G131" s="8">
        <v>10.199999999999999</v>
      </c>
      <c r="H131" s="8">
        <v>8.3000000000000007</v>
      </c>
      <c r="I131" s="8">
        <v>26</v>
      </c>
      <c r="J131" s="8">
        <v>10.199999999999999</v>
      </c>
      <c r="K131" s="6">
        <f t="shared" ref="K131:K194" si="6">CONVERT(T131,"m/s","km/h")</f>
        <v>0</v>
      </c>
      <c r="L131" s="6">
        <f t="shared" ref="L131:L194" si="7">CONVERT(U131,"m/s","km/h")</f>
        <v>0</v>
      </c>
      <c r="M131" s="10">
        <v>85</v>
      </c>
      <c r="N131" s="3" t="str">
        <f t="shared" ref="N131:N194" si="8">LOOKUP(M131,$V$4:$V$40,$W$4:$W$40)</f>
        <v>E</v>
      </c>
      <c r="O131" s="12">
        <v>1.5</v>
      </c>
      <c r="P131" s="11">
        <v>1</v>
      </c>
      <c r="Q131" s="3">
        <v>0.9</v>
      </c>
      <c r="R131" s="13">
        <v>13332</v>
      </c>
      <c r="S131" s="14">
        <v>105.32280000000002</v>
      </c>
      <c r="T131" s="15">
        <v>0</v>
      </c>
      <c r="U131" s="15">
        <v>0</v>
      </c>
    </row>
    <row r="132" spans="1:21" x14ac:dyDescent="0.25">
      <c r="A132" s="1">
        <v>45401</v>
      </c>
      <c r="B132" s="2">
        <v>0.4513888888888889</v>
      </c>
      <c r="C132" s="7">
        <v>1006</v>
      </c>
      <c r="D132" s="7">
        <v>1011</v>
      </c>
      <c r="E132" s="8">
        <v>10.1</v>
      </c>
      <c r="F132" s="9">
        <v>88</v>
      </c>
      <c r="G132" s="8">
        <v>10.1</v>
      </c>
      <c r="H132" s="8">
        <v>8.1999999999999993</v>
      </c>
      <c r="I132" s="8">
        <v>26</v>
      </c>
      <c r="J132" s="8">
        <v>10.1</v>
      </c>
      <c r="K132" s="6">
        <f t="shared" si="6"/>
        <v>3.6</v>
      </c>
      <c r="L132" s="6">
        <f t="shared" si="7"/>
        <v>3.6</v>
      </c>
      <c r="M132" s="10">
        <v>351</v>
      </c>
      <c r="N132" s="3" t="str">
        <f t="shared" si="8"/>
        <v>N</v>
      </c>
      <c r="O132" s="12">
        <v>3</v>
      </c>
      <c r="P132" s="11">
        <v>1.2</v>
      </c>
      <c r="Q132" s="3">
        <v>0.9</v>
      </c>
      <c r="R132" s="13">
        <v>14123</v>
      </c>
      <c r="S132" s="14">
        <v>111.57170000000001</v>
      </c>
      <c r="T132" s="15">
        <v>1</v>
      </c>
      <c r="U132" s="15">
        <v>1</v>
      </c>
    </row>
    <row r="133" spans="1:21" x14ac:dyDescent="0.25">
      <c r="A133" s="1">
        <v>45401</v>
      </c>
      <c r="B133" s="2">
        <v>0.4548611111111111</v>
      </c>
      <c r="C133" s="7">
        <v>1006</v>
      </c>
      <c r="D133" s="7">
        <v>1011</v>
      </c>
      <c r="E133" s="8">
        <v>10.199999999999999</v>
      </c>
      <c r="F133" s="9">
        <v>90</v>
      </c>
      <c r="G133" s="8">
        <v>8.6</v>
      </c>
      <c r="H133" s="8">
        <v>8.6</v>
      </c>
      <c r="I133" s="8">
        <v>26</v>
      </c>
      <c r="J133" s="8">
        <v>8.6</v>
      </c>
      <c r="K133" s="6">
        <f t="shared" si="6"/>
        <v>11.52</v>
      </c>
      <c r="L133" s="6">
        <f t="shared" si="7"/>
        <v>12.96</v>
      </c>
      <c r="M133" s="10">
        <v>66</v>
      </c>
      <c r="N133" s="3" t="str">
        <f t="shared" si="8"/>
        <v>ENE</v>
      </c>
      <c r="O133" s="12">
        <v>1.5</v>
      </c>
      <c r="P133" s="11">
        <v>1.2</v>
      </c>
      <c r="Q133" s="3">
        <v>1</v>
      </c>
      <c r="R133" s="13">
        <v>16312</v>
      </c>
      <c r="S133" s="14">
        <v>128.8648</v>
      </c>
      <c r="T133" s="15">
        <v>3.2</v>
      </c>
      <c r="U133" s="15">
        <v>3.6</v>
      </c>
    </row>
    <row r="134" spans="1:21" x14ac:dyDescent="0.25">
      <c r="A134" s="1">
        <v>45401</v>
      </c>
      <c r="B134" s="2">
        <v>0.45833333333333331</v>
      </c>
      <c r="C134" s="7">
        <v>1006</v>
      </c>
      <c r="D134" s="7">
        <v>1011</v>
      </c>
      <c r="E134" s="8">
        <v>9.8000000000000007</v>
      </c>
      <c r="F134" s="9">
        <v>90</v>
      </c>
      <c r="G134" s="8">
        <v>7.6</v>
      </c>
      <c r="H134" s="8">
        <v>8.1999999999999993</v>
      </c>
      <c r="I134" s="8">
        <v>26</v>
      </c>
      <c r="J134" s="8">
        <v>7.6</v>
      </c>
      <c r="K134" s="6">
        <f t="shared" si="6"/>
        <v>14.759999999999998</v>
      </c>
      <c r="L134" s="6">
        <f t="shared" si="7"/>
        <v>17.64</v>
      </c>
      <c r="M134" s="10">
        <v>348</v>
      </c>
      <c r="N134" s="3" t="str">
        <f t="shared" si="8"/>
        <v>NNW</v>
      </c>
      <c r="O134" s="12">
        <v>0</v>
      </c>
      <c r="P134" s="11">
        <v>1.2</v>
      </c>
      <c r="Q134" s="3">
        <v>1</v>
      </c>
      <c r="R134" s="13">
        <v>15639</v>
      </c>
      <c r="S134" s="14">
        <v>123.54810000000001</v>
      </c>
      <c r="T134" s="15">
        <v>4.0999999999999996</v>
      </c>
      <c r="U134" s="15">
        <v>4.9000000000000004</v>
      </c>
    </row>
    <row r="135" spans="1:21" x14ac:dyDescent="0.25">
      <c r="A135" s="1">
        <v>45401</v>
      </c>
      <c r="B135" s="2">
        <v>0.46180555555555558</v>
      </c>
      <c r="C135" s="7">
        <v>1006</v>
      </c>
      <c r="D135" s="7">
        <v>1011</v>
      </c>
      <c r="E135" s="8">
        <v>9.8000000000000007</v>
      </c>
      <c r="F135" s="9">
        <v>90</v>
      </c>
      <c r="G135" s="8">
        <v>8.9</v>
      </c>
      <c r="H135" s="8">
        <v>8.1999999999999993</v>
      </c>
      <c r="I135" s="8">
        <v>26</v>
      </c>
      <c r="J135" s="8">
        <v>8.9</v>
      </c>
      <c r="K135" s="6">
        <f t="shared" si="6"/>
        <v>7.9200000000000008</v>
      </c>
      <c r="L135" s="6">
        <f t="shared" si="7"/>
        <v>8.2799999999999994</v>
      </c>
      <c r="M135" s="10">
        <v>6</v>
      </c>
      <c r="N135" s="3" t="str">
        <f t="shared" si="8"/>
        <v>N</v>
      </c>
      <c r="O135" s="12">
        <v>0</v>
      </c>
      <c r="P135" s="11">
        <v>0</v>
      </c>
      <c r="Q135" s="3">
        <v>1</v>
      </c>
      <c r="R135" s="13">
        <v>15180</v>
      </c>
      <c r="S135" s="14">
        <v>119.92200000000001</v>
      </c>
      <c r="T135" s="15">
        <v>2.2000000000000002</v>
      </c>
      <c r="U135" s="15">
        <v>2.2999999999999998</v>
      </c>
    </row>
    <row r="136" spans="1:21" x14ac:dyDescent="0.25">
      <c r="A136" s="1">
        <v>45401</v>
      </c>
      <c r="B136" s="2">
        <v>0.46527777777777779</v>
      </c>
      <c r="C136" s="7">
        <v>1006</v>
      </c>
      <c r="D136" s="7">
        <v>1011</v>
      </c>
      <c r="E136" s="8">
        <v>10</v>
      </c>
      <c r="F136" s="9">
        <v>91</v>
      </c>
      <c r="G136" s="8">
        <v>10</v>
      </c>
      <c r="H136" s="8">
        <v>8.6</v>
      </c>
      <c r="I136" s="8">
        <v>26</v>
      </c>
      <c r="J136" s="8">
        <v>10</v>
      </c>
      <c r="K136" s="6">
        <f t="shared" si="6"/>
        <v>0</v>
      </c>
      <c r="L136" s="6">
        <f t="shared" si="7"/>
        <v>0</v>
      </c>
      <c r="M136" s="10">
        <v>84</v>
      </c>
      <c r="N136" s="3" t="str">
        <f t="shared" si="8"/>
        <v>E</v>
      </c>
      <c r="O136" s="12">
        <v>0</v>
      </c>
      <c r="P136" s="11">
        <v>0</v>
      </c>
      <c r="Q136" s="3">
        <v>1</v>
      </c>
      <c r="R136" s="13">
        <v>17292</v>
      </c>
      <c r="S136" s="14">
        <v>136.60680000000002</v>
      </c>
      <c r="T136" s="15">
        <v>0</v>
      </c>
      <c r="U136" s="15">
        <v>0</v>
      </c>
    </row>
    <row r="137" spans="1:21" x14ac:dyDescent="0.25">
      <c r="A137" s="1">
        <v>45401</v>
      </c>
      <c r="B137" s="2">
        <v>0.46875</v>
      </c>
      <c r="C137" s="7">
        <v>1006</v>
      </c>
      <c r="D137" s="7">
        <v>1011</v>
      </c>
      <c r="E137" s="8">
        <v>10.199999999999999</v>
      </c>
      <c r="F137" s="9">
        <v>91</v>
      </c>
      <c r="G137" s="8">
        <v>9.6</v>
      </c>
      <c r="H137" s="8">
        <v>8.8000000000000007</v>
      </c>
      <c r="I137" s="8">
        <v>26</v>
      </c>
      <c r="J137" s="8">
        <v>9.6</v>
      </c>
      <c r="K137" s="6">
        <f t="shared" si="6"/>
        <v>6.84</v>
      </c>
      <c r="L137" s="6">
        <f t="shared" si="7"/>
        <v>7.2</v>
      </c>
      <c r="M137" s="10">
        <v>342</v>
      </c>
      <c r="N137" s="3" t="str">
        <f t="shared" si="8"/>
        <v>NNW</v>
      </c>
      <c r="O137" s="12">
        <v>0</v>
      </c>
      <c r="P137" s="11">
        <v>0</v>
      </c>
      <c r="Q137" s="3">
        <v>1.3</v>
      </c>
      <c r="R137" s="13">
        <v>23387</v>
      </c>
      <c r="S137" s="14">
        <v>184.75730000000001</v>
      </c>
      <c r="T137" s="15">
        <v>1.9</v>
      </c>
      <c r="U137" s="15">
        <v>2</v>
      </c>
    </row>
    <row r="138" spans="1:21" x14ac:dyDescent="0.25">
      <c r="A138" s="1">
        <v>45401</v>
      </c>
      <c r="B138" s="2">
        <v>0.47222222222222221</v>
      </c>
      <c r="C138" s="7">
        <v>1006</v>
      </c>
      <c r="D138" s="7">
        <v>1011</v>
      </c>
      <c r="E138" s="8">
        <v>10.199999999999999</v>
      </c>
      <c r="F138" s="9">
        <v>91</v>
      </c>
      <c r="G138" s="8">
        <v>10.199999999999999</v>
      </c>
      <c r="H138" s="8">
        <v>8.8000000000000007</v>
      </c>
      <c r="I138" s="8">
        <v>26</v>
      </c>
      <c r="J138" s="8">
        <v>10.199999999999999</v>
      </c>
      <c r="K138" s="6">
        <f t="shared" si="6"/>
        <v>3.24</v>
      </c>
      <c r="L138" s="6">
        <f t="shared" si="7"/>
        <v>3.24</v>
      </c>
      <c r="M138" s="10">
        <v>351</v>
      </c>
      <c r="N138" s="3" t="str">
        <f t="shared" si="8"/>
        <v>N</v>
      </c>
      <c r="O138" s="12">
        <v>0</v>
      </c>
      <c r="P138" s="11">
        <v>0</v>
      </c>
      <c r="Q138" s="3">
        <v>1.8</v>
      </c>
      <c r="R138" s="13">
        <v>30337</v>
      </c>
      <c r="S138" s="14">
        <v>239.66230000000002</v>
      </c>
      <c r="T138" s="15">
        <v>0.9</v>
      </c>
      <c r="U138" s="15">
        <v>0.9</v>
      </c>
    </row>
    <row r="139" spans="1:21" x14ac:dyDescent="0.25">
      <c r="A139" s="1">
        <v>45401</v>
      </c>
      <c r="B139" s="2">
        <v>0.47569444444444442</v>
      </c>
      <c r="C139" s="7">
        <v>1006</v>
      </c>
      <c r="D139" s="7">
        <v>1011</v>
      </c>
      <c r="E139" s="8">
        <v>10.199999999999999</v>
      </c>
      <c r="F139" s="9">
        <v>91</v>
      </c>
      <c r="G139" s="8">
        <v>9.1</v>
      </c>
      <c r="H139" s="8">
        <v>8.8000000000000007</v>
      </c>
      <c r="I139" s="8">
        <v>26</v>
      </c>
      <c r="J139" s="8">
        <v>9.1</v>
      </c>
      <c r="K139" s="6">
        <f t="shared" si="6"/>
        <v>8.2799999999999994</v>
      </c>
      <c r="L139" s="6">
        <f t="shared" si="7"/>
        <v>8.64</v>
      </c>
      <c r="M139" s="10">
        <v>344</v>
      </c>
      <c r="N139" s="3" t="str">
        <f t="shared" si="8"/>
        <v>NNW</v>
      </c>
      <c r="O139" s="12">
        <v>0</v>
      </c>
      <c r="P139" s="11">
        <v>0</v>
      </c>
      <c r="Q139" s="3">
        <v>1.9</v>
      </c>
      <c r="R139" s="13">
        <v>32934</v>
      </c>
      <c r="S139" s="14">
        <v>260.17860000000002</v>
      </c>
      <c r="T139" s="15">
        <v>2.2999999999999998</v>
      </c>
      <c r="U139" s="15">
        <v>2.4</v>
      </c>
    </row>
    <row r="140" spans="1:21" x14ac:dyDescent="0.25">
      <c r="A140" s="1">
        <v>45401</v>
      </c>
      <c r="B140" s="2">
        <v>0.47916666666666669</v>
      </c>
      <c r="C140" s="7">
        <v>1006</v>
      </c>
      <c r="D140" s="7">
        <v>1011</v>
      </c>
      <c r="E140" s="8">
        <v>10.3</v>
      </c>
      <c r="F140" s="9">
        <v>91</v>
      </c>
      <c r="G140" s="8">
        <v>10.3</v>
      </c>
      <c r="H140" s="8">
        <v>8.9</v>
      </c>
      <c r="I140" s="8">
        <v>26</v>
      </c>
      <c r="J140" s="8">
        <v>10.3</v>
      </c>
      <c r="K140" s="6">
        <f t="shared" si="6"/>
        <v>2.52</v>
      </c>
      <c r="L140" s="6">
        <f t="shared" si="7"/>
        <v>2.52</v>
      </c>
      <c r="M140" s="10">
        <v>107</v>
      </c>
      <c r="N140" s="3" t="str">
        <f t="shared" si="8"/>
        <v>E</v>
      </c>
      <c r="O140" s="12">
        <v>1.5</v>
      </c>
      <c r="P140" s="11">
        <v>0.2</v>
      </c>
      <c r="Q140" s="3">
        <v>2.6</v>
      </c>
      <c r="R140" s="13">
        <v>39035</v>
      </c>
      <c r="S140" s="14">
        <v>308.37650000000002</v>
      </c>
      <c r="T140" s="15">
        <v>0.7</v>
      </c>
      <c r="U140" s="15">
        <v>0.7</v>
      </c>
    </row>
    <row r="141" spans="1:21" x14ac:dyDescent="0.25">
      <c r="A141" s="1">
        <v>45401</v>
      </c>
      <c r="B141" s="2">
        <v>0.4826388888888889</v>
      </c>
      <c r="C141" s="7">
        <v>1006</v>
      </c>
      <c r="D141" s="7">
        <v>1011</v>
      </c>
      <c r="E141" s="8">
        <v>10.5</v>
      </c>
      <c r="F141" s="9">
        <v>91</v>
      </c>
      <c r="G141" s="8">
        <v>10.5</v>
      </c>
      <c r="H141" s="8">
        <v>9.1</v>
      </c>
      <c r="I141" s="8">
        <v>26</v>
      </c>
      <c r="J141" s="8">
        <v>10.5</v>
      </c>
      <c r="K141" s="6">
        <f t="shared" si="6"/>
        <v>0</v>
      </c>
      <c r="L141" s="6">
        <f t="shared" si="7"/>
        <v>0</v>
      </c>
      <c r="M141" s="10">
        <v>40</v>
      </c>
      <c r="N141" s="3" t="str">
        <f t="shared" si="8"/>
        <v>NE</v>
      </c>
      <c r="O141" s="12">
        <v>1.5</v>
      </c>
      <c r="P141" s="11">
        <v>0.2</v>
      </c>
      <c r="Q141" s="3">
        <v>2.9</v>
      </c>
      <c r="R141" s="13">
        <v>49172</v>
      </c>
      <c r="S141" s="14">
        <v>388.45880000000005</v>
      </c>
      <c r="T141" s="15">
        <v>0</v>
      </c>
      <c r="U141" s="15">
        <v>0</v>
      </c>
    </row>
    <row r="142" spans="1:21" x14ac:dyDescent="0.25">
      <c r="A142" s="1">
        <v>45401</v>
      </c>
      <c r="B142" s="2">
        <v>0.4861111111111111</v>
      </c>
      <c r="C142" s="7">
        <v>1006</v>
      </c>
      <c r="D142" s="7">
        <v>1011</v>
      </c>
      <c r="E142" s="8">
        <v>10.6</v>
      </c>
      <c r="F142" s="9">
        <v>90</v>
      </c>
      <c r="G142" s="8">
        <v>10.3</v>
      </c>
      <c r="H142" s="8">
        <v>9</v>
      </c>
      <c r="I142" s="8">
        <v>26</v>
      </c>
      <c r="J142" s="8">
        <v>10.3</v>
      </c>
      <c r="K142" s="6">
        <f t="shared" si="6"/>
        <v>5.4</v>
      </c>
      <c r="L142" s="6">
        <f t="shared" si="7"/>
        <v>5.4</v>
      </c>
      <c r="M142" s="10">
        <v>0</v>
      </c>
      <c r="N142" s="3" t="str">
        <f t="shared" si="8"/>
        <v>N</v>
      </c>
      <c r="O142" s="12">
        <v>0</v>
      </c>
      <c r="P142" s="11">
        <v>0.2</v>
      </c>
      <c r="Q142" s="3">
        <v>2.6</v>
      </c>
      <c r="R142" s="13">
        <v>42687</v>
      </c>
      <c r="S142" s="14">
        <v>337.22730000000001</v>
      </c>
      <c r="T142" s="15">
        <v>1.5</v>
      </c>
      <c r="U142" s="15">
        <v>1.5</v>
      </c>
    </row>
    <row r="143" spans="1:21" x14ac:dyDescent="0.25">
      <c r="A143" s="1">
        <v>45401</v>
      </c>
      <c r="B143" s="2">
        <v>0.48958333333333331</v>
      </c>
      <c r="C143" s="7">
        <v>1006</v>
      </c>
      <c r="D143" s="7">
        <v>1011</v>
      </c>
      <c r="E143" s="8">
        <v>10.7</v>
      </c>
      <c r="F143" s="9">
        <v>90</v>
      </c>
      <c r="G143" s="8">
        <v>9.5</v>
      </c>
      <c r="H143" s="8">
        <v>9.1</v>
      </c>
      <c r="I143" s="8">
        <v>26</v>
      </c>
      <c r="J143" s="8">
        <v>9.5</v>
      </c>
      <c r="K143" s="6">
        <f t="shared" si="6"/>
        <v>9.7200000000000006</v>
      </c>
      <c r="L143" s="6">
        <f t="shared" si="7"/>
        <v>10.44</v>
      </c>
      <c r="M143" s="10">
        <v>335</v>
      </c>
      <c r="N143" s="3" t="str">
        <f t="shared" si="8"/>
        <v>NNW</v>
      </c>
      <c r="O143" s="12">
        <v>0</v>
      </c>
      <c r="P143" s="11">
        <v>0.2</v>
      </c>
      <c r="Q143" s="3">
        <v>2.2000000000000002</v>
      </c>
      <c r="R143" s="13">
        <v>35819</v>
      </c>
      <c r="S143" s="14">
        <v>282.9701</v>
      </c>
      <c r="T143" s="15">
        <v>2.7</v>
      </c>
      <c r="U143" s="15">
        <v>2.9</v>
      </c>
    </row>
    <row r="144" spans="1:21" x14ac:dyDescent="0.25">
      <c r="A144" s="1">
        <v>45401</v>
      </c>
      <c r="B144" s="2">
        <v>0.49305555555555558</v>
      </c>
      <c r="C144" s="7">
        <v>1005</v>
      </c>
      <c r="D144" s="7">
        <v>1010</v>
      </c>
      <c r="E144" s="8">
        <v>10.5</v>
      </c>
      <c r="F144" s="9">
        <v>89</v>
      </c>
      <c r="G144" s="8">
        <v>9.6999999999999993</v>
      </c>
      <c r="H144" s="8">
        <v>8.6999999999999993</v>
      </c>
      <c r="I144" s="8">
        <v>26</v>
      </c>
      <c r="J144" s="8">
        <v>9.6999999999999993</v>
      </c>
      <c r="K144" s="6">
        <f t="shared" si="6"/>
        <v>7.9200000000000008</v>
      </c>
      <c r="L144" s="6">
        <f t="shared" si="7"/>
        <v>8.2799999999999994</v>
      </c>
      <c r="M144" s="10">
        <v>276</v>
      </c>
      <c r="N144" s="3" t="str">
        <f t="shared" si="8"/>
        <v>W</v>
      </c>
      <c r="O144" s="12">
        <v>0</v>
      </c>
      <c r="P144" s="11">
        <v>0.2</v>
      </c>
      <c r="Q144" s="3">
        <v>1.9</v>
      </c>
      <c r="R144" s="13">
        <v>30618</v>
      </c>
      <c r="S144" s="14">
        <v>241.88220000000001</v>
      </c>
      <c r="T144" s="15">
        <v>2.2000000000000002</v>
      </c>
      <c r="U144" s="15">
        <v>2.2999999999999998</v>
      </c>
    </row>
    <row r="145" spans="1:21" x14ac:dyDescent="0.25">
      <c r="A145" s="1">
        <v>45401</v>
      </c>
      <c r="B145" s="2">
        <v>0.49652777777777779</v>
      </c>
      <c r="C145" s="7">
        <v>1006</v>
      </c>
      <c r="D145" s="7">
        <v>1011</v>
      </c>
      <c r="E145" s="8">
        <v>10.6</v>
      </c>
      <c r="F145" s="9">
        <v>89</v>
      </c>
      <c r="G145" s="8">
        <v>10.6</v>
      </c>
      <c r="H145" s="8">
        <v>8.8000000000000007</v>
      </c>
      <c r="I145" s="8">
        <v>26</v>
      </c>
      <c r="J145" s="8">
        <v>10.6</v>
      </c>
      <c r="K145" s="6">
        <f t="shared" si="6"/>
        <v>4.68</v>
      </c>
      <c r="L145" s="6">
        <f t="shared" si="7"/>
        <v>4.68</v>
      </c>
      <c r="M145" s="10">
        <v>294</v>
      </c>
      <c r="N145" s="3" t="str">
        <f t="shared" si="8"/>
        <v>WNW</v>
      </c>
      <c r="O145" s="12">
        <v>0</v>
      </c>
      <c r="P145" s="11">
        <v>0.2</v>
      </c>
      <c r="Q145" s="3">
        <v>1.9</v>
      </c>
      <c r="R145" s="13">
        <v>26711</v>
      </c>
      <c r="S145" s="14">
        <v>211.01690000000002</v>
      </c>
      <c r="T145" s="15">
        <v>1.3</v>
      </c>
      <c r="U145" s="15">
        <v>1.3</v>
      </c>
    </row>
    <row r="146" spans="1:21" x14ac:dyDescent="0.25">
      <c r="A146" s="1">
        <v>45401</v>
      </c>
      <c r="B146" s="2">
        <v>0.5</v>
      </c>
      <c r="C146" s="7">
        <v>1006</v>
      </c>
      <c r="D146" s="7">
        <v>1011</v>
      </c>
      <c r="E146" s="8">
        <v>10.7</v>
      </c>
      <c r="F146" s="9">
        <v>89</v>
      </c>
      <c r="G146" s="8">
        <v>9.3000000000000007</v>
      </c>
      <c r="H146" s="8">
        <v>8.9</v>
      </c>
      <c r="I146" s="8">
        <v>26</v>
      </c>
      <c r="J146" s="8">
        <v>9.3000000000000007</v>
      </c>
      <c r="K146" s="6">
        <f t="shared" si="6"/>
        <v>10.08</v>
      </c>
      <c r="L146" s="6">
        <f t="shared" si="7"/>
        <v>10.44</v>
      </c>
      <c r="M146" s="10">
        <v>354</v>
      </c>
      <c r="N146" s="3" t="str">
        <f t="shared" si="8"/>
        <v>N</v>
      </c>
      <c r="O146" s="12">
        <v>0</v>
      </c>
      <c r="P146" s="11">
        <v>0.2</v>
      </c>
      <c r="Q146" s="3">
        <v>1.8</v>
      </c>
      <c r="R146" s="13">
        <v>27474</v>
      </c>
      <c r="S146" s="14">
        <v>217.04460000000003</v>
      </c>
      <c r="T146" s="15">
        <v>2.8</v>
      </c>
      <c r="U146" s="15">
        <v>2.9</v>
      </c>
    </row>
    <row r="147" spans="1:21" x14ac:dyDescent="0.25">
      <c r="A147" s="1">
        <v>45401</v>
      </c>
      <c r="B147" s="2">
        <v>0.50347222222222221</v>
      </c>
      <c r="C147" s="7">
        <v>1005</v>
      </c>
      <c r="D147" s="7">
        <v>1010</v>
      </c>
      <c r="E147" s="8">
        <v>10.8</v>
      </c>
      <c r="F147" s="9">
        <v>89</v>
      </c>
      <c r="G147" s="8">
        <v>9.4</v>
      </c>
      <c r="H147" s="8">
        <v>9</v>
      </c>
      <c r="I147" s="8">
        <v>26</v>
      </c>
      <c r="J147" s="8">
        <v>9.4</v>
      </c>
      <c r="K147" s="6">
        <f t="shared" si="6"/>
        <v>10.08</v>
      </c>
      <c r="L147" s="6">
        <f t="shared" si="7"/>
        <v>10.44</v>
      </c>
      <c r="M147" s="10">
        <v>107</v>
      </c>
      <c r="N147" s="3" t="str">
        <f t="shared" si="8"/>
        <v>E</v>
      </c>
      <c r="O147" s="12">
        <v>0</v>
      </c>
      <c r="P147" s="11">
        <v>0</v>
      </c>
      <c r="Q147" s="3">
        <v>1.5</v>
      </c>
      <c r="R147" s="13">
        <v>22999</v>
      </c>
      <c r="S147" s="14">
        <v>181.69210000000001</v>
      </c>
      <c r="T147" s="15">
        <v>2.8</v>
      </c>
      <c r="U147" s="15">
        <v>2.9</v>
      </c>
    </row>
    <row r="148" spans="1:21" x14ac:dyDescent="0.25">
      <c r="A148" s="1">
        <v>45401</v>
      </c>
      <c r="B148" s="2">
        <v>0.50694444444444442</v>
      </c>
      <c r="C148" s="7">
        <v>1005</v>
      </c>
      <c r="D148" s="7">
        <v>1010</v>
      </c>
      <c r="E148" s="8">
        <v>10.8</v>
      </c>
      <c r="F148" s="9">
        <v>89</v>
      </c>
      <c r="G148" s="8">
        <v>9.4</v>
      </c>
      <c r="H148" s="8">
        <v>9</v>
      </c>
      <c r="I148" s="8">
        <v>26</v>
      </c>
      <c r="J148" s="8">
        <v>9.4</v>
      </c>
      <c r="K148" s="6">
        <f t="shared" si="6"/>
        <v>10.44</v>
      </c>
      <c r="L148" s="6">
        <f t="shared" si="7"/>
        <v>11.16</v>
      </c>
      <c r="M148" s="10">
        <v>356</v>
      </c>
      <c r="N148" s="3" t="str">
        <f t="shared" si="8"/>
        <v>N</v>
      </c>
      <c r="O148" s="12">
        <v>0</v>
      </c>
      <c r="P148" s="11">
        <v>0</v>
      </c>
      <c r="Q148" s="3">
        <v>1.6</v>
      </c>
      <c r="R148" s="13">
        <v>23374</v>
      </c>
      <c r="S148" s="14">
        <v>184.65460000000002</v>
      </c>
      <c r="T148" s="15">
        <v>2.9</v>
      </c>
      <c r="U148" s="15">
        <v>3.1</v>
      </c>
    </row>
    <row r="149" spans="1:21" x14ac:dyDescent="0.25">
      <c r="A149" s="1">
        <v>45401</v>
      </c>
      <c r="B149" s="2">
        <v>0.51041666666666663</v>
      </c>
      <c r="C149" s="7">
        <v>1005</v>
      </c>
      <c r="D149" s="7">
        <v>1010</v>
      </c>
      <c r="E149" s="8">
        <v>10.9</v>
      </c>
      <c r="F149" s="9">
        <v>89</v>
      </c>
      <c r="G149" s="8">
        <v>10.9</v>
      </c>
      <c r="H149" s="8">
        <v>9.1</v>
      </c>
      <c r="I149" s="8">
        <v>26</v>
      </c>
      <c r="J149" s="8">
        <v>10.9</v>
      </c>
      <c r="K149" s="6">
        <f t="shared" si="6"/>
        <v>4.68</v>
      </c>
      <c r="L149" s="6">
        <f t="shared" si="7"/>
        <v>4.68</v>
      </c>
      <c r="M149" s="10">
        <v>66</v>
      </c>
      <c r="N149" s="3" t="str">
        <f t="shared" si="8"/>
        <v>ENE</v>
      </c>
      <c r="O149" s="12">
        <v>0</v>
      </c>
      <c r="P149" s="11">
        <v>0</v>
      </c>
      <c r="Q149" s="3">
        <v>1.4</v>
      </c>
      <c r="R149" s="13">
        <v>21760</v>
      </c>
      <c r="S149" s="14">
        <v>171.90400000000002</v>
      </c>
      <c r="T149" s="15">
        <v>1.3</v>
      </c>
      <c r="U149" s="15">
        <v>1.3</v>
      </c>
    </row>
    <row r="150" spans="1:21" x14ac:dyDescent="0.25">
      <c r="A150" s="1">
        <v>45401</v>
      </c>
      <c r="B150" s="2">
        <v>0.51388888888888884</v>
      </c>
      <c r="C150" s="7">
        <v>1005</v>
      </c>
      <c r="D150" s="7">
        <v>1010</v>
      </c>
      <c r="E150" s="8">
        <v>11</v>
      </c>
      <c r="F150" s="9">
        <v>89</v>
      </c>
      <c r="G150" s="8">
        <v>11</v>
      </c>
      <c r="H150" s="8">
        <v>9.1999999999999993</v>
      </c>
      <c r="I150" s="8">
        <v>26</v>
      </c>
      <c r="J150" s="8">
        <v>11</v>
      </c>
      <c r="K150" s="6">
        <f t="shared" si="6"/>
        <v>4.68</v>
      </c>
      <c r="L150" s="6">
        <f t="shared" si="7"/>
        <v>4.68</v>
      </c>
      <c r="M150" s="10">
        <v>24</v>
      </c>
      <c r="N150" s="3" t="str">
        <f t="shared" si="8"/>
        <v>NNE</v>
      </c>
      <c r="O150" s="12">
        <v>0</v>
      </c>
      <c r="P150" s="11">
        <v>0</v>
      </c>
      <c r="Q150" s="3">
        <v>1.3</v>
      </c>
      <c r="R150" s="13">
        <v>23141</v>
      </c>
      <c r="S150" s="14">
        <v>182.81390000000002</v>
      </c>
      <c r="T150" s="15">
        <v>1.3</v>
      </c>
      <c r="U150" s="15">
        <v>1.3</v>
      </c>
    </row>
    <row r="151" spans="1:21" x14ac:dyDescent="0.25">
      <c r="A151" s="1">
        <v>45401</v>
      </c>
      <c r="B151" s="2">
        <v>0.51736111111111116</v>
      </c>
      <c r="C151" s="7">
        <v>1005</v>
      </c>
      <c r="D151" s="7">
        <v>1010</v>
      </c>
      <c r="E151" s="8">
        <v>10.9</v>
      </c>
      <c r="F151" s="9">
        <v>89</v>
      </c>
      <c r="G151" s="8">
        <v>10.7</v>
      </c>
      <c r="H151" s="8">
        <v>9.1</v>
      </c>
      <c r="I151" s="8">
        <v>26</v>
      </c>
      <c r="J151" s="8">
        <v>10.7</v>
      </c>
      <c r="K151" s="6">
        <f t="shared" si="6"/>
        <v>5.76</v>
      </c>
      <c r="L151" s="6">
        <f t="shared" si="7"/>
        <v>5.76</v>
      </c>
      <c r="M151" s="10">
        <v>62</v>
      </c>
      <c r="N151" s="3" t="str">
        <f t="shared" si="8"/>
        <v>ENE</v>
      </c>
      <c r="O151" s="12">
        <v>0</v>
      </c>
      <c r="P151" s="11">
        <v>0</v>
      </c>
      <c r="Q151" s="3">
        <v>2.2000000000000002</v>
      </c>
      <c r="R151" s="13">
        <v>31746</v>
      </c>
      <c r="S151" s="14">
        <v>250.79340000000002</v>
      </c>
      <c r="T151" s="15">
        <v>1.6</v>
      </c>
      <c r="U151" s="15">
        <v>1.6</v>
      </c>
    </row>
    <row r="152" spans="1:21" x14ac:dyDescent="0.25">
      <c r="A152" s="1">
        <v>45401</v>
      </c>
      <c r="B152" s="2">
        <v>0.52083333333333337</v>
      </c>
      <c r="C152" s="7">
        <v>1005</v>
      </c>
      <c r="D152" s="7">
        <v>1010</v>
      </c>
      <c r="E152" s="8">
        <v>11</v>
      </c>
      <c r="F152" s="9">
        <v>90</v>
      </c>
      <c r="G152" s="8">
        <v>11</v>
      </c>
      <c r="H152" s="8">
        <v>9.4</v>
      </c>
      <c r="I152" s="8">
        <v>26</v>
      </c>
      <c r="J152" s="8">
        <v>11</v>
      </c>
      <c r="K152" s="6">
        <f t="shared" si="6"/>
        <v>3.6</v>
      </c>
      <c r="L152" s="6">
        <f t="shared" si="7"/>
        <v>3.6</v>
      </c>
      <c r="M152" s="10">
        <v>12</v>
      </c>
      <c r="N152" s="3" t="str">
        <f t="shared" si="8"/>
        <v>N</v>
      </c>
      <c r="O152" s="12">
        <v>0</v>
      </c>
      <c r="P152" s="11">
        <v>0</v>
      </c>
      <c r="Q152" s="3">
        <v>2.7</v>
      </c>
      <c r="R152" s="13">
        <v>40619</v>
      </c>
      <c r="S152" s="14">
        <v>320.89010000000002</v>
      </c>
      <c r="T152" s="15">
        <v>1</v>
      </c>
      <c r="U152" s="15">
        <v>1</v>
      </c>
    </row>
    <row r="153" spans="1:21" x14ac:dyDescent="0.25">
      <c r="A153" s="1">
        <v>45401</v>
      </c>
      <c r="B153" s="2">
        <v>0.52430555555555558</v>
      </c>
      <c r="C153" s="7">
        <v>1005</v>
      </c>
      <c r="D153" s="7">
        <v>1010</v>
      </c>
      <c r="E153" s="8">
        <v>11.2</v>
      </c>
      <c r="F153" s="9">
        <v>90</v>
      </c>
      <c r="G153" s="8">
        <v>10.3</v>
      </c>
      <c r="H153" s="8">
        <v>9.6</v>
      </c>
      <c r="I153" s="8">
        <v>26</v>
      </c>
      <c r="J153" s="8">
        <v>10.3</v>
      </c>
      <c r="K153" s="6">
        <f t="shared" si="6"/>
        <v>8.64</v>
      </c>
      <c r="L153" s="6">
        <f t="shared" si="7"/>
        <v>10.08</v>
      </c>
      <c r="M153" s="10">
        <v>14</v>
      </c>
      <c r="N153" s="3" t="str">
        <f t="shared" si="8"/>
        <v>N</v>
      </c>
      <c r="O153" s="12">
        <v>1.5</v>
      </c>
      <c r="P153" s="11">
        <v>0.2</v>
      </c>
      <c r="Q153" s="3">
        <v>2.9</v>
      </c>
      <c r="R153" s="13">
        <v>44912</v>
      </c>
      <c r="S153" s="14">
        <v>354.80480000000006</v>
      </c>
      <c r="T153" s="15">
        <v>2.4</v>
      </c>
      <c r="U153" s="15">
        <v>2.8</v>
      </c>
    </row>
    <row r="154" spans="1:21" x14ac:dyDescent="0.25">
      <c r="A154" s="1">
        <v>45401</v>
      </c>
      <c r="B154" s="2">
        <v>0.52777777777777779</v>
      </c>
      <c r="C154" s="7">
        <v>1005</v>
      </c>
      <c r="D154" s="7">
        <v>1010</v>
      </c>
      <c r="E154" s="8">
        <v>11.2</v>
      </c>
      <c r="F154" s="9">
        <v>91</v>
      </c>
      <c r="G154" s="8">
        <v>10.5</v>
      </c>
      <c r="H154" s="8">
        <v>9.8000000000000007</v>
      </c>
      <c r="I154" s="8">
        <v>26</v>
      </c>
      <c r="J154" s="8">
        <v>10.5</v>
      </c>
      <c r="K154" s="6">
        <f t="shared" si="6"/>
        <v>7.2</v>
      </c>
      <c r="L154" s="6">
        <f t="shared" si="7"/>
        <v>8.2799999999999994</v>
      </c>
      <c r="M154" s="10">
        <v>288</v>
      </c>
      <c r="N154" s="3" t="str">
        <f t="shared" si="8"/>
        <v>W</v>
      </c>
      <c r="O154" s="12">
        <v>1.5</v>
      </c>
      <c r="P154" s="11">
        <v>0.2</v>
      </c>
      <c r="Q154" s="3">
        <v>3.1</v>
      </c>
      <c r="R154" s="13">
        <v>52147</v>
      </c>
      <c r="S154" s="14">
        <v>411.96130000000005</v>
      </c>
      <c r="T154" s="15">
        <v>2</v>
      </c>
      <c r="U154" s="15">
        <v>2.2999999999999998</v>
      </c>
    </row>
    <row r="155" spans="1:21" x14ac:dyDescent="0.25">
      <c r="A155" s="1">
        <v>45401</v>
      </c>
      <c r="B155" s="2">
        <v>0.53125</v>
      </c>
      <c r="C155" s="7">
        <v>1005</v>
      </c>
      <c r="D155" s="7">
        <v>1010</v>
      </c>
      <c r="E155" s="8">
        <v>11.1</v>
      </c>
      <c r="F155" s="9">
        <v>90</v>
      </c>
      <c r="G155" s="8">
        <v>9.6</v>
      </c>
      <c r="H155" s="8">
        <v>9.5</v>
      </c>
      <c r="I155" s="8">
        <v>26</v>
      </c>
      <c r="J155" s="8">
        <v>9.6</v>
      </c>
      <c r="K155" s="6">
        <f t="shared" si="6"/>
        <v>11.16</v>
      </c>
      <c r="L155" s="6">
        <f t="shared" si="7"/>
        <v>11.52</v>
      </c>
      <c r="M155" s="10">
        <v>24</v>
      </c>
      <c r="N155" s="3" t="str">
        <f t="shared" si="8"/>
        <v>NNE</v>
      </c>
      <c r="O155" s="12">
        <v>0</v>
      </c>
      <c r="P155" s="11">
        <v>0.2</v>
      </c>
      <c r="Q155" s="3">
        <v>2.5</v>
      </c>
      <c r="R155" s="13">
        <v>45820</v>
      </c>
      <c r="S155" s="14">
        <v>361.97800000000001</v>
      </c>
      <c r="T155" s="15">
        <v>3.1</v>
      </c>
      <c r="U155" s="15">
        <v>3.2</v>
      </c>
    </row>
    <row r="156" spans="1:21" x14ac:dyDescent="0.25">
      <c r="A156" s="1">
        <v>45401</v>
      </c>
      <c r="B156" s="2">
        <v>0.53472222222222221</v>
      </c>
      <c r="C156" s="7">
        <v>1005</v>
      </c>
      <c r="D156" s="7">
        <v>1010</v>
      </c>
      <c r="E156" s="8">
        <v>11.2</v>
      </c>
      <c r="F156" s="9">
        <v>90</v>
      </c>
      <c r="G156" s="8">
        <v>10.7</v>
      </c>
      <c r="H156" s="8">
        <v>9.6</v>
      </c>
      <c r="I156" s="8">
        <v>26</v>
      </c>
      <c r="J156" s="8">
        <v>10.7</v>
      </c>
      <c r="K156" s="6">
        <f t="shared" si="6"/>
        <v>6.48</v>
      </c>
      <c r="L156" s="6">
        <f t="shared" si="7"/>
        <v>7.2</v>
      </c>
      <c r="M156" s="10">
        <v>18</v>
      </c>
      <c r="N156" s="3" t="str">
        <f t="shared" si="8"/>
        <v>N</v>
      </c>
      <c r="O156" s="12">
        <v>0</v>
      </c>
      <c r="P156" s="11">
        <v>0.2</v>
      </c>
      <c r="Q156" s="3">
        <v>2.6</v>
      </c>
      <c r="R156" s="13">
        <v>44232</v>
      </c>
      <c r="S156" s="14">
        <v>349.43280000000004</v>
      </c>
      <c r="T156" s="15">
        <v>1.8</v>
      </c>
      <c r="U156" s="15">
        <v>2</v>
      </c>
    </row>
    <row r="157" spans="1:21" x14ac:dyDescent="0.25">
      <c r="A157" s="1">
        <v>45401</v>
      </c>
      <c r="B157" s="2">
        <v>0.53819444444444442</v>
      </c>
      <c r="C157" s="7">
        <v>1005</v>
      </c>
      <c r="D157" s="7">
        <v>1010</v>
      </c>
      <c r="E157" s="8">
        <v>11.4</v>
      </c>
      <c r="F157" s="9">
        <v>91</v>
      </c>
      <c r="G157" s="8">
        <v>11.4</v>
      </c>
      <c r="H157" s="8">
        <v>10</v>
      </c>
      <c r="I157" s="8">
        <v>26</v>
      </c>
      <c r="J157" s="8">
        <v>11.4</v>
      </c>
      <c r="K157" s="6">
        <f t="shared" si="6"/>
        <v>4.68</v>
      </c>
      <c r="L157" s="6">
        <f t="shared" si="7"/>
        <v>4.68</v>
      </c>
      <c r="M157" s="10">
        <v>24</v>
      </c>
      <c r="N157" s="3" t="str">
        <f t="shared" si="8"/>
        <v>NNE</v>
      </c>
      <c r="O157" s="12">
        <v>0</v>
      </c>
      <c r="P157" s="11">
        <v>0.2</v>
      </c>
      <c r="Q157" s="3">
        <v>2.4</v>
      </c>
      <c r="R157" s="13">
        <v>35580</v>
      </c>
      <c r="S157" s="14">
        <v>281.08200000000005</v>
      </c>
      <c r="T157" s="15">
        <v>1.3</v>
      </c>
      <c r="U157" s="15">
        <v>1.3</v>
      </c>
    </row>
    <row r="158" spans="1:21" x14ac:dyDescent="0.25">
      <c r="A158" s="1">
        <v>45401</v>
      </c>
      <c r="B158" s="2">
        <v>0.54166666666666663</v>
      </c>
      <c r="C158" s="7">
        <v>1005</v>
      </c>
      <c r="D158" s="7">
        <v>1010</v>
      </c>
      <c r="E158" s="8">
        <v>11.5</v>
      </c>
      <c r="F158" s="9">
        <v>89</v>
      </c>
      <c r="G158" s="8">
        <v>11.5</v>
      </c>
      <c r="H158" s="8">
        <v>9.6999999999999993</v>
      </c>
      <c r="I158" s="8">
        <v>26</v>
      </c>
      <c r="J158" s="8">
        <v>11.5</v>
      </c>
      <c r="K158" s="6">
        <f t="shared" si="6"/>
        <v>4.68</v>
      </c>
      <c r="L158" s="6">
        <f t="shared" si="7"/>
        <v>4.68</v>
      </c>
      <c r="M158" s="10">
        <v>216</v>
      </c>
      <c r="N158" s="3" t="str">
        <f t="shared" si="8"/>
        <v>SSW</v>
      </c>
      <c r="O158" s="12">
        <v>0</v>
      </c>
      <c r="P158" s="11">
        <v>0.2</v>
      </c>
      <c r="Q158" s="3">
        <v>1.5</v>
      </c>
      <c r="R158" s="13">
        <v>26507</v>
      </c>
      <c r="S158" s="14">
        <v>209.40530000000001</v>
      </c>
      <c r="T158" s="15">
        <v>1.3</v>
      </c>
      <c r="U158" s="15">
        <v>1.3</v>
      </c>
    </row>
    <row r="159" spans="1:21" x14ac:dyDescent="0.25">
      <c r="A159" s="1">
        <v>45401</v>
      </c>
      <c r="B159" s="2">
        <v>0.54513888888888884</v>
      </c>
      <c r="C159" s="7">
        <v>1005</v>
      </c>
      <c r="D159" s="7">
        <v>1010</v>
      </c>
      <c r="E159" s="8">
        <v>11.5</v>
      </c>
      <c r="F159" s="9">
        <v>89</v>
      </c>
      <c r="G159" s="8">
        <v>11.5</v>
      </c>
      <c r="H159" s="8">
        <v>9.6999999999999993</v>
      </c>
      <c r="I159" s="8">
        <v>26</v>
      </c>
      <c r="J159" s="8">
        <v>11.5</v>
      </c>
      <c r="K159" s="6">
        <f t="shared" si="6"/>
        <v>3.9600000000000004</v>
      </c>
      <c r="L159" s="6">
        <f t="shared" si="7"/>
        <v>3.9600000000000004</v>
      </c>
      <c r="M159" s="10">
        <v>54</v>
      </c>
      <c r="N159" s="3" t="str">
        <f t="shared" si="8"/>
        <v>NE</v>
      </c>
      <c r="O159" s="12">
        <v>0</v>
      </c>
      <c r="P159" s="11">
        <v>0</v>
      </c>
      <c r="Q159" s="3">
        <v>1.9</v>
      </c>
      <c r="R159" s="13">
        <v>33765</v>
      </c>
      <c r="S159" s="14">
        <v>266.74350000000004</v>
      </c>
      <c r="T159" s="15">
        <v>1.1000000000000001</v>
      </c>
      <c r="U159" s="15">
        <v>1.1000000000000001</v>
      </c>
    </row>
    <row r="160" spans="1:21" x14ac:dyDescent="0.25">
      <c r="A160" s="1">
        <v>45401</v>
      </c>
      <c r="B160" s="2">
        <v>0.54861111111111116</v>
      </c>
      <c r="C160" s="7">
        <v>1005</v>
      </c>
      <c r="D160" s="7">
        <v>1010</v>
      </c>
      <c r="E160" s="8">
        <v>11.6</v>
      </c>
      <c r="F160" s="9">
        <v>89</v>
      </c>
      <c r="G160" s="8">
        <v>11.6</v>
      </c>
      <c r="H160" s="8">
        <v>9.8000000000000007</v>
      </c>
      <c r="I160" s="8">
        <v>26</v>
      </c>
      <c r="J160" s="8">
        <v>11.6</v>
      </c>
      <c r="K160" s="6">
        <f t="shared" si="6"/>
        <v>3.6</v>
      </c>
      <c r="L160" s="6">
        <f t="shared" si="7"/>
        <v>3.6</v>
      </c>
      <c r="M160" s="10">
        <v>278</v>
      </c>
      <c r="N160" s="3" t="str">
        <f t="shared" si="8"/>
        <v>W</v>
      </c>
      <c r="O160" s="12">
        <v>0</v>
      </c>
      <c r="P160" s="11">
        <v>0</v>
      </c>
      <c r="Q160" s="3">
        <v>1.2</v>
      </c>
      <c r="R160" s="13">
        <v>21665</v>
      </c>
      <c r="S160" s="14">
        <v>171.15350000000001</v>
      </c>
      <c r="T160" s="15">
        <v>1</v>
      </c>
      <c r="U160" s="15">
        <v>1</v>
      </c>
    </row>
    <row r="161" spans="1:21" x14ac:dyDescent="0.25">
      <c r="A161" s="1">
        <v>45401</v>
      </c>
      <c r="B161" s="2">
        <v>0.55208333333333337</v>
      </c>
      <c r="C161" s="7">
        <v>1005</v>
      </c>
      <c r="D161" s="7">
        <v>1010</v>
      </c>
      <c r="E161" s="8">
        <v>11.4</v>
      </c>
      <c r="F161" s="9">
        <v>88</v>
      </c>
      <c r="G161" s="8">
        <v>10.5</v>
      </c>
      <c r="H161" s="8">
        <v>9.5</v>
      </c>
      <c r="I161" s="8">
        <v>26</v>
      </c>
      <c r="J161" s="8">
        <v>10.5</v>
      </c>
      <c r="K161" s="6">
        <f t="shared" si="6"/>
        <v>8.64</v>
      </c>
      <c r="L161" s="6">
        <f t="shared" si="7"/>
        <v>9.36</v>
      </c>
      <c r="M161" s="10">
        <v>48</v>
      </c>
      <c r="N161" s="3" t="str">
        <f t="shared" si="8"/>
        <v>NE</v>
      </c>
      <c r="O161" s="12">
        <v>0</v>
      </c>
      <c r="P161" s="11">
        <v>0</v>
      </c>
      <c r="Q161" s="3">
        <v>1.1000000000000001</v>
      </c>
      <c r="R161" s="13">
        <v>16562</v>
      </c>
      <c r="S161" s="14">
        <v>130.83980000000003</v>
      </c>
      <c r="T161" s="15">
        <v>2.4</v>
      </c>
      <c r="U161" s="15">
        <v>2.6</v>
      </c>
    </row>
    <row r="162" spans="1:21" x14ac:dyDescent="0.25">
      <c r="A162" s="1">
        <v>45401</v>
      </c>
      <c r="B162" s="2">
        <v>0.55555555555555558</v>
      </c>
      <c r="C162" s="7">
        <v>1005</v>
      </c>
      <c r="D162" s="7">
        <v>1010</v>
      </c>
      <c r="E162" s="8">
        <v>11.4</v>
      </c>
      <c r="F162" s="9">
        <v>89</v>
      </c>
      <c r="G162" s="8">
        <v>11.2</v>
      </c>
      <c r="H162" s="8">
        <v>9.6</v>
      </c>
      <c r="I162" s="8">
        <v>26</v>
      </c>
      <c r="J162" s="8">
        <v>11.2</v>
      </c>
      <c r="K162" s="6">
        <f t="shared" si="6"/>
        <v>5.4</v>
      </c>
      <c r="L162" s="6">
        <f t="shared" si="7"/>
        <v>5.4</v>
      </c>
      <c r="M162" s="10">
        <v>107</v>
      </c>
      <c r="N162" s="3" t="str">
        <f t="shared" si="8"/>
        <v>E</v>
      </c>
      <c r="O162" s="12">
        <v>0</v>
      </c>
      <c r="P162" s="11">
        <v>0</v>
      </c>
      <c r="Q162" s="3">
        <v>1.1000000000000001</v>
      </c>
      <c r="R162" s="13">
        <v>20211</v>
      </c>
      <c r="S162" s="14">
        <v>159.66690000000003</v>
      </c>
      <c r="T162" s="15">
        <v>1.5</v>
      </c>
      <c r="U162" s="15">
        <v>1.5</v>
      </c>
    </row>
    <row r="163" spans="1:21" x14ac:dyDescent="0.25">
      <c r="A163" s="1">
        <v>45401</v>
      </c>
      <c r="B163" s="2">
        <v>0.55902777777777779</v>
      </c>
      <c r="C163" s="7">
        <v>1005</v>
      </c>
      <c r="D163" s="7">
        <v>1010</v>
      </c>
      <c r="E163" s="8">
        <v>11.3</v>
      </c>
      <c r="F163" s="9">
        <v>89</v>
      </c>
      <c r="G163" s="8">
        <v>11.1</v>
      </c>
      <c r="H163" s="8">
        <v>9.5</v>
      </c>
      <c r="I163" s="8">
        <v>26</v>
      </c>
      <c r="J163" s="8">
        <v>11.1</v>
      </c>
      <c r="K163" s="6">
        <f t="shared" si="6"/>
        <v>5.76</v>
      </c>
      <c r="L163" s="6">
        <f t="shared" si="7"/>
        <v>5.76</v>
      </c>
      <c r="M163" s="10">
        <v>72</v>
      </c>
      <c r="N163" s="3" t="str">
        <f t="shared" si="8"/>
        <v>ENE</v>
      </c>
      <c r="O163" s="12">
        <v>0</v>
      </c>
      <c r="P163" s="11">
        <v>0</v>
      </c>
      <c r="Q163" s="3">
        <v>1</v>
      </c>
      <c r="R163" s="13">
        <v>14422</v>
      </c>
      <c r="S163" s="14">
        <v>113.93380000000001</v>
      </c>
      <c r="T163" s="15">
        <v>1.6</v>
      </c>
      <c r="U163" s="15">
        <v>1.6</v>
      </c>
    </row>
    <row r="164" spans="1:21" x14ac:dyDescent="0.25">
      <c r="A164" s="1">
        <v>45401</v>
      </c>
      <c r="B164" s="2">
        <v>0.5625</v>
      </c>
      <c r="C164" s="7">
        <v>1005</v>
      </c>
      <c r="D164" s="7">
        <v>1010</v>
      </c>
      <c r="E164" s="8">
        <v>11.3</v>
      </c>
      <c r="F164" s="9">
        <v>90</v>
      </c>
      <c r="G164" s="8">
        <v>11.3</v>
      </c>
      <c r="H164" s="8">
        <v>9.6999999999999993</v>
      </c>
      <c r="I164" s="8">
        <v>26</v>
      </c>
      <c r="J164" s="8">
        <v>11.3</v>
      </c>
      <c r="K164" s="6">
        <f t="shared" si="6"/>
        <v>4.68</v>
      </c>
      <c r="L164" s="6">
        <f t="shared" si="7"/>
        <v>4.68</v>
      </c>
      <c r="M164" s="10">
        <v>69</v>
      </c>
      <c r="N164" s="3" t="str">
        <f t="shared" si="8"/>
        <v>ENE</v>
      </c>
      <c r="O164" s="12">
        <v>0</v>
      </c>
      <c r="P164" s="11">
        <v>0</v>
      </c>
      <c r="Q164" s="3">
        <v>1</v>
      </c>
      <c r="R164" s="13">
        <v>15598</v>
      </c>
      <c r="S164" s="14">
        <v>123.22420000000001</v>
      </c>
      <c r="T164" s="15">
        <v>1.3</v>
      </c>
      <c r="U164" s="15">
        <v>1.3</v>
      </c>
    </row>
    <row r="165" spans="1:21" x14ac:dyDescent="0.25">
      <c r="A165" s="1">
        <v>45401</v>
      </c>
      <c r="B165" s="2">
        <v>0.56597222222222221</v>
      </c>
      <c r="C165" s="7">
        <v>1005</v>
      </c>
      <c r="D165" s="7">
        <v>1010</v>
      </c>
      <c r="E165" s="8">
        <v>11.4</v>
      </c>
      <c r="F165" s="9">
        <v>90</v>
      </c>
      <c r="G165" s="8">
        <v>11.4</v>
      </c>
      <c r="H165" s="8">
        <v>9.8000000000000007</v>
      </c>
      <c r="I165" s="8">
        <v>26</v>
      </c>
      <c r="J165" s="8">
        <v>11.4</v>
      </c>
      <c r="K165" s="6">
        <f t="shared" si="6"/>
        <v>0</v>
      </c>
      <c r="L165" s="6">
        <f t="shared" si="7"/>
        <v>0</v>
      </c>
      <c r="M165" s="10">
        <v>35</v>
      </c>
      <c r="N165" s="3" t="str">
        <f t="shared" si="8"/>
        <v>NNE</v>
      </c>
      <c r="O165" s="12">
        <v>1.5</v>
      </c>
      <c r="P165" s="11">
        <v>0.2</v>
      </c>
      <c r="Q165" s="3">
        <v>1</v>
      </c>
      <c r="R165" s="13">
        <v>11605</v>
      </c>
      <c r="S165" s="14">
        <v>91.679500000000004</v>
      </c>
      <c r="T165" s="15">
        <v>0</v>
      </c>
      <c r="U165" s="15">
        <v>0</v>
      </c>
    </row>
    <row r="166" spans="1:21" x14ac:dyDescent="0.25">
      <c r="A166" s="1">
        <v>45401</v>
      </c>
      <c r="B166" s="2">
        <v>0.56944444444444442</v>
      </c>
      <c r="C166" s="7">
        <v>1005</v>
      </c>
      <c r="D166" s="7">
        <v>1010</v>
      </c>
      <c r="E166" s="8">
        <v>11.2</v>
      </c>
      <c r="F166" s="9">
        <v>90</v>
      </c>
      <c r="G166" s="8">
        <v>10.3</v>
      </c>
      <c r="H166" s="8">
        <v>9.6</v>
      </c>
      <c r="I166" s="8">
        <v>26</v>
      </c>
      <c r="J166" s="8">
        <v>10.3</v>
      </c>
      <c r="K166" s="6">
        <f t="shared" si="6"/>
        <v>8.2799999999999994</v>
      </c>
      <c r="L166" s="6">
        <f t="shared" si="7"/>
        <v>8.2799999999999994</v>
      </c>
      <c r="M166" s="10">
        <v>42</v>
      </c>
      <c r="N166" s="3" t="str">
        <f t="shared" si="8"/>
        <v>NE</v>
      </c>
      <c r="O166" s="12">
        <v>1.5</v>
      </c>
      <c r="P166" s="11">
        <v>0.2</v>
      </c>
      <c r="Q166" s="3">
        <v>0.8</v>
      </c>
      <c r="R166" s="13">
        <v>8539</v>
      </c>
      <c r="S166" s="14">
        <v>67.458100000000002</v>
      </c>
      <c r="T166" s="15">
        <v>2.2999999999999998</v>
      </c>
      <c r="U166" s="15">
        <v>2.2999999999999998</v>
      </c>
    </row>
    <row r="167" spans="1:21" x14ac:dyDescent="0.25">
      <c r="A167" s="1">
        <v>45401</v>
      </c>
      <c r="B167" s="2">
        <v>0.57291666666666663</v>
      </c>
      <c r="C167" s="7">
        <v>1005</v>
      </c>
      <c r="D167" s="7">
        <v>1010</v>
      </c>
      <c r="E167" s="8">
        <v>11.1</v>
      </c>
      <c r="F167" s="9">
        <v>90</v>
      </c>
      <c r="G167" s="8">
        <v>11.1</v>
      </c>
      <c r="H167" s="8">
        <v>9.5</v>
      </c>
      <c r="I167" s="8">
        <v>26</v>
      </c>
      <c r="J167" s="8">
        <v>11.1</v>
      </c>
      <c r="K167" s="6">
        <f t="shared" si="6"/>
        <v>0</v>
      </c>
      <c r="L167" s="6">
        <f t="shared" si="7"/>
        <v>0</v>
      </c>
      <c r="M167" s="10">
        <v>336</v>
      </c>
      <c r="N167" s="3" t="str">
        <f t="shared" si="8"/>
        <v>NNW</v>
      </c>
      <c r="O167" s="12">
        <v>0</v>
      </c>
      <c r="P167" s="11">
        <v>0.2</v>
      </c>
      <c r="Q167" s="3">
        <v>0.9</v>
      </c>
      <c r="R167" s="13">
        <v>9177</v>
      </c>
      <c r="S167" s="14">
        <v>72.4983</v>
      </c>
      <c r="T167" s="15">
        <v>0</v>
      </c>
      <c r="U167" s="15">
        <v>0</v>
      </c>
    </row>
    <row r="168" spans="1:21" x14ac:dyDescent="0.25">
      <c r="A168" s="1">
        <v>45401</v>
      </c>
      <c r="B168" s="2">
        <v>0.57638888888888884</v>
      </c>
      <c r="C168" s="7">
        <v>1005</v>
      </c>
      <c r="D168" s="7">
        <v>1010</v>
      </c>
      <c r="E168" s="8">
        <v>11.1</v>
      </c>
      <c r="F168" s="9">
        <v>90</v>
      </c>
      <c r="G168" s="8">
        <v>11.1</v>
      </c>
      <c r="H168" s="8">
        <v>9.5</v>
      </c>
      <c r="I168" s="8">
        <v>26</v>
      </c>
      <c r="J168" s="8">
        <v>11.1</v>
      </c>
      <c r="K168" s="6">
        <f t="shared" si="6"/>
        <v>2.52</v>
      </c>
      <c r="L168" s="6">
        <f t="shared" si="7"/>
        <v>2.52</v>
      </c>
      <c r="M168" s="10">
        <v>78</v>
      </c>
      <c r="N168" s="3" t="str">
        <f t="shared" si="8"/>
        <v>ENE</v>
      </c>
      <c r="O168" s="12">
        <v>1.5</v>
      </c>
      <c r="P168" s="11">
        <v>0.5</v>
      </c>
      <c r="Q168" s="3">
        <v>0.7</v>
      </c>
      <c r="R168" s="13">
        <v>9504</v>
      </c>
      <c r="S168" s="14">
        <v>75.081600000000009</v>
      </c>
      <c r="T168" s="15">
        <v>0.7</v>
      </c>
      <c r="U168" s="15">
        <v>0.7</v>
      </c>
    </row>
    <row r="169" spans="1:21" x14ac:dyDescent="0.25">
      <c r="A169" s="1">
        <v>45401</v>
      </c>
      <c r="B169" s="2">
        <v>0.57986111111111116</v>
      </c>
      <c r="C169" s="7">
        <v>1005</v>
      </c>
      <c r="D169" s="7">
        <v>1010</v>
      </c>
      <c r="E169" s="8">
        <v>11.1</v>
      </c>
      <c r="F169" s="9">
        <v>88</v>
      </c>
      <c r="G169" s="8">
        <v>10</v>
      </c>
      <c r="H169" s="8">
        <v>9.1999999999999993</v>
      </c>
      <c r="I169" s="8">
        <v>26</v>
      </c>
      <c r="J169" s="8">
        <v>10</v>
      </c>
      <c r="K169" s="6">
        <f t="shared" si="6"/>
        <v>9.7200000000000006</v>
      </c>
      <c r="L169" s="6">
        <f t="shared" si="7"/>
        <v>9.7200000000000006</v>
      </c>
      <c r="M169" s="10">
        <v>66</v>
      </c>
      <c r="N169" s="3" t="str">
        <f t="shared" si="8"/>
        <v>ENE</v>
      </c>
      <c r="O169" s="12">
        <v>1.5</v>
      </c>
      <c r="P169" s="11">
        <v>0.5</v>
      </c>
      <c r="Q169" s="3">
        <v>0.8</v>
      </c>
      <c r="R169" s="13">
        <v>8407</v>
      </c>
      <c r="S169" s="14">
        <v>66.415300000000002</v>
      </c>
      <c r="T169" s="15">
        <v>2.7</v>
      </c>
      <c r="U169" s="15">
        <v>2.7</v>
      </c>
    </row>
    <row r="170" spans="1:21" x14ac:dyDescent="0.25">
      <c r="A170" s="1">
        <v>45401</v>
      </c>
      <c r="B170" s="2">
        <v>0.58333333333333337</v>
      </c>
      <c r="C170" s="7">
        <v>1005</v>
      </c>
      <c r="D170" s="7">
        <v>1010</v>
      </c>
      <c r="E170" s="8">
        <v>11.2</v>
      </c>
      <c r="F170" s="9">
        <v>86</v>
      </c>
      <c r="G170" s="8">
        <v>10.3</v>
      </c>
      <c r="H170" s="8">
        <v>8.9</v>
      </c>
      <c r="I170" s="8">
        <v>26</v>
      </c>
      <c r="J170" s="8">
        <v>10.3</v>
      </c>
      <c r="K170" s="6">
        <f t="shared" si="6"/>
        <v>8.64</v>
      </c>
      <c r="L170" s="6">
        <f t="shared" si="7"/>
        <v>9.36</v>
      </c>
      <c r="M170" s="10">
        <v>81</v>
      </c>
      <c r="N170" s="3" t="str">
        <f t="shared" si="8"/>
        <v>E</v>
      </c>
      <c r="O170" s="12">
        <v>0</v>
      </c>
      <c r="P170" s="11">
        <v>0.5</v>
      </c>
      <c r="Q170" s="3">
        <v>0.9</v>
      </c>
      <c r="R170" s="13">
        <v>9782</v>
      </c>
      <c r="S170" s="14">
        <v>77.277800000000013</v>
      </c>
      <c r="T170" s="15">
        <v>2.4</v>
      </c>
      <c r="U170" s="15">
        <v>2.6</v>
      </c>
    </row>
    <row r="171" spans="1:21" x14ac:dyDescent="0.25">
      <c r="A171" s="1">
        <v>45401</v>
      </c>
      <c r="B171" s="2">
        <v>0.58680555555555558</v>
      </c>
      <c r="C171" s="7">
        <v>1004</v>
      </c>
      <c r="D171" s="7">
        <v>1009</v>
      </c>
      <c r="E171" s="8">
        <v>11.3</v>
      </c>
      <c r="F171" s="9">
        <v>86</v>
      </c>
      <c r="G171" s="8">
        <v>10.6</v>
      </c>
      <c r="H171" s="8">
        <v>9</v>
      </c>
      <c r="I171" s="8">
        <v>26</v>
      </c>
      <c r="J171" s="8">
        <v>10.6</v>
      </c>
      <c r="K171" s="6">
        <f t="shared" si="6"/>
        <v>7.9200000000000008</v>
      </c>
      <c r="L171" s="6">
        <f t="shared" si="7"/>
        <v>8.2799999999999994</v>
      </c>
      <c r="M171" s="10">
        <v>80</v>
      </c>
      <c r="N171" s="3" t="str">
        <f t="shared" si="8"/>
        <v>E</v>
      </c>
      <c r="O171" s="12">
        <v>0</v>
      </c>
      <c r="P171" s="11">
        <v>0</v>
      </c>
      <c r="Q171" s="3">
        <v>0.8</v>
      </c>
      <c r="R171" s="13">
        <v>11668</v>
      </c>
      <c r="S171" s="14">
        <v>92.177200000000013</v>
      </c>
      <c r="T171" s="15">
        <v>2.2000000000000002</v>
      </c>
      <c r="U171" s="15">
        <v>2.2999999999999998</v>
      </c>
    </row>
    <row r="172" spans="1:21" x14ac:dyDescent="0.25">
      <c r="A172" s="1">
        <v>45401</v>
      </c>
      <c r="B172" s="2">
        <v>0.59027777777777779</v>
      </c>
      <c r="C172" s="7">
        <v>1004</v>
      </c>
      <c r="D172" s="7">
        <v>1009</v>
      </c>
      <c r="E172" s="8">
        <v>11.4</v>
      </c>
      <c r="F172" s="9">
        <v>84</v>
      </c>
      <c r="G172" s="8">
        <v>11.4</v>
      </c>
      <c r="H172" s="8">
        <v>8.8000000000000007</v>
      </c>
      <c r="I172" s="8">
        <v>26</v>
      </c>
      <c r="J172" s="8">
        <v>11.4</v>
      </c>
      <c r="K172" s="6">
        <f t="shared" si="6"/>
        <v>4.68</v>
      </c>
      <c r="L172" s="6">
        <f t="shared" si="7"/>
        <v>4.68</v>
      </c>
      <c r="M172" s="10">
        <v>78</v>
      </c>
      <c r="N172" s="3" t="str">
        <f t="shared" si="8"/>
        <v>ENE</v>
      </c>
      <c r="O172" s="12">
        <v>0</v>
      </c>
      <c r="P172" s="11">
        <v>0</v>
      </c>
      <c r="Q172" s="3">
        <v>0.9</v>
      </c>
      <c r="R172" s="13">
        <v>12382</v>
      </c>
      <c r="S172" s="14">
        <v>97.817800000000005</v>
      </c>
      <c r="T172" s="15">
        <v>1.3</v>
      </c>
      <c r="U172" s="15">
        <v>1.3</v>
      </c>
    </row>
    <row r="173" spans="1:21" x14ac:dyDescent="0.25">
      <c r="A173" s="1">
        <v>45401</v>
      </c>
      <c r="B173" s="2">
        <v>0.59375</v>
      </c>
      <c r="C173" s="7">
        <v>1005</v>
      </c>
      <c r="D173" s="7">
        <v>1010</v>
      </c>
      <c r="E173" s="8">
        <v>11.3</v>
      </c>
      <c r="F173" s="9">
        <v>83</v>
      </c>
      <c r="G173" s="8">
        <v>11.3</v>
      </c>
      <c r="H173" s="8">
        <v>8.5</v>
      </c>
      <c r="I173" s="8">
        <v>26</v>
      </c>
      <c r="J173" s="8">
        <v>11.3</v>
      </c>
      <c r="K173" s="6">
        <f t="shared" si="6"/>
        <v>3.9600000000000004</v>
      </c>
      <c r="L173" s="6">
        <f t="shared" si="7"/>
        <v>3.9600000000000004</v>
      </c>
      <c r="M173" s="10">
        <v>48</v>
      </c>
      <c r="N173" s="3" t="str">
        <f t="shared" si="8"/>
        <v>NE</v>
      </c>
      <c r="O173" s="12">
        <v>0</v>
      </c>
      <c r="P173" s="11">
        <v>0</v>
      </c>
      <c r="Q173" s="3">
        <v>0.9</v>
      </c>
      <c r="R173" s="13">
        <v>13156</v>
      </c>
      <c r="S173" s="14">
        <v>103.93240000000002</v>
      </c>
      <c r="T173" s="15">
        <v>1.1000000000000001</v>
      </c>
      <c r="U173" s="15">
        <v>1.1000000000000001</v>
      </c>
    </row>
    <row r="174" spans="1:21" x14ac:dyDescent="0.25">
      <c r="A174" s="1">
        <v>45401</v>
      </c>
      <c r="B174" s="2">
        <v>0.59722222222222221</v>
      </c>
      <c r="C174" s="7">
        <v>1004</v>
      </c>
      <c r="D174" s="7">
        <v>1009</v>
      </c>
      <c r="E174" s="8">
        <v>11.5</v>
      </c>
      <c r="F174" s="9">
        <v>83</v>
      </c>
      <c r="G174" s="8">
        <v>11.4</v>
      </c>
      <c r="H174" s="8">
        <v>8.6999999999999993</v>
      </c>
      <c r="I174" s="8">
        <v>26</v>
      </c>
      <c r="J174" s="8">
        <v>11.4</v>
      </c>
      <c r="K174" s="6">
        <f t="shared" si="6"/>
        <v>5.04</v>
      </c>
      <c r="L174" s="6">
        <f t="shared" si="7"/>
        <v>5.04</v>
      </c>
      <c r="M174" s="10">
        <v>84</v>
      </c>
      <c r="N174" s="3" t="str">
        <f t="shared" si="8"/>
        <v>E</v>
      </c>
      <c r="O174" s="12">
        <v>0</v>
      </c>
      <c r="P174" s="11">
        <v>0</v>
      </c>
      <c r="Q174" s="3">
        <v>1</v>
      </c>
      <c r="R174" s="13">
        <v>16442</v>
      </c>
      <c r="S174" s="14">
        <v>129.89180000000002</v>
      </c>
      <c r="T174" s="15">
        <v>1.4</v>
      </c>
      <c r="U174" s="15">
        <v>1.4</v>
      </c>
    </row>
    <row r="175" spans="1:21" x14ac:dyDescent="0.25">
      <c r="A175" s="1">
        <v>45401</v>
      </c>
      <c r="B175" s="2">
        <v>0.60069444444444442</v>
      </c>
      <c r="C175" s="7">
        <v>1005</v>
      </c>
      <c r="D175" s="7">
        <v>1010</v>
      </c>
      <c r="E175" s="8">
        <v>11.4</v>
      </c>
      <c r="F175" s="9">
        <v>82</v>
      </c>
      <c r="G175" s="8">
        <v>11.2</v>
      </c>
      <c r="H175" s="8">
        <v>8.4</v>
      </c>
      <c r="I175" s="8">
        <v>26</v>
      </c>
      <c r="J175" s="8">
        <v>11.2</v>
      </c>
      <c r="K175" s="6">
        <f t="shared" si="6"/>
        <v>5.4</v>
      </c>
      <c r="L175" s="6">
        <f t="shared" si="7"/>
        <v>5.4</v>
      </c>
      <c r="M175" s="10">
        <v>24</v>
      </c>
      <c r="N175" s="3" t="str">
        <f t="shared" si="8"/>
        <v>NNE</v>
      </c>
      <c r="O175" s="12">
        <v>0</v>
      </c>
      <c r="P175" s="11">
        <v>0</v>
      </c>
      <c r="Q175" s="3">
        <v>1.3</v>
      </c>
      <c r="R175" s="13">
        <v>23449</v>
      </c>
      <c r="S175" s="14">
        <v>185.24710000000002</v>
      </c>
      <c r="T175" s="15">
        <v>1.5</v>
      </c>
      <c r="U175" s="15">
        <v>1.5</v>
      </c>
    </row>
    <row r="176" spans="1:21" x14ac:dyDescent="0.25">
      <c r="A176" s="1">
        <v>45401</v>
      </c>
      <c r="B176" s="2">
        <v>0.60416666666666663</v>
      </c>
      <c r="C176" s="7">
        <v>1005</v>
      </c>
      <c r="D176" s="7">
        <v>1010</v>
      </c>
      <c r="E176" s="8">
        <v>11.6</v>
      </c>
      <c r="F176" s="9">
        <v>82</v>
      </c>
      <c r="G176" s="8">
        <v>10.4</v>
      </c>
      <c r="H176" s="8">
        <v>8.6</v>
      </c>
      <c r="I176" s="8">
        <v>26</v>
      </c>
      <c r="J176" s="8">
        <v>10.4</v>
      </c>
      <c r="K176" s="6">
        <f t="shared" si="6"/>
        <v>10.08</v>
      </c>
      <c r="L176" s="6">
        <f t="shared" si="7"/>
        <v>10.08</v>
      </c>
      <c r="M176" s="10">
        <v>60</v>
      </c>
      <c r="N176" s="3" t="str">
        <f t="shared" si="8"/>
        <v>ENE</v>
      </c>
      <c r="O176" s="12">
        <v>0</v>
      </c>
      <c r="P176" s="11">
        <v>0</v>
      </c>
      <c r="Q176" s="3">
        <v>1.2</v>
      </c>
      <c r="R176" s="13">
        <v>22718</v>
      </c>
      <c r="S176" s="14">
        <v>179.47220000000002</v>
      </c>
      <c r="T176" s="15">
        <v>2.8</v>
      </c>
      <c r="U176" s="15">
        <v>2.8</v>
      </c>
    </row>
    <row r="177" spans="1:21" x14ac:dyDescent="0.25">
      <c r="A177" s="1">
        <v>45401</v>
      </c>
      <c r="B177" s="2">
        <v>0.60763888888888884</v>
      </c>
      <c r="C177" s="7">
        <v>1005</v>
      </c>
      <c r="D177" s="7">
        <v>1010</v>
      </c>
      <c r="E177" s="8">
        <v>11.8</v>
      </c>
      <c r="F177" s="9">
        <v>81</v>
      </c>
      <c r="G177" s="8">
        <v>11.7</v>
      </c>
      <c r="H177" s="8">
        <v>8.6</v>
      </c>
      <c r="I177" s="8">
        <v>26</v>
      </c>
      <c r="J177" s="8">
        <v>11.7</v>
      </c>
      <c r="K177" s="6">
        <f t="shared" si="6"/>
        <v>5.4</v>
      </c>
      <c r="L177" s="6">
        <f t="shared" si="7"/>
        <v>5.4</v>
      </c>
      <c r="M177" s="10">
        <v>108</v>
      </c>
      <c r="N177" s="3" t="str">
        <f t="shared" si="8"/>
        <v>E</v>
      </c>
      <c r="O177" s="12">
        <v>0</v>
      </c>
      <c r="P177" s="11">
        <v>0</v>
      </c>
      <c r="Q177" s="3">
        <v>1.5</v>
      </c>
      <c r="R177" s="13">
        <v>21568</v>
      </c>
      <c r="S177" s="14">
        <v>170.38720000000001</v>
      </c>
      <c r="T177" s="15">
        <v>1.5</v>
      </c>
      <c r="U177" s="15">
        <v>1.5</v>
      </c>
    </row>
    <row r="178" spans="1:21" x14ac:dyDescent="0.25">
      <c r="A178" s="1">
        <v>45401</v>
      </c>
      <c r="B178" s="2">
        <v>0.61111111111111116</v>
      </c>
      <c r="C178" s="7">
        <v>1004</v>
      </c>
      <c r="D178" s="7">
        <v>1009</v>
      </c>
      <c r="E178" s="8">
        <v>11.7</v>
      </c>
      <c r="F178" s="9">
        <v>80</v>
      </c>
      <c r="G178" s="8">
        <v>11.7</v>
      </c>
      <c r="H178" s="8">
        <v>8.3000000000000007</v>
      </c>
      <c r="I178" s="8">
        <v>26</v>
      </c>
      <c r="J178" s="8">
        <v>11.7</v>
      </c>
      <c r="K178" s="6">
        <f t="shared" si="6"/>
        <v>3.24</v>
      </c>
      <c r="L178" s="6">
        <f t="shared" si="7"/>
        <v>3.24</v>
      </c>
      <c r="M178" s="10">
        <v>135</v>
      </c>
      <c r="N178" s="3" t="str">
        <f t="shared" si="8"/>
        <v>SE</v>
      </c>
      <c r="O178" s="12">
        <v>0</v>
      </c>
      <c r="P178" s="11">
        <v>0</v>
      </c>
      <c r="Q178" s="3">
        <v>1.3</v>
      </c>
      <c r="R178" s="13">
        <v>22128</v>
      </c>
      <c r="S178" s="14">
        <v>174.81120000000001</v>
      </c>
      <c r="T178" s="15">
        <v>0.9</v>
      </c>
      <c r="U178" s="15">
        <v>0.9</v>
      </c>
    </row>
    <row r="179" spans="1:21" x14ac:dyDescent="0.25">
      <c r="A179" s="1">
        <v>45401</v>
      </c>
      <c r="B179" s="2">
        <v>0.61458333333333337</v>
      </c>
      <c r="C179" s="7">
        <v>1004</v>
      </c>
      <c r="D179" s="7">
        <v>1009</v>
      </c>
      <c r="E179" s="8">
        <v>11.8</v>
      </c>
      <c r="F179" s="9">
        <v>79</v>
      </c>
      <c r="G179" s="8">
        <v>11.4</v>
      </c>
      <c r="H179" s="8">
        <v>8.1999999999999993</v>
      </c>
      <c r="I179" s="8">
        <v>26</v>
      </c>
      <c r="J179" s="8">
        <v>11.4</v>
      </c>
      <c r="K179" s="6">
        <f t="shared" si="6"/>
        <v>6.48</v>
      </c>
      <c r="L179" s="6">
        <f t="shared" si="7"/>
        <v>6.84</v>
      </c>
      <c r="M179" s="10">
        <v>180</v>
      </c>
      <c r="N179" s="3" t="str">
        <f t="shared" si="8"/>
        <v>S</v>
      </c>
      <c r="O179" s="12">
        <v>0</v>
      </c>
      <c r="P179" s="11">
        <v>0</v>
      </c>
      <c r="Q179" s="3">
        <v>1.1000000000000001</v>
      </c>
      <c r="R179" s="13">
        <v>19728</v>
      </c>
      <c r="S179" s="14">
        <v>155.85120000000001</v>
      </c>
      <c r="T179" s="15">
        <v>1.8</v>
      </c>
      <c r="U179" s="15">
        <v>1.9</v>
      </c>
    </row>
    <row r="180" spans="1:21" x14ac:dyDescent="0.25">
      <c r="A180" s="1">
        <v>45401</v>
      </c>
      <c r="B180" s="2">
        <v>0.61805555555555558</v>
      </c>
      <c r="C180" s="7">
        <v>1004</v>
      </c>
      <c r="D180" s="7">
        <v>1009</v>
      </c>
      <c r="E180" s="8">
        <v>11.8</v>
      </c>
      <c r="F180" s="9">
        <v>78</v>
      </c>
      <c r="G180" s="8">
        <v>11.7</v>
      </c>
      <c r="H180" s="8">
        <v>8.1</v>
      </c>
      <c r="I180" s="8">
        <v>26</v>
      </c>
      <c r="J180" s="8">
        <v>11.7</v>
      </c>
      <c r="K180" s="6">
        <f t="shared" si="6"/>
        <v>5.4</v>
      </c>
      <c r="L180" s="6">
        <f t="shared" si="7"/>
        <v>5.4</v>
      </c>
      <c r="M180" s="10">
        <v>130</v>
      </c>
      <c r="N180" s="3" t="str">
        <f t="shared" si="8"/>
        <v>SE</v>
      </c>
      <c r="O180" s="12">
        <v>0</v>
      </c>
      <c r="P180" s="11">
        <v>0</v>
      </c>
      <c r="Q180" s="3">
        <v>1.1000000000000001</v>
      </c>
      <c r="R180" s="13">
        <v>20276</v>
      </c>
      <c r="S180" s="14">
        <v>160.18040000000002</v>
      </c>
      <c r="T180" s="15">
        <v>1.5</v>
      </c>
      <c r="U180" s="15">
        <v>1.5</v>
      </c>
    </row>
    <row r="181" spans="1:21" x14ac:dyDescent="0.25">
      <c r="A181" s="1">
        <v>45401</v>
      </c>
      <c r="B181" s="2">
        <v>0.62152777777777779</v>
      </c>
      <c r="C181" s="7">
        <v>1004</v>
      </c>
      <c r="D181" s="7">
        <v>1009</v>
      </c>
      <c r="E181" s="8">
        <v>11.8</v>
      </c>
      <c r="F181" s="9">
        <v>79</v>
      </c>
      <c r="G181" s="8">
        <v>10.8</v>
      </c>
      <c r="H181" s="8">
        <v>8.1999999999999993</v>
      </c>
      <c r="I181" s="8">
        <v>26</v>
      </c>
      <c r="J181" s="8">
        <v>10.8</v>
      </c>
      <c r="K181" s="6">
        <f t="shared" si="6"/>
        <v>9.7200000000000006</v>
      </c>
      <c r="L181" s="6">
        <f t="shared" si="7"/>
        <v>10.08</v>
      </c>
      <c r="M181" s="10">
        <v>18</v>
      </c>
      <c r="N181" s="3" t="str">
        <f t="shared" si="8"/>
        <v>N</v>
      </c>
      <c r="O181" s="12">
        <v>0</v>
      </c>
      <c r="P181" s="11">
        <v>0</v>
      </c>
      <c r="Q181" s="3">
        <v>1.3</v>
      </c>
      <c r="R181" s="13">
        <v>22824</v>
      </c>
      <c r="S181" s="14">
        <v>180.30960000000002</v>
      </c>
      <c r="T181" s="15">
        <v>2.7</v>
      </c>
      <c r="U181" s="15">
        <v>2.8</v>
      </c>
    </row>
    <row r="182" spans="1:21" x14ac:dyDescent="0.25">
      <c r="A182" s="1">
        <v>45401</v>
      </c>
      <c r="B182" s="2">
        <v>0.625</v>
      </c>
      <c r="C182" s="7">
        <v>1004</v>
      </c>
      <c r="D182" s="7">
        <v>1009</v>
      </c>
      <c r="E182" s="8">
        <v>11.9</v>
      </c>
      <c r="F182" s="9">
        <v>80</v>
      </c>
      <c r="G182" s="8">
        <v>11.9</v>
      </c>
      <c r="H182" s="8">
        <v>8.5</v>
      </c>
      <c r="I182" s="8">
        <v>26</v>
      </c>
      <c r="J182" s="8">
        <v>11.9</v>
      </c>
      <c r="K182" s="6">
        <f t="shared" si="6"/>
        <v>0</v>
      </c>
      <c r="L182" s="6">
        <f t="shared" si="7"/>
        <v>0</v>
      </c>
      <c r="M182" s="10">
        <v>84</v>
      </c>
      <c r="N182" s="3" t="str">
        <f t="shared" si="8"/>
        <v>E</v>
      </c>
      <c r="O182" s="12">
        <v>0</v>
      </c>
      <c r="P182" s="11">
        <v>0</v>
      </c>
      <c r="Q182" s="3">
        <v>1.3</v>
      </c>
      <c r="R182" s="13">
        <v>23568</v>
      </c>
      <c r="S182" s="14">
        <v>186.18720000000002</v>
      </c>
      <c r="T182" s="15">
        <v>0</v>
      </c>
      <c r="U182" s="15">
        <v>0</v>
      </c>
    </row>
    <row r="183" spans="1:21" x14ac:dyDescent="0.25">
      <c r="A183" s="1">
        <v>45401</v>
      </c>
      <c r="B183" s="2">
        <v>0.62847222222222221</v>
      </c>
      <c r="C183" s="7">
        <v>1004</v>
      </c>
      <c r="D183" s="7">
        <v>1009</v>
      </c>
      <c r="E183" s="8">
        <v>12</v>
      </c>
      <c r="F183" s="9">
        <v>80</v>
      </c>
      <c r="G183" s="8">
        <v>11.9</v>
      </c>
      <c r="H183" s="8">
        <v>8.6</v>
      </c>
      <c r="I183" s="8">
        <v>26</v>
      </c>
      <c r="J183" s="8">
        <v>11.9</v>
      </c>
      <c r="K183" s="6">
        <f t="shared" si="6"/>
        <v>5.76</v>
      </c>
      <c r="L183" s="6">
        <f t="shared" si="7"/>
        <v>5.76</v>
      </c>
      <c r="M183" s="10">
        <v>18</v>
      </c>
      <c r="N183" s="3" t="str">
        <f t="shared" si="8"/>
        <v>N</v>
      </c>
      <c r="O183" s="12">
        <v>0</v>
      </c>
      <c r="P183" s="11">
        <v>0</v>
      </c>
      <c r="Q183" s="3">
        <v>1.6</v>
      </c>
      <c r="R183" s="13">
        <v>23161</v>
      </c>
      <c r="S183" s="14">
        <v>182.97190000000001</v>
      </c>
      <c r="T183" s="15">
        <v>1.6</v>
      </c>
      <c r="U183" s="15">
        <v>1.6</v>
      </c>
    </row>
    <row r="184" spans="1:21" x14ac:dyDescent="0.25">
      <c r="A184" s="1">
        <v>45401</v>
      </c>
      <c r="B184" s="2">
        <v>0.63194444444444442</v>
      </c>
      <c r="C184" s="7">
        <v>1004</v>
      </c>
      <c r="D184" s="7">
        <v>1009</v>
      </c>
      <c r="E184" s="8">
        <v>12</v>
      </c>
      <c r="F184" s="9">
        <v>81</v>
      </c>
      <c r="G184" s="8">
        <v>11</v>
      </c>
      <c r="H184" s="8">
        <v>8.8000000000000007</v>
      </c>
      <c r="I184" s="8">
        <v>26</v>
      </c>
      <c r="J184" s="8">
        <v>11</v>
      </c>
      <c r="K184" s="6">
        <f t="shared" si="6"/>
        <v>9.7200000000000006</v>
      </c>
      <c r="L184" s="6">
        <f t="shared" si="7"/>
        <v>9.7200000000000006</v>
      </c>
      <c r="M184" s="10">
        <v>91</v>
      </c>
      <c r="N184" s="3" t="str">
        <f t="shared" si="8"/>
        <v>E</v>
      </c>
      <c r="O184" s="12">
        <v>0</v>
      </c>
      <c r="P184" s="11">
        <v>0</v>
      </c>
      <c r="Q184" s="3">
        <v>1.4</v>
      </c>
      <c r="R184" s="13">
        <v>23208</v>
      </c>
      <c r="S184" s="14">
        <v>183.34320000000002</v>
      </c>
      <c r="T184" s="15">
        <v>2.7</v>
      </c>
      <c r="U184" s="15">
        <v>2.7</v>
      </c>
    </row>
    <row r="185" spans="1:21" x14ac:dyDescent="0.25">
      <c r="A185" s="1">
        <v>45401</v>
      </c>
      <c r="B185" s="2">
        <v>0.63541666666666663</v>
      </c>
      <c r="C185" s="7">
        <v>1004</v>
      </c>
      <c r="D185" s="7">
        <v>1009</v>
      </c>
      <c r="E185" s="8">
        <v>12</v>
      </c>
      <c r="F185" s="9">
        <v>82</v>
      </c>
      <c r="G185" s="8">
        <v>11.2</v>
      </c>
      <c r="H185" s="8">
        <v>9</v>
      </c>
      <c r="I185" s="8">
        <v>26</v>
      </c>
      <c r="J185" s="8">
        <v>11.2</v>
      </c>
      <c r="K185" s="6">
        <f t="shared" si="6"/>
        <v>8.64</v>
      </c>
      <c r="L185" s="6">
        <f t="shared" si="7"/>
        <v>9.36</v>
      </c>
      <c r="M185" s="10">
        <v>96</v>
      </c>
      <c r="N185" s="3" t="str">
        <f t="shared" si="8"/>
        <v>E</v>
      </c>
      <c r="O185" s="12">
        <v>0</v>
      </c>
      <c r="P185" s="11">
        <v>0</v>
      </c>
      <c r="Q185" s="3">
        <v>1.2</v>
      </c>
      <c r="R185" s="13">
        <v>24673</v>
      </c>
      <c r="S185" s="14">
        <v>194.91670000000002</v>
      </c>
      <c r="T185" s="15">
        <v>2.4</v>
      </c>
      <c r="U185" s="15">
        <v>2.6</v>
      </c>
    </row>
    <row r="186" spans="1:21" x14ac:dyDescent="0.25">
      <c r="A186" s="1">
        <v>45401</v>
      </c>
      <c r="B186" s="2">
        <v>0.63888888888888884</v>
      </c>
      <c r="C186" s="7">
        <v>1004</v>
      </c>
      <c r="D186" s="7">
        <v>1009</v>
      </c>
      <c r="E186" s="8">
        <v>12</v>
      </c>
      <c r="F186" s="9">
        <v>81</v>
      </c>
      <c r="G186" s="8">
        <v>11.7</v>
      </c>
      <c r="H186" s="8">
        <v>8.8000000000000007</v>
      </c>
      <c r="I186" s="8">
        <v>26</v>
      </c>
      <c r="J186" s="8">
        <v>11.7</v>
      </c>
      <c r="K186" s="6">
        <f t="shared" si="6"/>
        <v>6.84</v>
      </c>
      <c r="L186" s="6">
        <f t="shared" si="7"/>
        <v>7.2</v>
      </c>
      <c r="M186" s="10">
        <v>66</v>
      </c>
      <c r="N186" s="3" t="str">
        <f t="shared" si="8"/>
        <v>ENE</v>
      </c>
      <c r="O186" s="12">
        <v>0</v>
      </c>
      <c r="P186" s="11">
        <v>0</v>
      </c>
      <c r="Q186" s="3">
        <v>1</v>
      </c>
      <c r="R186" s="13">
        <v>20513</v>
      </c>
      <c r="S186" s="14">
        <v>162.05270000000002</v>
      </c>
      <c r="T186" s="15">
        <v>1.9</v>
      </c>
      <c r="U186" s="15">
        <v>2</v>
      </c>
    </row>
    <row r="187" spans="1:21" x14ac:dyDescent="0.25">
      <c r="A187" s="1">
        <v>45401</v>
      </c>
      <c r="B187" s="2">
        <v>0.64236111111111116</v>
      </c>
      <c r="C187" s="7">
        <v>1004</v>
      </c>
      <c r="D187" s="7">
        <v>1009</v>
      </c>
      <c r="E187" s="8">
        <v>12</v>
      </c>
      <c r="F187" s="9">
        <v>82</v>
      </c>
      <c r="G187" s="8">
        <v>11.2</v>
      </c>
      <c r="H187" s="8">
        <v>9</v>
      </c>
      <c r="I187" s="8">
        <v>26</v>
      </c>
      <c r="J187" s="8">
        <v>11.2</v>
      </c>
      <c r="K187" s="6">
        <f t="shared" si="6"/>
        <v>8.64</v>
      </c>
      <c r="L187" s="6">
        <f t="shared" si="7"/>
        <v>9.36</v>
      </c>
      <c r="M187" s="10">
        <v>72</v>
      </c>
      <c r="N187" s="3" t="str">
        <f t="shared" si="8"/>
        <v>ENE</v>
      </c>
      <c r="O187" s="12">
        <v>0</v>
      </c>
      <c r="P187" s="11">
        <v>0</v>
      </c>
      <c r="Q187" s="3">
        <v>1</v>
      </c>
      <c r="R187" s="13">
        <v>18166</v>
      </c>
      <c r="S187" s="14">
        <v>143.51140000000001</v>
      </c>
      <c r="T187" s="15">
        <v>2.4</v>
      </c>
      <c r="U187" s="15">
        <v>2.6</v>
      </c>
    </row>
    <row r="188" spans="1:21" x14ac:dyDescent="0.25">
      <c r="A188" s="1">
        <v>45401</v>
      </c>
      <c r="B188" s="2">
        <v>0.64583333333333337</v>
      </c>
      <c r="C188" s="7">
        <v>1004</v>
      </c>
      <c r="D188" s="7">
        <v>1009</v>
      </c>
      <c r="E188" s="8">
        <v>12.1</v>
      </c>
      <c r="F188" s="9">
        <v>82</v>
      </c>
      <c r="G188" s="8">
        <v>12.1</v>
      </c>
      <c r="H188" s="8">
        <v>9.1</v>
      </c>
      <c r="I188" s="8">
        <v>26</v>
      </c>
      <c r="J188" s="8">
        <v>12.1</v>
      </c>
      <c r="K188" s="6">
        <f t="shared" si="6"/>
        <v>3.24</v>
      </c>
      <c r="L188" s="6">
        <f t="shared" si="7"/>
        <v>3.24</v>
      </c>
      <c r="M188" s="10">
        <v>324</v>
      </c>
      <c r="N188" s="3" t="str">
        <f t="shared" si="8"/>
        <v>NW</v>
      </c>
      <c r="O188" s="12">
        <v>0</v>
      </c>
      <c r="P188" s="11">
        <v>0</v>
      </c>
      <c r="Q188" s="3">
        <v>1</v>
      </c>
      <c r="R188" s="13">
        <v>19529</v>
      </c>
      <c r="S188" s="14">
        <v>154.27910000000003</v>
      </c>
      <c r="T188" s="15">
        <v>0.9</v>
      </c>
      <c r="U188" s="15">
        <v>0.9</v>
      </c>
    </row>
    <row r="189" spans="1:21" x14ac:dyDescent="0.25">
      <c r="A189" s="1">
        <v>45401</v>
      </c>
      <c r="B189" s="2">
        <v>0.64930555555555558</v>
      </c>
      <c r="C189" s="7">
        <v>1004</v>
      </c>
      <c r="D189" s="7">
        <v>1009</v>
      </c>
      <c r="E189" s="8">
        <v>12.2</v>
      </c>
      <c r="F189" s="9">
        <v>82</v>
      </c>
      <c r="G189" s="8">
        <v>11.9</v>
      </c>
      <c r="H189" s="8">
        <v>9.1999999999999993</v>
      </c>
      <c r="I189" s="8">
        <v>26</v>
      </c>
      <c r="J189" s="8">
        <v>11.9</v>
      </c>
      <c r="K189" s="6">
        <f t="shared" si="6"/>
        <v>6.84</v>
      </c>
      <c r="L189" s="6">
        <f t="shared" si="7"/>
        <v>7.9200000000000008</v>
      </c>
      <c r="M189" s="10">
        <v>330</v>
      </c>
      <c r="N189" s="3" t="str">
        <f t="shared" si="8"/>
        <v>NNW</v>
      </c>
      <c r="O189" s="12">
        <v>0</v>
      </c>
      <c r="P189" s="11">
        <v>0</v>
      </c>
      <c r="Q189" s="3">
        <v>1</v>
      </c>
      <c r="R189" s="13">
        <v>17496</v>
      </c>
      <c r="S189" s="14">
        <v>138.2184</v>
      </c>
      <c r="T189" s="15">
        <v>1.9</v>
      </c>
      <c r="U189" s="15">
        <v>2.2000000000000002</v>
      </c>
    </row>
    <row r="190" spans="1:21" x14ac:dyDescent="0.25">
      <c r="A190" s="1">
        <v>45401</v>
      </c>
      <c r="B190" s="2">
        <v>0.65277777777777779</v>
      </c>
      <c r="C190" s="7">
        <v>1004</v>
      </c>
      <c r="D190" s="7">
        <v>1009</v>
      </c>
      <c r="E190" s="8">
        <v>12.1</v>
      </c>
      <c r="F190" s="9">
        <v>81</v>
      </c>
      <c r="G190" s="8">
        <v>12</v>
      </c>
      <c r="H190" s="8">
        <v>8.9</v>
      </c>
      <c r="I190" s="8">
        <v>26</v>
      </c>
      <c r="J190" s="8">
        <v>12</v>
      </c>
      <c r="K190" s="6">
        <f t="shared" si="6"/>
        <v>5.04</v>
      </c>
      <c r="L190" s="6">
        <f t="shared" si="7"/>
        <v>5.04</v>
      </c>
      <c r="M190" s="10">
        <v>68</v>
      </c>
      <c r="N190" s="3" t="str">
        <f t="shared" si="8"/>
        <v>ENE</v>
      </c>
      <c r="O190" s="12">
        <v>0</v>
      </c>
      <c r="P190" s="11">
        <v>0</v>
      </c>
      <c r="Q190" s="3">
        <v>0.9</v>
      </c>
      <c r="R190" s="13">
        <v>15176</v>
      </c>
      <c r="S190" s="14">
        <v>119.89040000000001</v>
      </c>
      <c r="T190" s="15">
        <v>1.4</v>
      </c>
      <c r="U190" s="15">
        <v>1.4</v>
      </c>
    </row>
    <row r="191" spans="1:21" x14ac:dyDescent="0.25">
      <c r="A191" s="1">
        <v>45401</v>
      </c>
      <c r="B191" s="2">
        <v>0.65625</v>
      </c>
      <c r="C191" s="7">
        <v>1004</v>
      </c>
      <c r="D191" s="7">
        <v>1009</v>
      </c>
      <c r="E191" s="8">
        <v>12.2</v>
      </c>
      <c r="F191" s="9">
        <v>80</v>
      </c>
      <c r="G191" s="8">
        <v>12.2</v>
      </c>
      <c r="H191" s="8">
        <v>8.8000000000000007</v>
      </c>
      <c r="I191" s="8">
        <v>26</v>
      </c>
      <c r="J191" s="8">
        <v>12.2</v>
      </c>
      <c r="K191" s="6">
        <f t="shared" si="6"/>
        <v>3.24</v>
      </c>
      <c r="L191" s="6">
        <f t="shared" si="7"/>
        <v>3.24</v>
      </c>
      <c r="M191" s="10">
        <v>138</v>
      </c>
      <c r="N191" s="3" t="str">
        <f t="shared" si="8"/>
        <v>SE</v>
      </c>
      <c r="O191" s="12">
        <v>0</v>
      </c>
      <c r="P191" s="11">
        <v>0</v>
      </c>
      <c r="Q191" s="3">
        <v>1</v>
      </c>
      <c r="R191" s="13">
        <v>13434</v>
      </c>
      <c r="S191" s="14">
        <v>106.12860000000001</v>
      </c>
      <c r="T191" s="15">
        <v>0.9</v>
      </c>
      <c r="U191" s="15">
        <v>0.9</v>
      </c>
    </row>
    <row r="192" spans="1:21" x14ac:dyDescent="0.25">
      <c r="A192" s="1">
        <v>45401</v>
      </c>
      <c r="B192" s="2">
        <v>0.65972222222222221</v>
      </c>
      <c r="C192" s="7">
        <v>1004</v>
      </c>
      <c r="D192" s="7">
        <v>1009</v>
      </c>
      <c r="E192" s="8">
        <v>12.2</v>
      </c>
      <c r="F192" s="9">
        <v>80</v>
      </c>
      <c r="G192" s="8">
        <v>11.9</v>
      </c>
      <c r="H192" s="8">
        <v>8.8000000000000007</v>
      </c>
      <c r="I192" s="8">
        <v>26</v>
      </c>
      <c r="J192" s="8">
        <v>11.9</v>
      </c>
      <c r="K192" s="6">
        <f t="shared" si="6"/>
        <v>6.48</v>
      </c>
      <c r="L192" s="6">
        <f t="shared" si="7"/>
        <v>6.84</v>
      </c>
      <c r="M192" s="10">
        <v>106</v>
      </c>
      <c r="N192" s="3" t="str">
        <f t="shared" si="8"/>
        <v>E</v>
      </c>
      <c r="O192" s="12">
        <v>0</v>
      </c>
      <c r="P192" s="11">
        <v>0</v>
      </c>
      <c r="Q192" s="3">
        <v>1.1000000000000001</v>
      </c>
      <c r="R192" s="13">
        <v>18712</v>
      </c>
      <c r="S192" s="14">
        <v>147.82480000000001</v>
      </c>
      <c r="T192" s="15">
        <v>1.8</v>
      </c>
      <c r="U192" s="15">
        <v>1.9</v>
      </c>
    </row>
    <row r="193" spans="1:21" x14ac:dyDescent="0.25">
      <c r="A193" s="1">
        <v>45401</v>
      </c>
      <c r="B193" s="2">
        <v>0.66319444444444442</v>
      </c>
      <c r="C193" s="7">
        <v>1004</v>
      </c>
      <c r="D193" s="7">
        <v>1009</v>
      </c>
      <c r="E193" s="8">
        <v>12.3</v>
      </c>
      <c r="F193" s="9">
        <v>79</v>
      </c>
      <c r="G193" s="8">
        <v>12.3</v>
      </c>
      <c r="H193" s="8">
        <v>8.6999999999999993</v>
      </c>
      <c r="I193" s="8">
        <v>26</v>
      </c>
      <c r="J193" s="8">
        <v>12.3</v>
      </c>
      <c r="K193" s="6">
        <f t="shared" si="6"/>
        <v>3.24</v>
      </c>
      <c r="L193" s="6">
        <f t="shared" si="7"/>
        <v>3.24</v>
      </c>
      <c r="M193" s="10">
        <v>246</v>
      </c>
      <c r="N193" s="3" t="str">
        <f t="shared" si="8"/>
        <v>WSW</v>
      </c>
      <c r="O193" s="12">
        <v>0</v>
      </c>
      <c r="P193" s="11">
        <v>0</v>
      </c>
      <c r="Q193" s="3">
        <v>1</v>
      </c>
      <c r="R193" s="13">
        <v>21508</v>
      </c>
      <c r="S193" s="14">
        <v>169.91320000000002</v>
      </c>
      <c r="T193" s="15">
        <v>0.9</v>
      </c>
      <c r="U193" s="15">
        <v>0.9</v>
      </c>
    </row>
    <row r="194" spans="1:21" x14ac:dyDescent="0.25">
      <c r="A194" s="1">
        <v>45401</v>
      </c>
      <c r="B194" s="2">
        <v>0.66666666666666663</v>
      </c>
      <c r="C194" s="7">
        <v>1004</v>
      </c>
      <c r="D194" s="7">
        <v>1009</v>
      </c>
      <c r="E194" s="8">
        <v>12.3</v>
      </c>
      <c r="F194" s="9">
        <v>80</v>
      </c>
      <c r="G194" s="8">
        <v>11.4</v>
      </c>
      <c r="H194" s="8">
        <v>8.9</v>
      </c>
      <c r="I194" s="8">
        <v>26</v>
      </c>
      <c r="J194" s="8">
        <v>11.4</v>
      </c>
      <c r="K194" s="6">
        <f t="shared" si="6"/>
        <v>9.7200000000000006</v>
      </c>
      <c r="L194" s="6">
        <f t="shared" si="7"/>
        <v>11.16</v>
      </c>
      <c r="M194" s="10">
        <v>131</v>
      </c>
      <c r="N194" s="3" t="str">
        <f t="shared" si="8"/>
        <v>SE</v>
      </c>
      <c r="O194" s="12">
        <v>0</v>
      </c>
      <c r="P194" s="11">
        <v>0</v>
      </c>
      <c r="Q194" s="3">
        <v>1.1000000000000001</v>
      </c>
      <c r="R194" s="13">
        <v>20898</v>
      </c>
      <c r="S194" s="14">
        <v>165.09420000000003</v>
      </c>
      <c r="T194" s="15">
        <v>2.7</v>
      </c>
      <c r="U194" s="15">
        <v>3.1</v>
      </c>
    </row>
    <row r="195" spans="1:21" x14ac:dyDescent="0.25">
      <c r="A195" s="1">
        <v>45401</v>
      </c>
      <c r="B195" s="2">
        <v>0.67013888888888884</v>
      </c>
      <c r="C195" s="7">
        <v>1004</v>
      </c>
      <c r="D195" s="7">
        <v>1009</v>
      </c>
      <c r="E195" s="8">
        <v>12.3</v>
      </c>
      <c r="F195" s="9">
        <v>79</v>
      </c>
      <c r="G195" s="8">
        <v>12</v>
      </c>
      <c r="H195" s="8">
        <v>8.6999999999999993</v>
      </c>
      <c r="I195" s="8">
        <v>26</v>
      </c>
      <c r="J195" s="8">
        <v>12</v>
      </c>
      <c r="K195" s="6">
        <f t="shared" ref="K195:K258" si="9">CONVERT(T195,"m/s","km/h")</f>
        <v>6.48</v>
      </c>
      <c r="L195" s="6">
        <f t="shared" ref="L195:L258" si="10">CONVERT(U195,"m/s","km/h")</f>
        <v>6.84</v>
      </c>
      <c r="M195" s="10">
        <v>118</v>
      </c>
      <c r="N195" s="3" t="str">
        <f t="shared" ref="N195:N258" si="11">LOOKUP(M195,$V$4:$V$40,$W$4:$W$40)</f>
        <v>ESE</v>
      </c>
      <c r="O195" s="12">
        <v>0</v>
      </c>
      <c r="P195" s="11">
        <v>0</v>
      </c>
      <c r="Q195" s="3">
        <v>1</v>
      </c>
      <c r="R195" s="13">
        <v>19782</v>
      </c>
      <c r="S195" s="14">
        <v>156.27780000000001</v>
      </c>
      <c r="T195" s="15">
        <v>1.8</v>
      </c>
      <c r="U195" s="15">
        <v>1.9</v>
      </c>
    </row>
    <row r="196" spans="1:21" x14ac:dyDescent="0.25">
      <c r="A196" s="1">
        <v>45401</v>
      </c>
      <c r="B196" s="2">
        <v>0.67361111111111116</v>
      </c>
      <c r="C196" s="7">
        <v>1004</v>
      </c>
      <c r="D196" s="7">
        <v>1009</v>
      </c>
      <c r="E196" s="8">
        <v>12.1</v>
      </c>
      <c r="F196" s="9">
        <v>77</v>
      </c>
      <c r="G196" s="8">
        <v>12</v>
      </c>
      <c r="H196" s="8">
        <v>8.1</v>
      </c>
      <c r="I196" s="8">
        <v>26</v>
      </c>
      <c r="J196" s="8">
        <v>12</v>
      </c>
      <c r="K196" s="6">
        <f t="shared" si="9"/>
        <v>5.04</v>
      </c>
      <c r="L196" s="6">
        <f t="shared" si="10"/>
        <v>5.04</v>
      </c>
      <c r="M196" s="10">
        <v>42</v>
      </c>
      <c r="N196" s="3" t="str">
        <f t="shared" si="11"/>
        <v>NE</v>
      </c>
      <c r="O196" s="12">
        <v>0</v>
      </c>
      <c r="P196" s="11">
        <v>0</v>
      </c>
      <c r="Q196" s="3">
        <v>1</v>
      </c>
      <c r="R196" s="13">
        <v>18116</v>
      </c>
      <c r="S196" s="14">
        <v>143.11640000000003</v>
      </c>
      <c r="T196" s="15">
        <v>1.4</v>
      </c>
      <c r="U196" s="15">
        <v>1.4</v>
      </c>
    </row>
    <row r="197" spans="1:21" x14ac:dyDescent="0.25">
      <c r="A197" s="1">
        <v>45401</v>
      </c>
      <c r="B197" s="2">
        <v>0.67708333333333337</v>
      </c>
      <c r="C197" s="7">
        <v>1004</v>
      </c>
      <c r="D197" s="7">
        <v>1009</v>
      </c>
      <c r="E197" s="8">
        <v>12.3</v>
      </c>
      <c r="F197" s="9">
        <v>77</v>
      </c>
      <c r="G197" s="8">
        <v>12.3</v>
      </c>
      <c r="H197" s="8">
        <v>8.3000000000000007</v>
      </c>
      <c r="I197" s="8">
        <v>26</v>
      </c>
      <c r="J197" s="8">
        <v>12.3</v>
      </c>
      <c r="K197" s="6">
        <f t="shared" si="9"/>
        <v>3.9600000000000004</v>
      </c>
      <c r="L197" s="6">
        <f t="shared" si="10"/>
        <v>3.9600000000000004</v>
      </c>
      <c r="M197" s="10">
        <v>102</v>
      </c>
      <c r="N197" s="3" t="str">
        <f t="shared" si="11"/>
        <v>E</v>
      </c>
      <c r="O197" s="12">
        <v>0</v>
      </c>
      <c r="P197" s="11">
        <v>0</v>
      </c>
      <c r="Q197" s="3">
        <v>0.9</v>
      </c>
      <c r="R197" s="13">
        <v>15930</v>
      </c>
      <c r="S197" s="14">
        <v>125.84700000000001</v>
      </c>
      <c r="T197" s="15">
        <v>1.1000000000000001</v>
      </c>
      <c r="U197" s="15">
        <v>1.1000000000000001</v>
      </c>
    </row>
    <row r="198" spans="1:21" x14ac:dyDescent="0.25">
      <c r="A198" s="1">
        <v>45401</v>
      </c>
      <c r="B198" s="2">
        <v>0.68055555555555558</v>
      </c>
      <c r="C198" s="7">
        <v>1004</v>
      </c>
      <c r="D198" s="7">
        <v>1009</v>
      </c>
      <c r="E198" s="8">
        <v>12.4</v>
      </c>
      <c r="F198" s="9">
        <v>77</v>
      </c>
      <c r="G198" s="8">
        <v>12.4</v>
      </c>
      <c r="H198" s="8">
        <v>8.4</v>
      </c>
      <c r="I198" s="8">
        <v>26</v>
      </c>
      <c r="J198" s="8">
        <v>12.4</v>
      </c>
      <c r="K198" s="6">
        <f t="shared" si="9"/>
        <v>0</v>
      </c>
      <c r="L198" s="6">
        <f t="shared" si="10"/>
        <v>0</v>
      </c>
      <c r="M198" s="10">
        <v>106</v>
      </c>
      <c r="N198" s="3" t="str">
        <f t="shared" si="11"/>
        <v>E</v>
      </c>
      <c r="O198" s="12">
        <v>0</v>
      </c>
      <c r="P198" s="11">
        <v>0</v>
      </c>
      <c r="Q198" s="3">
        <v>1</v>
      </c>
      <c r="R198" s="13">
        <v>15311</v>
      </c>
      <c r="S198" s="14">
        <v>120.95690000000002</v>
      </c>
      <c r="T198" s="15">
        <v>0</v>
      </c>
      <c r="U198" s="15">
        <v>0</v>
      </c>
    </row>
    <row r="199" spans="1:21" x14ac:dyDescent="0.25">
      <c r="A199" s="1">
        <v>45401</v>
      </c>
      <c r="B199" s="2">
        <v>0.68402777777777779</v>
      </c>
      <c r="C199" s="7">
        <v>1004</v>
      </c>
      <c r="D199" s="7">
        <v>1009</v>
      </c>
      <c r="E199" s="8">
        <v>12.5</v>
      </c>
      <c r="F199" s="9">
        <v>77</v>
      </c>
      <c r="G199" s="8">
        <v>12.5</v>
      </c>
      <c r="H199" s="8">
        <v>8.5</v>
      </c>
      <c r="I199" s="8">
        <v>26</v>
      </c>
      <c r="J199" s="8">
        <v>12.5</v>
      </c>
      <c r="K199" s="6">
        <f t="shared" si="9"/>
        <v>5.4</v>
      </c>
      <c r="L199" s="6">
        <f t="shared" si="10"/>
        <v>5.4</v>
      </c>
      <c r="M199" s="10">
        <v>118</v>
      </c>
      <c r="N199" s="3" t="str">
        <f t="shared" si="11"/>
        <v>ESE</v>
      </c>
      <c r="O199" s="12">
        <v>0</v>
      </c>
      <c r="P199" s="11">
        <v>0</v>
      </c>
      <c r="Q199" s="3">
        <v>1</v>
      </c>
      <c r="R199" s="13">
        <v>16145</v>
      </c>
      <c r="S199" s="14">
        <v>127.54550000000002</v>
      </c>
      <c r="T199" s="15">
        <v>1.5</v>
      </c>
      <c r="U199" s="15">
        <v>1.5</v>
      </c>
    </row>
    <row r="200" spans="1:21" x14ac:dyDescent="0.25">
      <c r="A200" s="1">
        <v>45401</v>
      </c>
      <c r="B200" s="2">
        <v>0.6875</v>
      </c>
      <c r="C200" s="7">
        <v>1004</v>
      </c>
      <c r="D200" s="7">
        <v>1009</v>
      </c>
      <c r="E200" s="8">
        <v>12.4</v>
      </c>
      <c r="F200" s="9">
        <v>77</v>
      </c>
      <c r="G200" s="8">
        <v>12.4</v>
      </c>
      <c r="H200" s="8">
        <v>8.4</v>
      </c>
      <c r="I200" s="8">
        <v>26</v>
      </c>
      <c r="J200" s="8">
        <v>12.4</v>
      </c>
      <c r="K200" s="6">
        <f t="shared" si="9"/>
        <v>5.4</v>
      </c>
      <c r="L200" s="6">
        <f t="shared" si="10"/>
        <v>5.4</v>
      </c>
      <c r="M200" s="10">
        <v>282</v>
      </c>
      <c r="N200" s="3" t="str">
        <f t="shared" si="11"/>
        <v>W</v>
      </c>
      <c r="O200" s="12">
        <v>0</v>
      </c>
      <c r="P200" s="11">
        <v>0</v>
      </c>
      <c r="Q200" s="3">
        <v>0.9</v>
      </c>
      <c r="R200" s="13">
        <v>17191</v>
      </c>
      <c r="S200" s="14">
        <v>135.80890000000002</v>
      </c>
      <c r="T200" s="15">
        <v>1.5</v>
      </c>
      <c r="U200" s="15">
        <v>1.5</v>
      </c>
    </row>
    <row r="201" spans="1:21" x14ac:dyDescent="0.25">
      <c r="A201" s="1">
        <v>45401</v>
      </c>
      <c r="B201" s="2">
        <v>0.69097222222222221</v>
      </c>
      <c r="C201" s="7">
        <v>1004</v>
      </c>
      <c r="D201" s="7">
        <v>1009</v>
      </c>
      <c r="E201" s="8">
        <v>12.4</v>
      </c>
      <c r="F201" s="9">
        <v>78</v>
      </c>
      <c r="G201" s="8">
        <v>11.7</v>
      </c>
      <c r="H201" s="8">
        <v>8.6</v>
      </c>
      <c r="I201" s="8">
        <v>26</v>
      </c>
      <c r="J201" s="8">
        <v>11.7</v>
      </c>
      <c r="K201" s="6">
        <f t="shared" si="9"/>
        <v>8.64</v>
      </c>
      <c r="L201" s="6">
        <f t="shared" si="10"/>
        <v>9.36</v>
      </c>
      <c r="M201" s="10">
        <v>330</v>
      </c>
      <c r="N201" s="3" t="str">
        <f t="shared" si="11"/>
        <v>NNW</v>
      </c>
      <c r="O201" s="12">
        <v>0</v>
      </c>
      <c r="P201" s="11">
        <v>0</v>
      </c>
      <c r="Q201" s="3">
        <v>1</v>
      </c>
      <c r="R201" s="13">
        <v>17420</v>
      </c>
      <c r="S201" s="14">
        <v>137.61800000000002</v>
      </c>
      <c r="T201" s="15">
        <v>2.4</v>
      </c>
      <c r="U201" s="15">
        <v>2.6</v>
      </c>
    </row>
    <row r="202" spans="1:21" x14ac:dyDescent="0.25">
      <c r="A202" s="1">
        <v>45401</v>
      </c>
      <c r="B202" s="2">
        <v>0.69444444444444442</v>
      </c>
      <c r="C202" s="7">
        <v>1004</v>
      </c>
      <c r="D202" s="7">
        <v>1009</v>
      </c>
      <c r="E202" s="8">
        <v>12.3</v>
      </c>
      <c r="F202" s="9">
        <v>79</v>
      </c>
      <c r="G202" s="8">
        <v>12</v>
      </c>
      <c r="H202" s="8">
        <v>8.6999999999999993</v>
      </c>
      <c r="I202" s="8">
        <v>26</v>
      </c>
      <c r="J202" s="8">
        <v>12</v>
      </c>
      <c r="K202" s="6">
        <f t="shared" si="9"/>
        <v>6.48</v>
      </c>
      <c r="L202" s="6">
        <f t="shared" si="10"/>
        <v>6.84</v>
      </c>
      <c r="M202" s="10">
        <v>30</v>
      </c>
      <c r="N202" s="3" t="str">
        <f t="shared" si="11"/>
        <v>NNE</v>
      </c>
      <c r="O202" s="12">
        <v>0</v>
      </c>
      <c r="P202" s="11">
        <v>0</v>
      </c>
      <c r="Q202" s="3">
        <v>1</v>
      </c>
      <c r="R202" s="13">
        <v>16640</v>
      </c>
      <c r="S202" s="14">
        <v>131.45600000000002</v>
      </c>
      <c r="T202" s="15">
        <v>1.8</v>
      </c>
      <c r="U202" s="15">
        <v>1.9</v>
      </c>
    </row>
    <row r="203" spans="1:21" x14ac:dyDescent="0.25">
      <c r="A203" s="1">
        <v>45401</v>
      </c>
      <c r="B203" s="2">
        <v>0.69791666666666663</v>
      </c>
      <c r="C203" s="7">
        <v>1004</v>
      </c>
      <c r="D203" s="7">
        <v>1009</v>
      </c>
      <c r="E203" s="8">
        <v>12.3</v>
      </c>
      <c r="F203" s="9">
        <v>78</v>
      </c>
      <c r="G203" s="8">
        <v>12.3</v>
      </c>
      <c r="H203" s="8">
        <v>8.5</v>
      </c>
      <c r="I203" s="8">
        <v>26</v>
      </c>
      <c r="J203" s="8">
        <v>12.3</v>
      </c>
      <c r="K203" s="6">
        <f t="shared" si="9"/>
        <v>4.68</v>
      </c>
      <c r="L203" s="6">
        <f t="shared" si="10"/>
        <v>4.68</v>
      </c>
      <c r="M203" s="10">
        <v>138</v>
      </c>
      <c r="N203" s="3" t="str">
        <f t="shared" si="11"/>
        <v>SE</v>
      </c>
      <c r="O203" s="12">
        <v>0</v>
      </c>
      <c r="P203" s="11">
        <v>0</v>
      </c>
      <c r="Q203" s="3">
        <v>1</v>
      </c>
      <c r="R203" s="13">
        <v>17193</v>
      </c>
      <c r="S203" s="14">
        <v>135.82470000000001</v>
      </c>
      <c r="T203" s="15">
        <v>1.3</v>
      </c>
      <c r="U203" s="15">
        <v>1.3</v>
      </c>
    </row>
    <row r="204" spans="1:21" x14ac:dyDescent="0.25">
      <c r="A204" s="1">
        <v>45401</v>
      </c>
      <c r="B204" s="2">
        <v>0.70138888888888884</v>
      </c>
      <c r="C204" s="7">
        <v>1004</v>
      </c>
      <c r="D204" s="7">
        <v>1009</v>
      </c>
      <c r="E204" s="8">
        <v>12.3</v>
      </c>
      <c r="F204" s="9">
        <v>78</v>
      </c>
      <c r="G204" s="8">
        <v>12.3</v>
      </c>
      <c r="H204" s="8">
        <v>8.5</v>
      </c>
      <c r="I204" s="8">
        <v>26</v>
      </c>
      <c r="J204" s="8">
        <v>12.3</v>
      </c>
      <c r="K204" s="6">
        <f t="shared" si="9"/>
        <v>2.52</v>
      </c>
      <c r="L204" s="6">
        <f t="shared" si="10"/>
        <v>2.52</v>
      </c>
      <c r="M204" s="10">
        <v>125</v>
      </c>
      <c r="N204" s="3" t="str">
        <f t="shared" si="11"/>
        <v>ESE</v>
      </c>
      <c r="O204" s="12">
        <v>0</v>
      </c>
      <c r="P204" s="11">
        <v>0</v>
      </c>
      <c r="Q204" s="3">
        <v>0.9</v>
      </c>
      <c r="R204" s="13">
        <v>14735</v>
      </c>
      <c r="S204" s="14">
        <v>116.40650000000001</v>
      </c>
      <c r="T204" s="15">
        <v>0.7</v>
      </c>
      <c r="U204" s="15">
        <v>0.7</v>
      </c>
    </row>
    <row r="205" spans="1:21" x14ac:dyDescent="0.25">
      <c r="A205" s="1">
        <v>45401</v>
      </c>
      <c r="B205" s="2">
        <v>0.70486111111111116</v>
      </c>
      <c r="C205" s="7">
        <v>1004</v>
      </c>
      <c r="D205" s="7">
        <v>1009</v>
      </c>
      <c r="E205" s="8">
        <v>12.4</v>
      </c>
      <c r="F205" s="9">
        <v>77</v>
      </c>
      <c r="G205" s="8">
        <v>12.4</v>
      </c>
      <c r="H205" s="8">
        <v>8.4</v>
      </c>
      <c r="I205" s="8">
        <v>26</v>
      </c>
      <c r="J205" s="8">
        <v>12.4</v>
      </c>
      <c r="K205" s="6">
        <f t="shared" si="9"/>
        <v>5.4</v>
      </c>
      <c r="L205" s="6">
        <f t="shared" si="10"/>
        <v>5.4</v>
      </c>
      <c r="M205" s="10">
        <v>12</v>
      </c>
      <c r="N205" s="3" t="str">
        <f t="shared" si="11"/>
        <v>N</v>
      </c>
      <c r="O205" s="12">
        <v>0</v>
      </c>
      <c r="P205" s="11">
        <v>0</v>
      </c>
      <c r="Q205" s="3">
        <v>0.9</v>
      </c>
      <c r="R205" s="13">
        <v>11002</v>
      </c>
      <c r="S205" s="14">
        <v>86.915800000000004</v>
      </c>
      <c r="T205" s="15">
        <v>1.5</v>
      </c>
      <c r="U205" s="15">
        <v>1.5</v>
      </c>
    </row>
    <row r="206" spans="1:21" x14ac:dyDescent="0.25">
      <c r="A206" s="1">
        <v>45401</v>
      </c>
      <c r="B206" s="2">
        <v>0.70833333333333337</v>
      </c>
      <c r="C206" s="7">
        <v>1004</v>
      </c>
      <c r="D206" s="7">
        <v>1009</v>
      </c>
      <c r="E206" s="8">
        <v>12.4</v>
      </c>
      <c r="F206" s="9">
        <v>77</v>
      </c>
      <c r="G206" s="8">
        <v>12.4</v>
      </c>
      <c r="H206" s="8">
        <v>8.4</v>
      </c>
      <c r="I206" s="8">
        <v>26</v>
      </c>
      <c r="J206" s="8">
        <v>12.4</v>
      </c>
      <c r="K206" s="6">
        <f t="shared" si="9"/>
        <v>5.04</v>
      </c>
      <c r="L206" s="6">
        <f t="shared" si="10"/>
        <v>5.04</v>
      </c>
      <c r="M206" s="10">
        <v>12</v>
      </c>
      <c r="N206" s="3" t="str">
        <f t="shared" si="11"/>
        <v>N</v>
      </c>
      <c r="O206" s="12">
        <v>0</v>
      </c>
      <c r="P206" s="11">
        <v>0</v>
      </c>
      <c r="Q206" s="3">
        <v>0</v>
      </c>
      <c r="R206" s="13">
        <v>5966</v>
      </c>
      <c r="S206" s="14">
        <v>47.131400000000006</v>
      </c>
      <c r="T206" s="15">
        <v>1.4</v>
      </c>
      <c r="U206" s="15">
        <v>1.4</v>
      </c>
    </row>
    <row r="207" spans="1:21" x14ac:dyDescent="0.25">
      <c r="A207" s="1">
        <v>45401</v>
      </c>
      <c r="B207" s="2">
        <v>0.71180555555555558</v>
      </c>
      <c r="C207" s="7">
        <v>1004</v>
      </c>
      <c r="D207" s="7">
        <v>1009</v>
      </c>
      <c r="E207" s="8">
        <v>12.4</v>
      </c>
      <c r="F207" s="9">
        <v>77</v>
      </c>
      <c r="G207" s="8">
        <v>11.7</v>
      </c>
      <c r="H207" s="8">
        <v>8.4</v>
      </c>
      <c r="I207" s="8">
        <v>26</v>
      </c>
      <c r="J207" s="8">
        <v>11.7</v>
      </c>
      <c r="K207" s="6">
        <f t="shared" si="9"/>
        <v>8.2799999999999994</v>
      </c>
      <c r="L207" s="6">
        <f t="shared" si="10"/>
        <v>8.2799999999999994</v>
      </c>
      <c r="M207" s="10">
        <v>24</v>
      </c>
      <c r="N207" s="3" t="str">
        <f t="shared" si="11"/>
        <v>NNE</v>
      </c>
      <c r="O207" s="12">
        <v>0</v>
      </c>
      <c r="P207" s="11">
        <v>0</v>
      </c>
      <c r="Q207" s="3">
        <v>0.8</v>
      </c>
      <c r="R207" s="13">
        <v>9141</v>
      </c>
      <c r="S207" s="14">
        <v>72.21390000000001</v>
      </c>
      <c r="T207" s="15">
        <v>2.2999999999999998</v>
      </c>
      <c r="U207" s="15">
        <v>2.2999999999999998</v>
      </c>
    </row>
    <row r="208" spans="1:21" x14ac:dyDescent="0.25">
      <c r="A208" s="1">
        <v>45401</v>
      </c>
      <c r="B208" s="2">
        <v>0.71527777777777779</v>
      </c>
      <c r="C208" s="7">
        <v>1004</v>
      </c>
      <c r="D208" s="7">
        <v>1009</v>
      </c>
      <c r="E208" s="8">
        <v>12.3</v>
      </c>
      <c r="F208" s="9">
        <v>77</v>
      </c>
      <c r="G208" s="8">
        <v>11.2</v>
      </c>
      <c r="H208" s="8">
        <v>8.3000000000000007</v>
      </c>
      <c r="I208" s="8">
        <v>26</v>
      </c>
      <c r="J208" s="8">
        <v>11.2</v>
      </c>
      <c r="K208" s="6">
        <f t="shared" si="9"/>
        <v>10.44</v>
      </c>
      <c r="L208" s="6">
        <f t="shared" si="10"/>
        <v>11.52</v>
      </c>
      <c r="M208" s="10">
        <v>312</v>
      </c>
      <c r="N208" s="3" t="str">
        <f t="shared" si="11"/>
        <v>NW</v>
      </c>
      <c r="O208" s="12">
        <v>0</v>
      </c>
      <c r="P208" s="11">
        <v>0</v>
      </c>
      <c r="Q208" s="3">
        <v>0.8</v>
      </c>
      <c r="R208" s="13">
        <v>8606</v>
      </c>
      <c r="S208" s="14">
        <v>67.987400000000008</v>
      </c>
      <c r="T208" s="15">
        <v>2.9</v>
      </c>
      <c r="U208" s="15">
        <v>3.2</v>
      </c>
    </row>
    <row r="209" spans="1:21" x14ac:dyDescent="0.25">
      <c r="A209" s="1">
        <v>45401</v>
      </c>
      <c r="B209" s="2">
        <v>0.71875</v>
      </c>
      <c r="C209" s="7">
        <v>1004</v>
      </c>
      <c r="D209" s="7">
        <v>1009</v>
      </c>
      <c r="E209" s="8">
        <v>12.4</v>
      </c>
      <c r="F209" s="9">
        <v>77</v>
      </c>
      <c r="G209" s="8">
        <v>12.4</v>
      </c>
      <c r="H209" s="8">
        <v>8.4</v>
      </c>
      <c r="I209" s="8">
        <v>26</v>
      </c>
      <c r="J209" s="8">
        <v>12.4</v>
      </c>
      <c r="K209" s="6">
        <f t="shared" si="9"/>
        <v>3.9600000000000004</v>
      </c>
      <c r="L209" s="6">
        <f t="shared" si="10"/>
        <v>3.9600000000000004</v>
      </c>
      <c r="M209" s="10">
        <v>80</v>
      </c>
      <c r="N209" s="3" t="str">
        <f t="shared" si="11"/>
        <v>E</v>
      </c>
      <c r="O209" s="12">
        <v>0</v>
      </c>
      <c r="P209" s="11">
        <v>0</v>
      </c>
      <c r="Q209" s="3">
        <v>0.9</v>
      </c>
      <c r="R209" s="13">
        <v>11201</v>
      </c>
      <c r="S209" s="14">
        <v>88.48790000000001</v>
      </c>
      <c r="T209" s="15">
        <v>1.1000000000000001</v>
      </c>
      <c r="U209" s="15">
        <v>1.1000000000000001</v>
      </c>
    </row>
    <row r="210" spans="1:21" x14ac:dyDescent="0.25">
      <c r="A210" s="1">
        <v>45401</v>
      </c>
      <c r="B210" s="2">
        <v>0.72222222222222221</v>
      </c>
      <c r="C210" s="7">
        <v>1004</v>
      </c>
      <c r="D210" s="7">
        <v>1009</v>
      </c>
      <c r="E210" s="8">
        <v>12.5</v>
      </c>
      <c r="F210" s="9">
        <v>78</v>
      </c>
      <c r="G210" s="8">
        <v>11.2</v>
      </c>
      <c r="H210" s="8">
        <v>8.6999999999999993</v>
      </c>
      <c r="I210" s="8">
        <v>26</v>
      </c>
      <c r="J210" s="8">
        <v>11.2</v>
      </c>
      <c r="K210" s="6">
        <f t="shared" si="9"/>
        <v>12.6</v>
      </c>
      <c r="L210" s="6">
        <f t="shared" si="10"/>
        <v>12.96</v>
      </c>
      <c r="M210" s="10">
        <v>330</v>
      </c>
      <c r="N210" s="3" t="str">
        <f t="shared" si="11"/>
        <v>NNW</v>
      </c>
      <c r="O210" s="12">
        <v>0</v>
      </c>
      <c r="P210" s="11">
        <v>0</v>
      </c>
      <c r="Q210" s="3">
        <v>0.9</v>
      </c>
      <c r="R210" s="13">
        <v>11428</v>
      </c>
      <c r="S210" s="14">
        <v>90.281200000000013</v>
      </c>
      <c r="T210" s="15">
        <v>3.5</v>
      </c>
      <c r="U210" s="15">
        <v>3.6</v>
      </c>
    </row>
    <row r="211" spans="1:21" x14ac:dyDescent="0.25">
      <c r="A211" s="1">
        <v>45401</v>
      </c>
      <c r="B211" s="2">
        <v>0.72569444444444442</v>
      </c>
      <c r="C211" s="7">
        <v>1004</v>
      </c>
      <c r="D211" s="7">
        <v>1009</v>
      </c>
      <c r="E211" s="8">
        <v>12.4</v>
      </c>
      <c r="F211" s="9">
        <v>79</v>
      </c>
      <c r="G211" s="8">
        <v>12.4</v>
      </c>
      <c r="H211" s="8">
        <v>8.8000000000000007</v>
      </c>
      <c r="I211" s="8">
        <v>26</v>
      </c>
      <c r="J211" s="8">
        <v>12.4</v>
      </c>
      <c r="K211" s="6">
        <f t="shared" si="9"/>
        <v>3.9600000000000004</v>
      </c>
      <c r="L211" s="6">
        <f t="shared" si="10"/>
        <v>3.9600000000000004</v>
      </c>
      <c r="M211" s="10">
        <v>23</v>
      </c>
      <c r="N211" s="3" t="str">
        <f t="shared" si="11"/>
        <v>NNE</v>
      </c>
      <c r="O211" s="12">
        <v>0</v>
      </c>
      <c r="P211" s="11">
        <v>0</v>
      </c>
      <c r="Q211" s="3">
        <v>0.8</v>
      </c>
      <c r="R211" s="13">
        <v>11884</v>
      </c>
      <c r="S211" s="14">
        <v>93.883600000000015</v>
      </c>
      <c r="T211" s="15">
        <v>1.1000000000000001</v>
      </c>
      <c r="U211" s="15">
        <v>1.1000000000000001</v>
      </c>
    </row>
    <row r="212" spans="1:21" x14ac:dyDescent="0.25">
      <c r="A212" s="1">
        <v>45401</v>
      </c>
      <c r="B212" s="2">
        <v>0.72916666666666663</v>
      </c>
      <c r="C212" s="7">
        <v>1004</v>
      </c>
      <c r="D212" s="7">
        <v>1009</v>
      </c>
      <c r="E212" s="8">
        <v>12.3</v>
      </c>
      <c r="F212" s="9">
        <v>78</v>
      </c>
      <c r="G212" s="8">
        <v>10.7</v>
      </c>
      <c r="H212" s="8">
        <v>8.5</v>
      </c>
      <c r="I212" s="8">
        <v>26</v>
      </c>
      <c r="J212" s="8">
        <v>10.7</v>
      </c>
      <c r="K212" s="6">
        <f t="shared" si="9"/>
        <v>14.040000000000001</v>
      </c>
      <c r="L212" s="6">
        <f t="shared" si="10"/>
        <v>14.759999999999998</v>
      </c>
      <c r="M212" s="10">
        <v>42</v>
      </c>
      <c r="N212" s="3" t="str">
        <f t="shared" si="11"/>
        <v>NE</v>
      </c>
      <c r="O212" s="12">
        <v>0</v>
      </c>
      <c r="P212" s="11">
        <v>0</v>
      </c>
      <c r="Q212" s="3">
        <v>0.8</v>
      </c>
      <c r="R212" s="13">
        <v>10968</v>
      </c>
      <c r="S212" s="14">
        <v>86.647200000000012</v>
      </c>
      <c r="T212" s="15">
        <v>3.9</v>
      </c>
      <c r="U212" s="15">
        <v>4.0999999999999996</v>
      </c>
    </row>
    <row r="213" spans="1:21" x14ac:dyDescent="0.25">
      <c r="A213" s="1">
        <v>45401</v>
      </c>
      <c r="B213" s="2">
        <v>0.73263888888888884</v>
      </c>
      <c r="C213" s="7">
        <v>1004</v>
      </c>
      <c r="D213" s="7">
        <v>1009</v>
      </c>
      <c r="E213" s="8">
        <v>12.3</v>
      </c>
      <c r="F213" s="9">
        <v>77</v>
      </c>
      <c r="G213" s="8">
        <v>10.9</v>
      </c>
      <c r="H213" s="8">
        <v>8.3000000000000007</v>
      </c>
      <c r="I213" s="8">
        <v>26</v>
      </c>
      <c r="J213" s="8">
        <v>10.9</v>
      </c>
      <c r="K213" s="6">
        <f t="shared" si="9"/>
        <v>12.6</v>
      </c>
      <c r="L213" s="6">
        <f t="shared" si="10"/>
        <v>12.96</v>
      </c>
      <c r="M213" s="10">
        <v>342</v>
      </c>
      <c r="N213" s="3" t="str">
        <f t="shared" si="11"/>
        <v>NNW</v>
      </c>
      <c r="O213" s="12">
        <v>0</v>
      </c>
      <c r="P213" s="11">
        <v>0</v>
      </c>
      <c r="Q213" s="3">
        <v>0.8</v>
      </c>
      <c r="R213" s="13">
        <v>8586</v>
      </c>
      <c r="S213" s="14">
        <v>67.829400000000007</v>
      </c>
      <c r="T213" s="15">
        <v>3.5</v>
      </c>
      <c r="U213" s="15">
        <v>3.6</v>
      </c>
    </row>
    <row r="214" spans="1:21" x14ac:dyDescent="0.25">
      <c r="A214" s="1">
        <v>45401</v>
      </c>
      <c r="B214" s="2">
        <v>0.73611111111111116</v>
      </c>
      <c r="C214" s="7">
        <v>1004</v>
      </c>
      <c r="D214" s="7">
        <v>1009</v>
      </c>
      <c r="E214" s="8">
        <v>12.4</v>
      </c>
      <c r="F214" s="9">
        <v>77</v>
      </c>
      <c r="G214" s="8">
        <v>10.8</v>
      </c>
      <c r="H214" s="8">
        <v>8.4</v>
      </c>
      <c r="I214" s="8">
        <v>26</v>
      </c>
      <c r="J214" s="8">
        <v>10.8</v>
      </c>
      <c r="K214" s="6">
        <f t="shared" si="9"/>
        <v>14.040000000000001</v>
      </c>
      <c r="L214" s="6">
        <f t="shared" si="10"/>
        <v>14.759999999999998</v>
      </c>
      <c r="M214" s="10">
        <v>42</v>
      </c>
      <c r="N214" s="3" t="str">
        <f t="shared" si="11"/>
        <v>NE</v>
      </c>
      <c r="O214" s="12">
        <v>0</v>
      </c>
      <c r="P214" s="11">
        <v>0</v>
      </c>
      <c r="Q214" s="3">
        <v>0</v>
      </c>
      <c r="R214" s="13">
        <v>7535</v>
      </c>
      <c r="S214" s="14">
        <v>59.526500000000006</v>
      </c>
      <c r="T214" s="15">
        <v>3.9</v>
      </c>
      <c r="U214" s="15">
        <v>4.0999999999999996</v>
      </c>
    </row>
    <row r="215" spans="1:21" x14ac:dyDescent="0.25">
      <c r="A215" s="1">
        <v>45401</v>
      </c>
      <c r="B215" s="2">
        <v>0.73958333333333337</v>
      </c>
      <c r="C215" s="7">
        <v>1004</v>
      </c>
      <c r="D215" s="7">
        <v>1009</v>
      </c>
      <c r="E215" s="8">
        <v>12.4</v>
      </c>
      <c r="F215" s="9">
        <v>76</v>
      </c>
      <c r="G215" s="8">
        <v>11</v>
      </c>
      <c r="H215" s="8">
        <v>8.1999999999999993</v>
      </c>
      <c r="I215" s="8">
        <v>26</v>
      </c>
      <c r="J215" s="8">
        <v>11</v>
      </c>
      <c r="K215" s="6">
        <f t="shared" si="9"/>
        <v>12.96</v>
      </c>
      <c r="L215" s="6">
        <f t="shared" si="10"/>
        <v>12.96</v>
      </c>
      <c r="M215" s="10">
        <v>340</v>
      </c>
      <c r="N215" s="3" t="str">
        <f t="shared" si="11"/>
        <v>NNW</v>
      </c>
      <c r="O215" s="12">
        <v>0</v>
      </c>
      <c r="P215" s="11">
        <v>0</v>
      </c>
      <c r="Q215" s="3">
        <v>0</v>
      </c>
      <c r="R215" s="13">
        <v>7032</v>
      </c>
      <c r="S215" s="14">
        <v>55.552800000000005</v>
      </c>
      <c r="T215" s="15">
        <v>3.6</v>
      </c>
      <c r="U215" s="15">
        <v>3.6</v>
      </c>
    </row>
    <row r="216" spans="1:21" x14ac:dyDescent="0.25">
      <c r="A216" s="1">
        <v>45401</v>
      </c>
      <c r="B216" s="2">
        <v>0.74305555555555558</v>
      </c>
      <c r="C216" s="7">
        <v>1004</v>
      </c>
      <c r="D216" s="7">
        <v>1009</v>
      </c>
      <c r="E216" s="8">
        <v>12.5</v>
      </c>
      <c r="F216" s="9">
        <v>77</v>
      </c>
      <c r="G216" s="8">
        <v>11.3</v>
      </c>
      <c r="H216" s="8">
        <v>8.5</v>
      </c>
      <c r="I216" s="8">
        <v>26</v>
      </c>
      <c r="J216" s="8">
        <v>11.3</v>
      </c>
      <c r="K216" s="6">
        <f t="shared" si="9"/>
        <v>11.88</v>
      </c>
      <c r="L216" s="6">
        <f t="shared" si="10"/>
        <v>12.96</v>
      </c>
      <c r="M216" s="10">
        <v>348</v>
      </c>
      <c r="N216" s="3" t="str">
        <f t="shared" si="11"/>
        <v>NNW</v>
      </c>
      <c r="O216" s="12">
        <v>0</v>
      </c>
      <c r="P216" s="11">
        <v>0</v>
      </c>
      <c r="Q216" s="3">
        <v>0</v>
      </c>
      <c r="R216" s="13">
        <v>6852</v>
      </c>
      <c r="S216" s="14">
        <v>54.130800000000008</v>
      </c>
      <c r="T216" s="15">
        <v>3.3</v>
      </c>
      <c r="U216" s="15">
        <v>3.6</v>
      </c>
    </row>
    <row r="217" spans="1:21" x14ac:dyDescent="0.25">
      <c r="A217" s="1">
        <v>45401</v>
      </c>
      <c r="B217" s="2">
        <v>0.74652777777777779</v>
      </c>
      <c r="C217" s="7">
        <v>1005</v>
      </c>
      <c r="D217" s="7">
        <v>1010</v>
      </c>
      <c r="E217" s="8">
        <v>12.5</v>
      </c>
      <c r="F217" s="9">
        <v>78</v>
      </c>
      <c r="G217" s="8">
        <v>12.5</v>
      </c>
      <c r="H217" s="8">
        <v>8.6999999999999993</v>
      </c>
      <c r="I217" s="8">
        <v>26</v>
      </c>
      <c r="J217" s="8">
        <v>12.5</v>
      </c>
      <c r="K217" s="6">
        <f t="shared" si="9"/>
        <v>3.6</v>
      </c>
      <c r="L217" s="6">
        <f t="shared" si="10"/>
        <v>3.6</v>
      </c>
      <c r="M217" s="10">
        <v>60</v>
      </c>
      <c r="N217" s="3" t="str">
        <f t="shared" si="11"/>
        <v>ENE</v>
      </c>
      <c r="O217" s="12">
        <v>0</v>
      </c>
      <c r="P217" s="11">
        <v>0</v>
      </c>
      <c r="Q217" s="3">
        <v>0</v>
      </c>
      <c r="R217" s="13">
        <v>6324</v>
      </c>
      <c r="S217" s="14">
        <v>49.959600000000002</v>
      </c>
      <c r="T217" s="15">
        <v>1</v>
      </c>
      <c r="U217" s="15">
        <v>1</v>
      </c>
    </row>
    <row r="218" spans="1:21" x14ac:dyDescent="0.25">
      <c r="A218" s="1">
        <v>45401</v>
      </c>
      <c r="B218" s="2">
        <v>0.75</v>
      </c>
      <c r="C218" s="7">
        <v>1004</v>
      </c>
      <c r="D218" s="7">
        <v>1009</v>
      </c>
      <c r="E218" s="8">
        <v>12.6</v>
      </c>
      <c r="F218" s="9">
        <v>77</v>
      </c>
      <c r="G218" s="8">
        <v>11.9</v>
      </c>
      <c r="H218" s="8">
        <v>8.6</v>
      </c>
      <c r="I218" s="8">
        <v>26</v>
      </c>
      <c r="J218" s="8">
        <v>11.9</v>
      </c>
      <c r="K218" s="6">
        <f t="shared" si="9"/>
        <v>8.64</v>
      </c>
      <c r="L218" s="6">
        <f t="shared" si="10"/>
        <v>9.7200000000000006</v>
      </c>
      <c r="M218" s="10">
        <v>42</v>
      </c>
      <c r="N218" s="3" t="str">
        <f t="shared" si="11"/>
        <v>NE</v>
      </c>
      <c r="O218" s="12">
        <v>0</v>
      </c>
      <c r="P218" s="11">
        <v>0</v>
      </c>
      <c r="Q218" s="3">
        <v>0</v>
      </c>
      <c r="R218" s="13">
        <v>6700</v>
      </c>
      <c r="S218" s="14">
        <v>52.930000000000007</v>
      </c>
      <c r="T218" s="15">
        <v>2.4</v>
      </c>
      <c r="U218" s="15">
        <v>2.7</v>
      </c>
    </row>
    <row r="219" spans="1:21" x14ac:dyDescent="0.25">
      <c r="A219" s="1">
        <v>45401</v>
      </c>
      <c r="B219" s="2">
        <v>0.75347222222222221</v>
      </c>
      <c r="C219" s="7">
        <v>1004</v>
      </c>
      <c r="D219" s="7">
        <v>1009</v>
      </c>
      <c r="E219" s="8">
        <v>12.6</v>
      </c>
      <c r="F219" s="9">
        <v>77</v>
      </c>
      <c r="G219" s="8">
        <v>12.6</v>
      </c>
      <c r="H219" s="8">
        <v>8.6</v>
      </c>
      <c r="I219" s="8">
        <v>26</v>
      </c>
      <c r="J219" s="8">
        <v>12.6</v>
      </c>
      <c r="K219" s="6">
        <f t="shared" si="9"/>
        <v>4.68</v>
      </c>
      <c r="L219" s="6">
        <f t="shared" si="10"/>
        <v>4.68</v>
      </c>
      <c r="M219" s="10">
        <v>144</v>
      </c>
      <c r="N219" s="3" t="str">
        <f t="shared" si="11"/>
        <v>SE</v>
      </c>
      <c r="O219" s="12">
        <v>0</v>
      </c>
      <c r="P219" s="11">
        <v>0</v>
      </c>
      <c r="Q219" s="3">
        <v>0</v>
      </c>
      <c r="R219" s="13">
        <v>7540</v>
      </c>
      <c r="S219" s="14">
        <v>59.566000000000003</v>
      </c>
      <c r="T219" s="15">
        <v>1.3</v>
      </c>
      <c r="U219" s="15">
        <v>1.3</v>
      </c>
    </row>
    <row r="220" spans="1:21" x14ac:dyDescent="0.25">
      <c r="A220" s="1">
        <v>45401</v>
      </c>
      <c r="B220" s="2">
        <v>0.75694444444444442</v>
      </c>
      <c r="C220" s="7">
        <v>1005</v>
      </c>
      <c r="D220" s="7">
        <v>1010</v>
      </c>
      <c r="E220" s="8">
        <v>12.7</v>
      </c>
      <c r="F220" s="9">
        <v>77</v>
      </c>
      <c r="G220" s="8">
        <v>12.2</v>
      </c>
      <c r="H220" s="8">
        <v>8.6999999999999993</v>
      </c>
      <c r="I220" s="8">
        <v>26</v>
      </c>
      <c r="J220" s="8">
        <v>12.2</v>
      </c>
      <c r="K220" s="6">
        <f t="shared" si="9"/>
        <v>7.2</v>
      </c>
      <c r="L220" s="6">
        <f t="shared" si="10"/>
        <v>7.9200000000000008</v>
      </c>
      <c r="M220" s="10">
        <v>252</v>
      </c>
      <c r="N220" s="3" t="str">
        <f t="shared" si="11"/>
        <v>WSW</v>
      </c>
      <c r="O220" s="12">
        <v>0</v>
      </c>
      <c r="P220" s="11">
        <v>0</v>
      </c>
      <c r="Q220" s="3">
        <v>0</v>
      </c>
      <c r="R220" s="13">
        <v>7139</v>
      </c>
      <c r="S220" s="14">
        <v>56.398100000000007</v>
      </c>
      <c r="T220" s="15">
        <v>2</v>
      </c>
      <c r="U220" s="15">
        <v>2.2000000000000002</v>
      </c>
    </row>
    <row r="221" spans="1:21" x14ac:dyDescent="0.25">
      <c r="A221" s="1">
        <v>45401</v>
      </c>
      <c r="B221" s="2">
        <v>0.76041666666666663</v>
      </c>
      <c r="C221" s="7">
        <v>1005</v>
      </c>
      <c r="D221" s="7">
        <v>1010</v>
      </c>
      <c r="E221" s="8">
        <v>12.8</v>
      </c>
      <c r="F221" s="9">
        <v>77</v>
      </c>
      <c r="G221" s="8">
        <v>12.3</v>
      </c>
      <c r="H221" s="8">
        <v>8.8000000000000007</v>
      </c>
      <c r="I221" s="8">
        <v>26</v>
      </c>
      <c r="J221" s="8">
        <v>12.3</v>
      </c>
      <c r="K221" s="6">
        <f t="shared" si="9"/>
        <v>7.9200000000000008</v>
      </c>
      <c r="L221" s="6">
        <f t="shared" si="10"/>
        <v>8.64</v>
      </c>
      <c r="M221" s="10">
        <v>0</v>
      </c>
      <c r="N221" s="3" t="str">
        <f t="shared" si="11"/>
        <v>N</v>
      </c>
      <c r="O221" s="12">
        <v>0</v>
      </c>
      <c r="P221" s="11">
        <v>0</v>
      </c>
      <c r="Q221" s="3">
        <v>0</v>
      </c>
      <c r="R221" s="13">
        <v>6160</v>
      </c>
      <c r="S221" s="14">
        <v>48.664000000000001</v>
      </c>
      <c r="T221" s="15">
        <v>2.2000000000000002</v>
      </c>
      <c r="U221" s="15">
        <v>2.4</v>
      </c>
    </row>
    <row r="222" spans="1:21" x14ac:dyDescent="0.25">
      <c r="A222" s="1">
        <v>45401</v>
      </c>
      <c r="B222" s="2">
        <v>0.76388888888888884</v>
      </c>
      <c r="C222" s="7">
        <v>1005</v>
      </c>
      <c r="D222" s="7">
        <v>1010</v>
      </c>
      <c r="E222" s="8">
        <v>12.8</v>
      </c>
      <c r="F222" s="9">
        <v>77</v>
      </c>
      <c r="G222" s="8">
        <v>12.1</v>
      </c>
      <c r="H222" s="8">
        <v>8.8000000000000007</v>
      </c>
      <c r="I222" s="8">
        <v>26</v>
      </c>
      <c r="J222" s="8">
        <v>12.1</v>
      </c>
      <c r="K222" s="6">
        <f t="shared" si="9"/>
        <v>8.2799999999999994</v>
      </c>
      <c r="L222" s="6">
        <f t="shared" si="10"/>
        <v>8.64</v>
      </c>
      <c r="M222" s="10">
        <v>22</v>
      </c>
      <c r="N222" s="3" t="str">
        <f t="shared" si="11"/>
        <v>NNE</v>
      </c>
      <c r="O222" s="12">
        <v>0</v>
      </c>
      <c r="P222" s="11">
        <v>0</v>
      </c>
      <c r="Q222" s="3">
        <v>0</v>
      </c>
      <c r="R222" s="13">
        <v>5928</v>
      </c>
      <c r="S222" s="14">
        <v>46.831200000000003</v>
      </c>
      <c r="T222" s="15">
        <v>2.2999999999999998</v>
      </c>
      <c r="U222" s="15">
        <v>2.4</v>
      </c>
    </row>
    <row r="223" spans="1:21" x14ac:dyDescent="0.25">
      <c r="A223" s="1">
        <v>45401</v>
      </c>
      <c r="B223" s="2">
        <v>0.76736111111111116</v>
      </c>
      <c r="C223" s="7">
        <v>1005</v>
      </c>
      <c r="D223" s="7">
        <v>1010</v>
      </c>
      <c r="E223" s="8">
        <v>12.9</v>
      </c>
      <c r="F223" s="9">
        <v>75</v>
      </c>
      <c r="G223" s="8">
        <v>11.3</v>
      </c>
      <c r="H223" s="8">
        <v>8.5</v>
      </c>
      <c r="I223" s="8">
        <v>26</v>
      </c>
      <c r="J223" s="8">
        <v>11.3</v>
      </c>
      <c r="K223" s="6">
        <f t="shared" si="9"/>
        <v>15.120000000000001</v>
      </c>
      <c r="L223" s="6">
        <f t="shared" si="10"/>
        <v>20.52</v>
      </c>
      <c r="M223" s="10">
        <v>18</v>
      </c>
      <c r="N223" s="3" t="str">
        <f t="shared" si="11"/>
        <v>N</v>
      </c>
      <c r="O223" s="12">
        <v>0</v>
      </c>
      <c r="P223" s="11">
        <v>0</v>
      </c>
      <c r="Q223" s="3">
        <v>0</v>
      </c>
      <c r="R223" s="13">
        <v>6115</v>
      </c>
      <c r="S223" s="14">
        <v>48.308500000000002</v>
      </c>
      <c r="T223" s="15">
        <v>4.2</v>
      </c>
      <c r="U223" s="15">
        <v>5.7</v>
      </c>
    </row>
    <row r="224" spans="1:21" x14ac:dyDescent="0.25">
      <c r="A224" s="1">
        <v>45401</v>
      </c>
      <c r="B224" s="2">
        <v>0.77083333333333337</v>
      </c>
      <c r="C224" s="7">
        <v>1004</v>
      </c>
      <c r="D224" s="7">
        <v>1009</v>
      </c>
      <c r="E224" s="8">
        <v>13</v>
      </c>
      <c r="F224" s="9">
        <v>74</v>
      </c>
      <c r="G224" s="8">
        <v>12.6</v>
      </c>
      <c r="H224" s="8">
        <v>8.4</v>
      </c>
      <c r="I224" s="8">
        <v>26</v>
      </c>
      <c r="J224" s="8">
        <v>12.6</v>
      </c>
      <c r="K224" s="6">
        <f t="shared" si="9"/>
        <v>7.9200000000000008</v>
      </c>
      <c r="L224" s="6">
        <f t="shared" si="10"/>
        <v>8.2799999999999994</v>
      </c>
      <c r="M224" s="10">
        <v>102</v>
      </c>
      <c r="N224" s="3" t="str">
        <f t="shared" si="11"/>
        <v>E</v>
      </c>
      <c r="O224" s="12">
        <v>0</v>
      </c>
      <c r="P224" s="11">
        <v>0</v>
      </c>
      <c r="Q224" s="3">
        <v>0</v>
      </c>
      <c r="R224" s="13">
        <v>4821</v>
      </c>
      <c r="S224" s="14">
        <v>38.085900000000002</v>
      </c>
      <c r="T224" s="15">
        <v>2.2000000000000002</v>
      </c>
      <c r="U224" s="15">
        <v>2.2999999999999998</v>
      </c>
    </row>
    <row r="225" spans="1:21" x14ac:dyDescent="0.25">
      <c r="A225" s="1">
        <v>45401</v>
      </c>
      <c r="B225" s="2">
        <v>0.77430555555555558</v>
      </c>
      <c r="C225" s="7">
        <v>1005</v>
      </c>
      <c r="D225" s="7">
        <v>1010</v>
      </c>
      <c r="E225" s="8">
        <v>13.1</v>
      </c>
      <c r="F225" s="9">
        <v>76</v>
      </c>
      <c r="G225" s="8">
        <v>12.5</v>
      </c>
      <c r="H225" s="8">
        <v>8.9</v>
      </c>
      <c r="I225" s="8">
        <v>26</v>
      </c>
      <c r="J225" s="8">
        <v>12.5</v>
      </c>
      <c r="K225" s="6">
        <f t="shared" si="9"/>
        <v>8.2799999999999994</v>
      </c>
      <c r="L225" s="6">
        <f t="shared" si="10"/>
        <v>8.2799999999999994</v>
      </c>
      <c r="M225" s="10">
        <v>30</v>
      </c>
      <c r="N225" s="3" t="str">
        <f t="shared" si="11"/>
        <v>NNE</v>
      </c>
      <c r="O225" s="12">
        <v>0</v>
      </c>
      <c r="P225" s="11">
        <v>0</v>
      </c>
      <c r="Q225" s="3">
        <v>0</v>
      </c>
      <c r="R225" s="13">
        <v>6116</v>
      </c>
      <c r="S225" s="14">
        <v>48.316400000000002</v>
      </c>
      <c r="T225" s="15">
        <v>2.2999999999999998</v>
      </c>
      <c r="U225" s="15">
        <v>2.2999999999999998</v>
      </c>
    </row>
    <row r="226" spans="1:21" x14ac:dyDescent="0.25">
      <c r="A226" s="1">
        <v>45401</v>
      </c>
      <c r="B226" s="2">
        <v>0.77777777777777779</v>
      </c>
      <c r="C226" s="7">
        <v>1005</v>
      </c>
      <c r="D226" s="7">
        <v>1010</v>
      </c>
      <c r="E226" s="8">
        <v>13.2</v>
      </c>
      <c r="F226" s="9">
        <v>77</v>
      </c>
      <c r="G226" s="8">
        <v>13.2</v>
      </c>
      <c r="H226" s="8">
        <v>9.1999999999999993</v>
      </c>
      <c r="I226" s="8">
        <v>26</v>
      </c>
      <c r="J226" s="8">
        <v>13.2</v>
      </c>
      <c r="K226" s="6">
        <f t="shared" si="9"/>
        <v>3.24</v>
      </c>
      <c r="L226" s="6">
        <f t="shared" si="10"/>
        <v>3.24</v>
      </c>
      <c r="M226" s="10">
        <v>219</v>
      </c>
      <c r="N226" s="3" t="str">
        <f t="shared" si="11"/>
        <v>SSW</v>
      </c>
      <c r="O226" s="12">
        <v>0</v>
      </c>
      <c r="P226" s="11">
        <v>0</v>
      </c>
      <c r="Q226" s="3">
        <v>0</v>
      </c>
      <c r="R226" s="13">
        <v>7766</v>
      </c>
      <c r="S226" s="14">
        <v>61.351400000000005</v>
      </c>
      <c r="T226" s="15">
        <v>0.9</v>
      </c>
      <c r="U226" s="15">
        <v>0.9</v>
      </c>
    </row>
    <row r="227" spans="1:21" x14ac:dyDescent="0.25">
      <c r="A227" s="1">
        <v>45401</v>
      </c>
      <c r="B227" s="2">
        <v>0.78125</v>
      </c>
      <c r="C227" s="7">
        <v>1004</v>
      </c>
      <c r="D227" s="7">
        <v>1009</v>
      </c>
      <c r="E227" s="8">
        <v>13.3</v>
      </c>
      <c r="F227" s="9">
        <v>76</v>
      </c>
      <c r="G227" s="8">
        <v>12.3</v>
      </c>
      <c r="H227" s="8">
        <v>9.1</v>
      </c>
      <c r="I227" s="8">
        <v>26</v>
      </c>
      <c r="J227" s="8">
        <v>12.3</v>
      </c>
      <c r="K227" s="6">
        <f t="shared" si="9"/>
        <v>11.16</v>
      </c>
      <c r="L227" s="6">
        <f t="shared" si="10"/>
        <v>12.6</v>
      </c>
      <c r="M227" s="10">
        <v>158</v>
      </c>
      <c r="N227" s="3" t="str">
        <f t="shared" si="11"/>
        <v>SSE</v>
      </c>
      <c r="O227" s="12">
        <v>0</v>
      </c>
      <c r="P227" s="11">
        <v>0</v>
      </c>
      <c r="Q227" s="3">
        <v>0</v>
      </c>
      <c r="R227" s="13">
        <v>6495</v>
      </c>
      <c r="S227" s="14">
        <v>51.310500000000005</v>
      </c>
      <c r="T227" s="15">
        <v>3.1</v>
      </c>
      <c r="U227" s="15">
        <v>3.5</v>
      </c>
    </row>
    <row r="228" spans="1:21" x14ac:dyDescent="0.25">
      <c r="A228" s="1">
        <v>45401</v>
      </c>
      <c r="B228" s="2">
        <v>0.78472222222222221</v>
      </c>
      <c r="C228" s="7">
        <v>1005</v>
      </c>
      <c r="D228" s="7">
        <v>1010</v>
      </c>
      <c r="E228" s="8">
        <v>13.4</v>
      </c>
      <c r="F228" s="9">
        <v>74</v>
      </c>
      <c r="G228" s="8">
        <v>11.9</v>
      </c>
      <c r="H228" s="8">
        <v>8.8000000000000007</v>
      </c>
      <c r="I228" s="8">
        <v>26</v>
      </c>
      <c r="J228" s="8">
        <v>11.9</v>
      </c>
      <c r="K228" s="6">
        <f t="shared" si="9"/>
        <v>15.840000000000002</v>
      </c>
      <c r="L228" s="6">
        <f t="shared" si="10"/>
        <v>19.8</v>
      </c>
      <c r="M228" s="10">
        <v>336</v>
      </c>
      <c r="N228" s="3" t="str">
        <f t="shared" si="11"/>
        <v>NNW</v>
      </c>
      <c r="O228" s="12">
        <v>0</v>
      </c>
      <c r="P228" s="11">
        <v>0</v>
      </c>
      <c r="Q228" s="3">
        <v>0</v>
      </c>
      <c r="R228" s="13">
        <v>5884</v>
      </c>
      <c r="S228" s="14">
        <v>46.483600000000003</v>
      </c>
      <c r="T228" s="15">
        <v>4.4000000000000004</v>
      </c>
      <c r="U228" s="15">
        <v>5.5</v>
      </c>
    </row>
    <row r="229" spans="1:21" x14ac:dyDescent="0.25">
      <c r="A229" s="1">
        <v>45401</v>
      </c>
      <c r="B229" s="2">
        <v>0.78819444444444442</v>
      </c>
      <c r="C229" s="7">
        <v>1005</v>
      </c>
      <c r="D229" s="7">
        <v>1010</v>
      </c>
      <c r="E229" s="8">
        <v>13.6</v>
      </c>
      <c r="F229" s="9">
        <v>74</v>
      </c>
      <c r="G229" s="8">
        <v>13.1</v>
      </c>
      <c r="H229" s="8">
        <v>9</v>
      </c>
      <c r="I229" s="8">
        <v>26</v>
      </c>
      <c r="J229" s="8">
        <v>13.1</v>
      </c>
      <c r="K229" s="6">
        <f t="shared" si="9"/>
        <v>8.2799999999999994</v>
      </c>
      <c r="L229" s="6">
        <f t="shared" si="10"/>
        <v>9.36</v>
      </c>
      <c r="M229" s="10">
        <v>297</v>
      </c>
      <c r="N229" s="3" t="str">
        <f t="shared" si="11"/>
        <v>WNW</v>
      </c>
      <c r="O229" s="12">
        <v>0</v>
      </c>
      <c r="P229" s="11">
        <v>0</v>
      </c>
      <c r="Q229" s="3">
        <v>0</v>
      </c>
      <c r="R229" s="13">
        <v>5471</v>
      </c>
      <c r="S229" s="14">
        <v>43.220900000000007</v>
      </c>
      <c r="T229" s="15">
        <v>2.2999999999999998</v>
      </c>
      <c r="U229" s="15">
        <v>2.6</v>
      </c>
    </row>
    <row r="230" spans="1:21" x14ac:dyDescent="0.25">
      <c r="A230" s="1">
        <v>45401</v>
      </c>
      <c r="B230" s="2">
        <v>0.79166666666666663</v>
      </c>
      <c r="C230" s="7">
        <v>1004</v>
      </c>
      <c r="D230" s="7">
        <v>1009</v>
      </c>
      <c r="E230" s="8">
        <v>13.7</v>
      </c>
      <c r="F230" s="9">
        <v>74</v>
      </c>
      <c r="G230" s="8">
        <v>12.6</v>
      </c>
      <c r="H230" s="8">
        <v>9.1</v>
      </c>
      <c r="I230" s="8">
        <v>26</v>
      </c>
      <c r="J230" s="8">
        <v>12.6</v>
      </c>
      <c r="K230" s="6">
        <f t="shared" si="9"/>
        <v>12.6</v>
      </c>
      <c r="L230" s="6">
        <f t="shared" si="10"/>
        <v>14.040000000000001</v>
      </c>
      <c r="M230" s="10">
        <v>336</v>
      </c>
      <c r="N230" s="3" t="str">
        <f t="shared" si="11"/>
        <v>NNW</v>
      </c>
      <c r="O230" s="12">
        <v>0</v>
      </c>
      <c r="P230" s="11">
        <v>0</v>
      </c>
      <c r="Q230" s="3">
        <v>0</v>
      </c>
      <c r="R230" s="13">
        <v>4445</v>
      </c>
      <c r="S230" s="14">
        <v>35.115500000000004</v>
      </c>
      <c r="T230" s="15">
        <v>3.5</v>
      </c>
      <c r="U230" s="15">
        <v>3.9</v>
      </c>
    </row>
    <row r="231" spans="1:21" x14ac:dyDescent="0.25">
      <c r="A231" s="1">
        <v>45401</v>
      </c>
      <c r="B231" s="2">
        <v>0.79513888888888884</v>
      </c>
      <c r="C231" s="7">
        <v>1005</v>
      </c>
      <c r="D231" s="7">
        <v>1010</v>
      </c>
      <c r="E231" s="8">
        <v>13.8</v>
      </c>
      <c r="F231" s="9">
        <v>72</v>
      </c>
      <c r="G231" s="8">
        <v>12.8</v>
      </c>
      <c r="H231" s="8">
        <v>8.8000000000000007</v>
      </c>
      <c r="I231" s="8">
        <v>26</v>
      </c>
      <c r="J231" s="8">
        <v>12.8</v>
      </c>
      <c r="K231" s="6">
        <f t="shared" si="9"/>
        <v>11.88</v>
      </c>
      <c r="L231" s="6">
        <f t="shared" si="10"/>
        <v>12.96</v>
      </c>
      <c r="M231" s="10">
        <v>3</v>
      </c>
      <c r="N231" s="3" t="str">
        <f t="shared" si="11"/>
        <v>N</v>
      </c>
      <c r="O231" s="12">
        <v>0</v>
      </c>
      <c r="P231" s="11">
        <v>0</v>
      </c>
      <c r="Q231" s="3">
        <v>0</v>
      </c>
      <c r="R231" s="13">
        <v>3684</v>
      </c>
      <c r="S231" s="14">
        <v>29.103600000000004</v>
      </c>
      <c r="T231" s="15">
        <v>3.3</v>
      </c>
      <c r="U231" s="15">
        <v>3.6</v>
      </c>
    </row>
    <row r="232" spans="1:21" x14ac:dyDescent="0.25">
      <c r="A232" s="1">
        <v>45401</v>
      </c>
      <c r="B232" s="2">
        <v>0.79861111111111116</v>
      </c>
      <c r="C232" s="7">
        <v>1004</v>
      </c>
      <c r="D232" s="7">
        <v>1009</v>
      </c>
      <c r="E232" s="8">
        <v>13.8</v>
      </c>
      <c r="F232" s="9">
        <v>70</v>
      </c>
      <c r="G232" s="8">
        <v>12.7</v>
      </c>
      <c r="H232" s="8">
        <v>8.4</v>
      </c>
      <c r="I232" s="8">
        <v>26</v>
      </c>
      <c r="J232" s="8">
        <v>12.7</v>
      </c>
      <c r="K232" s="6">
        <f t="shared" si="9"/>
        <v>12.6</v>
      </c>
      <c r="L232" s="6">
        <f t="shared" si="10"/>
        <v>14.040000000000001</v>
      </c>
      <c r="M232" s="10">
        <v>342</v>
      </c>
      <c r="N232" s="3" t="str">
        <f t="shared" si="11"/>
        <v>NNW</v>
      </c>
      <c r="O232" s="12">
        <v>0</v>
      </c>
      <c r="P232" s="11">
        <v>0</v>
      </c>
      <c r="Q232" s="3">
        <v>0</v>
      </c>
      <c r="R232" s="13">
        <v>2939</v>
      </c>
      <c r="S232" s="14">
        <v>23.218100000000003</v>
      </c>
      <c r="T232" s="15">
        <v>3.5</v>
      </c>
      <c r="U232" s="15">
        <v>3.9</v>
      </c>
    </row>
    <row r="233" spans="1:21" x14ac:dyDescent="0.25">
      <c r="A233" s="1">
        <v>45401</v>
      </c>
      <c r="B233" s="2">
        <v>0.80208333333333337</v>
      </c>
      <c r="C233" s="7">
        <v>1005</v>
      </c>
      <c r="D233" s="7">
        <v>1010</v>
      </c>
      <c r="E233" s="8">
        <v>13.9</v>
      </c>
      <c r="F233" s="9">
        <v>65</v>
      </c>
      <c r="G233" s="8">
        <v>11.7</v>
      </c>
      <c r="H233" s="8">
        <v>7.4</v>
      </c>
      <c r="I233" s="8">
        <v>26</v>
      </c>
      <c r="J233" s="8">
        <v>11.7</v>
      </c>
      <c r="K233" s="6">
        <f t="shared" si="9"/>
        <v>24.12</v>
      </c>
      <c r="L233" s="6">
        <f t="shared" si="10"/>
        <v>28.44</v>
      </c>
      <c r="M233" s="10">
        <v>299</v>
      </c>
      <c r="N233" s="3" t="str">
        <f t="shared" si="11"/>
        <v>WNW</v>
      </c>
      <c r="O233" s="12">
        <v>0</v>
      </c>
      <c r="P233" s="11">
        <v>0</v>
      </c>
      <c r="Q233" s="3">
        <v>0</v>
      </c>
      <c r="R233" s="13">
        <v>1963</v>
      </c>
      <c r="S233" s="14">
        <v>15.507700000000002</v>
      </c>
      <c r="T233" s="15">
        <v>6.7</v>
      </c>
      <c r="U233" s="15">
        <v>7.9</v>
      </c>
    </row>
    <row r="234" spans="1:21" x14ac:dyDescent="0.25">
      <c r="A234" s="1">
        <v>45401</v>
      </c>
      <c r="B234" s="2">
        <v>0.80555555555555558</v>
      </c>
      <c r="C234" s="7">
        <v>1005</v>
      </c>
      <c r="D234" s="7">
        <v>1010</v>
      </c>
      <c r="E234" s="8">
        <v>14.1</v>
      </c>
      <c r="F234" s="9">
        <v>63</v>
      </c>
      <c r="G234" s="8">
        <v>12.8</v>
      </c>
      <c r="H234" s="8">
        <v>7.1</v>
      </c>
      <c r="I234" s="8">
        <v>26</v>
      </c>
      <c r="J234" s="8">
        <v>12.8</v>
      </c>
      <c r="K234" s="6">
        <f t="shared" si="9"/>
        <v>14.759999999999998</v>
      </c>
      <c r="L234" s="6">
        <f t="shared" si="10"/>
        <v>19.440000000000001</v>
      </c>
      <c r="M234" s="10">
        <v>24</v>
      </c>
      <c r="N234" s="3" t="str">
        <f t="shared" si="11"/>
        <v>NNE</v>
      </c>
      <c r="O234" s="12">
        <v>0</v>
      </c>
      <c r="P234" s="11">
        <v>0</v>
      </c>
      <c r="Q234" s="3">
        <v>0</v>
      </c>
      <c r="R234" s="13">
        <v>1424</v>
      </c>
      <c r="S234" s="14">
        <v>11.249600000000001</v>
      </c>
      <c r="T234" s="15">
        <v>4.0999999999999996</v>
      </c>
      <c r="U234" s="15">
        <v>5.4</v>
      </c>
    </row>
    <row r="235" spans="1:21" x14ac:dyDescent="0.25">
      <c r="A235" s="1">
        <v>45401</v>
      </c>
      <c r="B235" s="2">
        <v>0.80902777777777779</v>
      </c>
      <c r="C235" s="7">
        <v>1005</v>
      </c>
      <c r="D235" s="7">
        <v>1010</v>
      </c>
      <c r="E235" s="8">
        <v>14.2</v>
      </c>
      <c r="F235" s="9">
        <v>62</v>
      </c>
      <c r="G235" s="8">
        <v>13.2</v>
      </c>
      <c r="H235" s="8">
        <v>7</v>
      </c>
      <c r="I235" s="8">
        <v>26</v>
      </c>
      <c r="J235" s="8">
        <v>13.2</v>
      </c>
      <c r="K235" s="6">
        <f t="shared" si="9"/>
        <v>12.96</v>
      </c>
      <c r="L235" s="6">
        <f t="shared" si="10"/>
        <v>14.040000000000001</v>
      </c>
      <c r="M235" s="10">
        <v>348</v>
      </c>
      <c r="N235" s="3" t="str">
        <f t="shared" si="11"/>
        <v>NNW</v>
      </c>
      <c r="O235" s="12">
        <v>0</v>
      </c>
      <c r="P235" s="11">
        <v>0</v>
      </c>
      <c r="Q235" s="3">
        <v>0</v>
      </c>
      <c r="R235" s="13">
        <v>0.80900000000000005</v>
      </c>
      <c r="S235" s="14">
        <v>6.3911000000000011E-3</v>
      </c>
      <c r="T235" s="15">
        <v>3.6</v>
      </c>
      <c r="U235" s="15">
        <v>3.9</v>
      </c>
    </row>
    <row r="236" spans="1:21" x14ac:dyDescent="0.25">
      <c r="A236" s="1">
        <v>45401</v>
      </c>
      <c r="B236" s="2">
        <v>0.8125</v>
      </c>
      <c r="C236" s="7">
        <v>1005</v>
      </c>
      <c r="D236" s="7">
        <v>1010</v>
      </c>
      <c r="E236" s="8">
        <v>14</v>
      </c>
      <c r="F236" s="9">
        <v>64</v>
      </c>
      <c r="G236" s="8">
        <v>12.3</v>
      </c>
      <c r="H236" s="8">
        <v>7.2</v>
      </c>
      <c r="I236" s="8">
        <v>26</v>
      </c>
      <c r="J236" s="8">
        <v>12.3</v>
      </c>
      <c r="K236" s="6">
        <f t="shared" si="9"/>
        <v>18.72</v>
      </c>
      <c r="L236" s="6">
        <f t="shared" si="10"/>
        <v>19.8</v>
      </c>
      <c r="M236" s="10">
        <v>342</v>
      </c>
      <c r="N236" s="3" t="str">
        <f t="shared" si="11"/>
        <v>NNW</v>
      </c>
      <c r="O236" s="12">
        <v>0</v>
      </c>
      <c r="P236" s="11">
        <v>0</v>
      </c>
      <c r="Q236" s="3">
        <v>0</v>
      </c>
      <c r="R236" s="13">
        <v>0.54200000000000004</v>
      </c>
      <c r="S236" s="14">
        <v>4.2818000000000005E-3</v>
      </c>
      <c r="T236" s="15">
        <v>5.2</v>
      </c>
      <c r="U236" s="15">
        <v>5.5</v>
      </c>
    </row>
    <row r="237" spans="1:21" x14ac:dyDescent="0.25">
      <c r="A237" s="1">
        <v>45401</v>
      </c>
      <c r="B237" s="2">
        <v>0.81597222222222221</v>
      </c>
      <c r="C237" s="7">
        <v>1005</v>
      </c>
      <c r="D237" s="7">
        <v>1010</v>
      </c>
      <c r="E237" s="8">
        <v>14.1</v>
      </c>
      <c r="F237" s="9">
        <v>62</v>
      </c>
      <c r="G237" s="8">
        <v>12.1</v>
      </c>
      <c r="H237" s="8">
        <v>6.9</v>
      </c>
      <c r="I237" s="8">
        <v>26</v>
      </c>
      <c r="J237" s="8">
        <v>12.1</v>
      </c>
      <c r="K237" s="6">
        <f t="shared" si="9"/>
        <v>22.68</v>
      </c>
      <c r="L237" s="6">
        <f t="shared" si="10"/>
        <v>27.36</v>
      </c>
      <c r="M237" s="10">
        <v>336</v>
      </c>
      <c r="N237" s="3" t="str">
        <f t="shared" si="11"/>
        <v>NNW</v>
      </c>
      <c r="O237" s="12">
        <v>0</v>
      </c>
      <c r="P237" s="11">
        <v>0</v>
      </c>
      <c r="Q237" s="3">
        <v>0</v>
      </c>
      <c r="R237" s="13">
        <v>0.33700000000000002</v>
      </c>
      <c r="S237" s="14">
        <v>2.6623000000000003E-3</v>
      </c>
      <c r="T237" s="15">
        <v>6.3</v>
      </c>
      <c r="U237" s="15">
        <v>7.6</v>
      </c>
    </row>
    <row r="238" spans="1:21" x14ac:dyDescent="0.25">
      <c r="A238" s="1">
        <v>45401</v>
      </c>
      <c r="B238" s="2">
        <v>0.81944444444444442</v>
      </c>
      <c r="C238" s="7">
        <v>1005</v>
      </c>
      <c r="D238" s="7">
        <v>1010</v>
      </c>
      <c r="E238" s="8">
        <v>14.1</v>
      </c>
      <c r="F238" s="9">
        <v>62</v>
      </c>
      <c r="G238" s="8">
        <v>12.5</v>
      </c>
      <c r="H238" s="8">
        <v>6.9</v>
      </c>
      <c r="I238" s="8">
        <v>26</v>
      </c>
      <c r="J238" s="8">
        <v>12.5</v>
      </c>
      <c r="K238" s="6">
        <f t="shared" si="9"/>
        <v>17.28</v>
      </c>
      <c r="L238" s="6">
        <f t="shared" si="10"/>
        <v>19.8</v>
      </c>
      <c r="M238" s="10">
        <v>348</v>
      </c>
      <c r="N238" s="3" t="str">
        <f t="shared" si="11"/>
        <v>NNW</v>
      </c>
      <c r="O238" s="12">
        <v>0</v>
      </c>
      <c r="P238" s="11">
        <v>0</v>
      </c>
      <c r="Q238" s="3">
        <v>0</v>
      </c>
      <c r="R238" s="13">
        <v>0.188</v>
      </c>
      <c r="S238" s="14">
        <v>1.4852000000000001E-3</v>
      </c>
      <c r="T238" s="15">
        <v>4.8</v>
      </c>
      <c r="U238" s="15">
        <v>5.5</v>
      </c>
    </row>
    <row r="239" spans="1:21" x14ac:dyDescent="0.25">
      <c r="A239" s="1">
        <v>45401</v>
      </c>
      <c r="B239" s="2">
        <v>0.82291666666666663</v>
      </c>
      <c r="C239" s="7">
        <v>1005</v>
      </c>
      <c r="D239" s="7">
        <v>1010</v>
      </c>
      <c r="E239" s="8">
        <v>14.1</v>
      </c>
      <c r="F239" s="9">
        <v>62</v>
      </c>
      <c r="G239" s="8">
        <v>12.8</v>
      </c>
      <c r="H239" s="8">
        <v>6.9</v>
      </c>
      <c r="I239" s="8">
        <v>26</v>
      </c>
      <c r="J239" s="8">
        <v>12.8</v>
      </c>
      <c r="K239" s="6">
        <f t="shared" si="9"/>
        <v>14.4</v>
      </c>
      <c r="L239" s="6">
        <f t="shared" si="10"/>
        <v>16.559999999999999</v>
      </c>
      <c r="M239" s="10">
        <v>18</v>
      </c>
      <c r="N239" s="3" t="str">
        <f t="shared" si="11"/>
        <v>N</v>
      </c>
      <c r="O239" s="12">
        <v>0</v>
      </c>
      <c r="P239" s="11">
        <v>0</v>
      </c>
      <c r="Q239" s="3">
        <v>0</v>
      </c>
      <c r="R239" s="13">
        <v>7.5999999999999998E-2</v>
      </c>
      <c r="S239" s="14">
        <v>6.0040000000000007E-4</v>
      </c>
      <c r="T239" s="15">
        <v>4</v>
      </c>
      <c r="U239" s="15">
        <v>4.5999999999999996</v>
      </c>
    </row>
    <row r="240" spans="1:21" x14ac:dyDescent="0.25">
      <c r="A240" s="1">
        <v>45401</v>
      </c>
      <c r="B240" s="2">
        <v>0.82638888888888884</v>
      </c>
      <c r="C240" s="7">
        <v>1005</v>
      </c>
      <c r="D240" s="7">
        <v>1010</v>
      </c>
      <c r="E240" s="8">
        <v>13.9</v>
      </c>
      <c r="F240" s="9">
        <v>62</v>
      </c>
      <c r="G240" s="8">
        <v>13.1</v>
      </c>
      <c r="H240" s="8">
        <v>6.7</v>
      </c>
      <c r="I240" s="8">
        <v>26</v>
      </c>
      <c r="J240" s="8">
        <v>13.1</v>
      </c>
      <c r="K240" s="6">
        <f t="shared" si="9"/>
        <v>10.08</v>
      </c>
      <c r="L240" s="6">
        <f t="shared" si="10"/>
        <v>10.44</v>
      </c>
      <c r="M240" s="10">
        <v>300</v>
      </c>
      <c r="N240" s="3" t="str">
        <f t="shared" si="11"/>
        <v>WNW</v>
      </c>
      <c r="O240" s="12">
        <v>0</v>
      </c>
      <c r="P240" s="11">
        <v>0</v>
      </c>
      <c r="Q240" s="3">
        <v>0</v>
      </c>
      <c r="R240" s="13">
        <v>0</v>
      </c>
      <c r="S240" s="14">
        <v>0</v>
      </c>
      <c r="T240" s="15">
        <v>2.8</v>
      </c>
      <c r="U240" s="15">
        <v>2.9</v>
      </c>
    </row>
    <row r="241" spans="1:21" x14ac:dyDescent="0.25">
      <c r="A241" s="1">
        <v>45401</v>
      </c>
      <c r="B241" s="2">
        <v>0.82986111111111116</v>
      </c>
      <c r="C241" s="7">
        <v>1005</v>
      </c>
      <c r="D241" s="7">
        <v>1010</v>
      </c>
      <c r="E241" s="8">
        <v>13.8</v>
      </c>
      <c r="F241" s="9">
        <v>63</v>
      </c>
      <c r="G241" s="8">
        <v>12</v>
      </c>
      <c r="H241" s="8">
        <v>6.8</v>
      </c>
      <c r="I241" s="8">
        <v>26</v>
      </c>
      <c r="J241" s="8">
        <v>12</v>
      </c>
      <c r="K241" s="6">
        <f t="shared" si="9"/>
        <v>19.440000000000001</v>
      </c>
      <c r="L241" s="6">
        <f t="shared" si="10"/>
        <v>23.400000000000002</v>
      </c>
      <c r="M241" s="10">
        <v>324</v>
      </c>
      <c r="N241" s="3" t="str">
        <f t="shared" si="11"/>
        <v>NW</v>
      </c>
      <c r="O241" s="12">
        <v>0</v>
      </c>
      <c r="P241" s="11">
        <v>0</v>
      </c>
      <c r="Q241" s="3">
        <v>0</v>
      </c>
      <c r="R241" s="13">
        <v>0</v>
      </c>
      <c r="S241" s="14">
        <v>0</v>
      </c>
      <c r="T241" s="15">
        <v>5.4</v>
      </c>
      <c r="U241" s="15">
        <v>6.5</v>
      </c>
    </row>
    <row r="242" spans="1:21" x14ac:dyDescent="0.25">
      <c r="A242" s="1">
        <v>45401</v>
      </c>
      <c r="B242" s="2">
        <v>0.83333333333333337</v>
      </c>
      <c r="C242" s="7">
        <v>1005</v>
      </c>
      <c r="D242" s="7">
        <v>1010</v>
      </c>
      <c r="E242" s="8">
        <v>13.9</v>
      </c>
      <c r="F242" s="9">
        <v>61</v>
      </c>
      <c r="G242" s="8">
        <v>12</v>
      </c>
      <c r="H242" s="8">
        <v>6.4</v>
      </c>
      <c r="I242" s="8">
        <v>26</v>
      </c>
      <c r="J242" s="8">
        <v>12</v>
      </c>
      <c r="K242" s="6">
        <f t="shared" si="9"/>
        <v>20.88</v>
      </c>
      <c r="L242" s="6">
        <f t="shared" si="10"/>
        <v>24.12</v>
      </c>
      <c r="M242" s="10">
        <v>62</v>
      </c>
      <c r="N242" s="3" t="str">
        <f t="shared" si="11"/>
        <v>ENE</v>
      </c>
      <c r="O242" s="12">
        <v>0</v>
      </c>
      <c r="P242" s="11">
        <v>0</v>
      </c>
      <c r="Q242" s="3">
        <v>0</v>
      </c>
      <c r="R242" s="13">
        <v>0</v>
      </c>
      <c r="S242" s="14">
        <v>0</v>
      </c>
      <c r="T242" s="15">
        <v>5.8</v>
      </c>
      <c r="U242" s="15">
        <v>6.7</v>
      </c>
    </row>
    <row r="243" spans="1:21" x14ac:dyDescent="0.25">
      <c r="A243" s="1">
        <v>45401</v>
      </c>
      <c r="B243" s="2">
        <v>0.83680555555555558</v>
      </c>
      <c r="C243" s="7">
        <v>1005</v>
      </c>
      <c r="D243" s="7">
        <v>1010</v>
      </c>
      <c r="E243" s="8">
        <v>14</v>
      </c>
      <c r="F243" s="9">
        <v>60</v>
      </c>
      <c r="G243" s="8">
        <v>12.6</v>
      </c>
      <c r="H243" s="8">
        <v>6.3</v>
      </c>
      <c r="I243" s="8">
        <v>26</v>
      </c>
      <c r="J243" s="8">
        <v>12.6</v>
      </c>
      <c r="K243" s="6">
        <f t="shared" si="9"/>
        <v>15.840000000000002</v>
      </c>
      <c r="L243" s="6">
        <f t="shared" si="10"/>
        <v>20.52</v>
      </c>
      <c r="M243" s="10">
        <v>198</v>
      </c>
      <c r="N243" s="3" t="str">
        <f t="shared" si="11"/>
        <v>S</v>
      </c>
      <c r="O243" s="12">
        <v>0</v>
      </c>
      <c r="P243" s="11">
        <v>0</v>
      </c>
      <c r="Q243" s="3">
        <v>0</v>
      </c>
      <c r="R243" s="13">
        <v>0</v>
      </c>
      <c r="S243" s="14">
        <v>0</v>
      </c>
      <c r="T243" s="15">
        <v>4.4000000000000004</v>
      </c>
      <c r="U243" s="15">
        <v>5.7</v>
      </c>
    </row>
    <row r="244" spans="1:21" x14ac:dyDescent="0.25">
      <c r="A244" s="1">
        <v>45401</v>
      </c>
      <c r="B244" s="2">
        <v>0.84027777777777779</v>
      </c>
      <c r="C244" s="7">
        <v>1005</v>
      </c>
      <c r="D244" s="7">
        <v>1010</v>
      </c>
      <c r="E244" s="8">
        <v>13.9</v>
      </c>
      <c r="F244" s="9">
        <v>56</v>
      </c>
      <c r="G244" s="8">
        <v>12.3</v>
      </c>
      <c r="H244" s="8">
        <v>5.2</v>
      </c>
      <c r="I244" s="8">
        <v>26</v>
      </c>
      <c r="J244" s="8">
        <v>12.3</v>
      </c>
      <c r="K244" s="6">
        <f t="shared" si="9"/>
        <v>17.28</v>
      </c>
      <c r="L244" s="6">
        <f t="shared" si="10"/>
        <v>21.240000000000002</v>
      </c>
      <c r="M244" s="10">
        <v>7</v>
      </c>
      <c r="N244" s="3" t="str">
        <f t="shared" si="11"/>
        <v>N</v>
      </c>
      <c r="O244" s="12">
        <v>0</v>
      </c>
      <c r="P244" s="11">
        <v>0</v>
      </c>
      <c r="Q244" s="3">
        <v>0</v>
      </c>
      <c r="R244" s="13">
        <v>0</v>
      </c>
      <c r="S244" s="14">
        <v>0</v>
      </c>
      <c r="T244" s="15">
        <v>4.8</v>
      </c>
      <c r="U244" s="15">
        <v>5.9</v>
      </c>
    </row>
    <row r="245" spans="1:21" x14ac:dyDescent="0.25">
      <c r="A245" s="1">
        <v>45401</v>
      </c>
      <c r="B245" s="2">
        <v>0.84375</v>
      </c>
      <c r="C245" s="7">
        <v>1005</v>
      </c>
      <c r="D245" s="7">
        <v>1010</v>
      </c>
      <c r="E245" s="8">
        <v>14.1</v>
      </c>
      <c r="F245" s="9">
        <v>57</v>
      </c>
      <c r="G245" s="8">
        <v>12.3</v>
      </c>
      <c r="H245" s="8">
        <v>5.6</v>
      </c>
      <c r="I245" s="8">
        <v>26</v>
      </c>
      <c r="J245" s="8">
        <v>12.3</v>
      </c>
      <c r="K245" s="6">
        <f t="shared" si="9"/>
        <v>20.52</v>
      </c>
      <c r="L245" s="6">
        <f t="shared" si="10"/>
        <v>23.400000000000002</v>
      </c>
      <c r="M245" s="10">
        <v>354</v>
      </c>
      <c r="N245" s="3" t="str">
        <f t="shared" si="11"/>
        <v>N</v>
      </c>
      <c r="O245" s="12">
        <v>0</v>
      </c>
      <c r="P245" s="11">
        <v>0</v>
      </c>
      <c r="Q245" s="3">
        <v>0</v>
      </c>
      <c r="R245" s="13">
        <v>0</v>
      </c>
      <c r="S245" s="14">
        <v>0</v>
      </c>
      <c r="T245" s="15">
        <v>5.7</v>
      </c>
      <c r="U245" s="15">
        <v>6.5</v>
      </c>
    </row>
    <row r="246" spans="1:21" x14ac:dyDescent="0.25">
      <c r="A246" s="1">
        <v>45401</v>
      </c>
      <c r="B246" s="2">
        <v>0.84722222222222221</v>
      </c>
      <c r="C246" s="7">
        <v>1005</v>
      </c>
      <c r="D246" s="7">
        <v>1010</v>
      </c>
      <c r="E246" s="8">
        <v>14</v>
      </c>
      <c r="F246" s="9">
        <v>57</v>
      </c>
      <c r="G246" s="8">
        <v>13.5</v>
      </c>
      <c r="H246" s="8">
        <v>5.5</v>
      </c>
      <c r="I246" s="8">
        <v>26</v>
      </c>
      <c r="J246" s="8">
        <v>13.5</v>
      </c>
      <c r="K246" s="6">
        <f t="shared" si="9"/>
        <v>8.64</v>
      </c>
      <c r="L246" s="6">
        <f t="shared" si="10"/>
        <v>9.36</v>
      </c>
      <c r="M246" s="10">
        <v>86</v>
      </c>
      <c r="N246" s="3" t="str">
        <f t="shared" si="11"/>
        <v>E</v>
      </c>
      <c r="O246" s="12">
        <v>0</v>
      </c>
      <c r="P246" s="11">
        <v>0</v>
      </c>
      <c r="Q246" s="3">
        <v>0</v>
      </c>
      <c r="R246" s="13">
        <v>0</v>
      </c>
      <c r="S246" s="14">
        <v>0</v>
      </c>
      <c r="T246" s="15">
        <v>2.4</v>
      </c>
      <c r="U246" s="15">
        <v>2.6</v>
      </c>
    </row>
    <row r="247" spans="1:21" x14ac:dyDescent="0.25">
      <c r="A247" s="1">
        <v>45401</v>
      </c>
      <c r="B247" s="2">
        <v>0.85069444444444442</v>
      </c>
      <c r="C247" s="7">
        <v>1005</v>
      </c>
      <c r="D247" s="7">
        <v>1010</v>
      </c>
      <c r="E247" s="8">
        <v>14.1</v>
      </c>
      <c r="F247" s="9">
        <v>57</v>
      </c>
      <c r="G247" s="8">
        <v>12.8</v>
      </c>
      <c r="H247" s="8">
        <v>5.6</v>
      </c>
      <c r="I247" s="8">
        <v>26</v>
      </c>
      <c r="J247" s="8">
        <v>12.8</v>
      </c>
      <c r="K247" s="6">
        <f t="shared" si="9"/>
        <v>14.040000000000001</v>
      </c>
      <c r="L247" s="6">
        <f t="shared" si="10"/>
        <v>14.759999999999998</v>
      </c>
      <c r="M247" s="10">
        <v>332</v>
      </c>
      <c r="N247" s="3" t="str">
        <f t="shared" si="11"/>
        <v>NNW</v>
      </c>
      <c r="O247" s="12">
        <v>0</v>
      </c>
      <c r="P247" s="11">
        <v>0</v>
      </c>
      <c r="Q247" s="3">
        <v>0</v>
      </c>
      <c r="R247" s="13">
        <v>0</v>
      </c>
      <c r="S247" s="14">
        <v>0</v>
      </c>
      <c r="T247" s="15">
        <v>3.9</v>
      </c>
      <c r="U247" s="15">
        <v>4.0999999999999996</v>
      </c>
    </row>
    <row r="248" spans="1:21" x14ac:dyDescent="0.25">
      <c r="A248" s="1">
        <v>45401</v>
      </c>
      <c r="B248" s="2">
        <v>0.85416666666666663</v>
      </c>
      <c r="C248" s="7">
        <v>1005</v>
      </c>
      <c r="D248" s="7">
        <v>1010</v>
      </c>
      <c r="E248" s="8">
        <v>14.1</v>
      </c>
      <c r="F248" s="9">
        <v>58</v>
      </c>
      <c r="G248" s="8">
        <v>12.5</v>
      </c>
      <c r="H248" s="8">
        <v>5.9</v>
      </c>
      <c r="I248" s="8">
        <v>26</v>
      </c>
      <c r="J248" s="8">
        <v>12.5</v>
      </c>
      <c r="K248" s="6">
        <f t="shared" si="9"/>
        <v>18.72</v>
      </c>
      <c r="L248" s="6">
        <f t="shared" si="10"/>
        <v>22.68</v>
      </c>
      <c r="M248" s="10">
        <v>7</v>
      </c>
      <c r="N248" s="3" t="str">
        <f t="shared" si="11"/>
        <v>N</v>
      </c>
      <c r="O248" s="12">
        <v>0</v>
      </c>
      <c r="P248" s="11">
        <v>0</v>
      </c>
      <c r="Q248" s="3">
        <v>0</v>
      </c>
      <c r="R248" s="13">
        <v>0</v>
      </c>
      <c r="S248" s="14">
        <v>0</v>
      </c>
      <c r="T248" s="15">
        <v>5.2</v>
      </c>
      <c r="U248" s="15">
        <v>6.3</v>
      </c>
    </row>
    <row r="249" spans="1:21" x14ac:dyDescent="0.25">
      <c r="A249" s="1">
        <v>45401</v>
      </c>
      <c r="B249" s="2">
        <v>0.85763888888888884</v>
      </c>
      <c r="C249" s="7">
        <v>1005</v>
      </c>
      <c r="D249" s="7">
        <v>1010</v>
      </c>
      <c r="E249" s="8">
        <v>14</v>
      </c>
      <c r="F249" s="9">
        <v>60</v>
      </c>
      <c r="G249" s="8">
        <v>12.1</v>
      </c>
      <c r="H249" s="8">
        <v>6.3</v>
      </c>
      <c r="I249" s="8">
        <v>26</v>
      </c>
      <c r="J249" s="8">
        <v>12.1</v>
      </c>
      <c r="K249" s="6">
        <f t="shared" si="9"/>
        <v>21.96</v>
      </c>
      <c r="L249" s="6">
        <f t="shared" si="10"/>
        <v>23.76</v>
      </c>
      <c r="M249" s="10">
        <v>312</v>
      </c>
      <c r="N249" s="3" t="str">
        <f t="shared" si="11"/>
        <v>NW</v>
      </c>
      <c r="O249" s="12">
        <v>0</v>
      </c>
      <c r="P249" s="11">
        <v>0</v>
      </c>
      <c r="Q249" s="3">
        <v>0</v>
      </c>
      <c r="R249" s="13">
        <v>0</v>
      </c>
      <c r="S249" s="14">
        <v>0</v>
      </c>
      <c r="T249" s="15">
        <v>6.1</v>
      </c>
      <c r="U249" s="15">
        <v>6.6</v>
      </c>
    </row>
    <row r="250" spans="1:21" x14ac:dyDescent="0.25">
      <c r="A250" s="1">
        <v>45401</v>
      </c>
      <c r="B250" s="2">
        <v>0.86111111111111116</v>
      </c>
      <c r="C250" s="7">
        <v>1005</v>
      </c>
      <c r="D250" s="7">
        <v>1010</v>
      </c>
      <c r="E250" s="8">
        <v>14</v>
      </c>
      <c r="F250" s="9">
        <v>59</v>
      </c>
      <c r="G250" s="8">
        <v>12.6</v>
      </c>
      <c r="H250" s="8">
        <v>6</v>
      </c>
      <c r="I250" s="8">
        <v>26</v>
      </c>
      <c r="J250" s="8">
        <v>12.6</v>
      </c>
      <c r="K250" s="6">
        <f t="shared" si="9"/>
        <v>15.840000000000002</v>
      </c>
      <c r="L250" s="6">
        <f t="shared" si="10"/>
        <v>20.52</v>
      </c>
      <c r="M250" s="10">
        <v>354</v>
      </c>
      <c r="N250" s="3" t="str">
        <f t="shared" si="11"/>
        <v>N</v>
      </c>
      <c r="O250" s="12">
        <v>0</v>
      </c>
      <c r="P250" s="11">
        <v>0</v>
      </c>
      <c r="Q250" s="3">
        <v>0</v>
      </c>
      <c r="R250" s="13">
        <v>0</v>
      </c>
      <c r="S250" s="14">
        <v>0</v>
      </c>
      <c r="T250" s="15">
        <v>4.4000000000000004</v>
      </c>
      <c r="U250" s="15">
        <v>5.7</v>
      </c>
    </row>
    <row r="251" spans="1:21" x14ac:dyDescent="0.25">
      <c r="A251" s="1">
        <v>45401</v>
      </c>
      <c r="B251" s="2">
        <v>0.86458333333333337</v>
      </c>
      <c r="C251" s="7">
        <v>1005</v>
      </c>
      <c r="D251" s="7">
        <v>1010</v>
      </c>
      <c r="E251" s="8">
        <v>13.9</v>
      </c>
      <c r="F251" s="9">
        <v>61</v>
      </c>
      <c r="G251" s="8">
        <v>12.3</v>
      </c>
      <c r="H251" s="8">
        <v>6.4</v>
      </c>
      <c r="I251" s="8">
        <v>26</v>
      </c>
      <c r="J251" s="8">
        <v>12.3</v>
      </c>
      <c r="K251" s="6">
        <f t="shared" si="9"/>
        <v>17.28</v>
      </c>
      <c r="L251" s="6">
        <f t="shared" si="10"/>
        <v>19.8</v>
      </c>
      <c r="M251" s="10">
        <v>354</v>
      </c>
      <c r="N251" s="3" t="str">
        <f t="shared" si="11"/>
        <v>N</v>
      </c>
      <c r="O251" s="12">
        <v>0</v>
      </c>
      <c r="P251" s="11">
        <v>0</v>
      </c>
      <c r="Q251" s="3">
        <v>0</v>
      </c>
      <c r="R251" s="13">
        <v>0</v>
      </c>
      <c r="S251" s="14">
        <v>0</v>
      </c>
      <c r="T251" s="15">
        <v>4.8</v>
      </c>
      <c r="U251" s="15">
        <v>5.5</v>
      </c>
    </row>
    <row r="252" spans="1:21" x14ac:dyDescent="0.25">
      <c r="A252" s="1">
        <v>45401</v>
      </c>
      <c r="B252" s="2">
        <v>0.86805555555555558</v>
      </c>
      <c r="C252" s="7">
        <v>1006</v>
      </c>
      <c r="D252" s="7">
        <v>1011</v>
      </c>
      <c r="E252" s="8">
        <v>13.9</v>
      </c>
      <c r="F252" s="9">
        <v>61</v>
      </c>
      <c r="G252" s="8">
        <v>12</v>
      </c>
      <c r="H252" s="8">
        <v>6.4</v>
      </c>
      <c r="I252" s="8">
        <v>26</v>
      </c>
      <c r="J252" s="8">
        <v>12</v>
      </c>
      <c r="K252" s="6">
        <f t="shared" si="9"/>
        <v>20.88</v>
      </c>
      <c r="L252" s="6">
        <f t="shared" si="10"/>
        <v>23.400000000000002</v>
      </c>
      <c r="M252" s="10">
        <v>336</v>
      </c>
      <c r="N252" s="3" t="str">
        <f t="shared" si="11"/>
        <v>NNW</v>
      </c>
      <c r="O252" s="12">
        <v>0</v>
      </c>
      <c r="P252" s="11">
        <v>0</v>
      </c>
      <c r="Q252" s="3">
        <v>0</v>
      </c>
      <c r="R252" s="13">
        <v>0</v>
      </c>
      <c r="S252" s="14">
        <v>0</v>
      </c>
      <c r="T252" s="15">
        <v>5.8</v>
      </c>
      <c r="U252" s="15">
        <v>6.5</v>
      </c>
    </row>
    <row r="253" spans="1:21" x14ac:dyDescent="0.25">
      <c r="A253" s="1">
        <v>45401</v>
      </c>
      <c r="B253" s="2">
        <v>0.87152777777777779</v>
      </c>
      <c r="C253" s="7">
        <v>1005</v>
      </c>
      <c r="D253" s="7">
        <v>1010</v>
      </c>
      <c r="E253" s="8">
        <v>13.9</v>
      </c>
      <c r="F253" s="9">
        <v>58</v>
      </c>
      <c r="G253" s="8">
        <v>12.1</v>
      </c>
      <c r="H253" s="8">
        <v>5.7</v>
      </c>
      <c r="I253" s="8">
        <v>26</v>
      </c>
      <c r="J253" s="8">
        <v>12.1</v>
      </c>
      <c r="K253" s="6">
        <f t="shared" si="9"/>
        <v>19.440000000000001</v>
      </c>
      <c r="L253" s="6">
        <f t="shared" si="10"/>
        <v>22.68</v>
      </c>
      <c r="M253" s="10">
        <v>18</v>
      </c>
      <c r="N253" s="3" t="str">
        <f t="shared" si="11"/>
        <v>N</v>
      </c>
      <c r="O253" s="12">
        <v>0</v>
      </c>
      <c r="P253" s="11">
        <v>0</v>
      </c>
      <c r="Q253" s="3">
        <v>0</v>
      </c>
      <c r="R253" s="13">
        <v>0</v>
      </c>
      <c r="S253" s="14">
        <v>0</v>
      </c>
      <c r="T253" s="15">
        <v>5.4</v>
      </c>
      <c r="U253" s="15">
        <v>6.3</v>
      </c>
    </row>
    <row r="254" spans="1:21" x14ac:dyDescent="0.25">
      <c r="A254" s="1">
        <v>45401</v>
      </c>
      <c r="B254" s="2">
        <v>0.875</v>
      </c>
      <c r="C254" s="7">
        <v>1006</v>
      </c>
      <c r="D254" s="7">
        <v>1011</v>
      </c>
      <c r="E254" s="8">
        <v>14</v>
      </c>
      <c r="F254" s="9">
        <v>57</v>
      </c>
      <c r="G254" s="8">
        <v>13.1</v>
      </c>
      <c r="H254" s="8">
        <v>5.5</v>
      </c>
      <c r="I254" s="8">
        <v>26</v>
      </c>
      <c r="J254" s="8">
        <v>13.1</v>
      </c>
      <c r="K254" s="6">
        <f t="shared" si="9"/>
        <v>11.88</v>
      </c>
      <c r="L254" s="6">
        <f t="shared" si="10"/>
        <v>14.040000000000001</v>
      </c>
      <c r="M254" s="10">
        <v>350</v>
      </c>
      <c r="N254" s="3" t="str">
        <f t="shared" si="11"/>
        <v>N</v>
      </c>
      <c r="O254" s="12">
        <v>0</v>
      </c>
      <c r="P254" s="11">
        <v>0</v>
      </c>
      <c r="Q254" s="3">
        <v>0</v>
      </c>
      <c r="R254" s="13">
        <v>0</v>
      </c>
      <c r="S254" s="14">
        <v>0</v>
      </c>
      <c r="T254" s="15">
        <v>3.3</v>
      </c>
      <c r="U254" s="15">
        <v>3.9</v>
      </c>
    </row>
    <row r="255" spans="1:21" x14ac:dyDescent="0.25">
      <c r="A255" s="1">
        <v>45401</v>
      </c>
      <c r="B255" s="2">
        <v>0.87847222222222221</v>
      </c>
      <c r="C255" s="7">
        <v>1006</v>
      </c>
      <c r="D255" s="7">
        <v>1011</v>
      </c>
      <c r="E255" s="8">
        <v>13.9</v>
      </c>
      <c r="F255" s="9">
        <v>58</v>
      </c>
      <c r="G255" s="8">
        <v>13.6</v>
      </c>
      <c r="H255" s="8">
        <v>5.7</v>
      </c>
      <c r="I255" s="8">
        <v>26</v>
      </c>
      <c r="J255" s="8">
        <v>13.6</v>
      </c>
      <c r="K255" s="6">
        <f t="shared" si="9"/>
        <v>7.9200000000000008</v>
      </c>
      <c r="L255" s="6">
        <f t="shared" si="10"/>
        <v>8.64</v>
      </c>
      <c r="M255" s="10">
        <v>154</v>
      </c>
      <c r="N255" s="3" t="str">
        <f t="shared" si="11"/>
        <v>SSE</v>
      </c>
      <c r="O255" s="12">
        <v>0</v>
      </c>
      <c r="P255" s="11">
        <v>0</v>
      </c>
      <c r="Q255" s="3">
        <v>0</v>
      </c>
      <c r="R255" s="13">
        <v>0</v>
      </c>
      <c r="S255" s="14">
        <v>0</v>
      </c>
      <c r="T255" s="15">
        <v>2.2000000000000002</v>
      </c>
      <c r="U255" s="15">
        <v>2.4</v>
      </c>
    </row>
    <row r="256" spans="1:21" x14ac:dyDescent="0.25">
      <c r="A256" s="1">
        <v>45401</v>
      </c>
      <c r="B256" s="2">
        <v>0.88194444444444442</v>
      </c>
      <c r="C256" s="7">
        <v>1006</v>
      </c>
      <c r="D256" s="7">
        <v>1011</v>
      </c>
      <c r="E256" s="8">
        <v>13.8</v>
      </c>
      <c r="F256" s="9">
        <v>58</v>
      </c>
      <c r="G256" s="8">
        <v>13.7</v>
      </c>
      <c r="H256" s="8">
        <v>5.6</v>
      </c>
      <c r="I256" s="8">
        <v>26</v>
      </c>
      <c r="J256" s="8">
        <v>13.7</v>
      </c>
      <c r="K256" s="6">
        <f t="shared" si="9"/>
        <v>6.48</v>
      </c>
      <c r="L256" s="6">
        <f t="shared" si="10"/>
        <v>6.84</v>
      </c>
      <c r="M256" s="10">
        <v>97</v>
      </c>
      <c r="N256" s="3" t="str">
        <f t="shared" si="11"/>
        <v>E</v>
      </c>
      <c r="O256" s="12">
        <v>0</v>
      </c>
      <c r="P256" s="11">
        <v>0</v>
      </c>
      <c r="Q256" s="3">
        <v>0</v>
      </c>
      <c r="R256" s="13">
        <v>0</v>
      </c>
      <c r="S256" s="14">
        <v>0</v>
      </c>
      <c r="T256" s="15">
        <v>1.8</v>
      </c>
      <c r="U256" s="15">
        <v>1.9</v>
      </c>
    </row>
    <row r="257" spans="1:21" x14ac:dyDescent="0.25">
      <c r="A257" s="1">
        <v>45401</v>
      </c>
      <c r="B257" s="2">
        <v>0.88541666666666663</v>
      </c>
      <c r="C257" s="7">
        <v>1006</v>
      </c>
      <c r="D257" s="7">
        <v>1011</v>
      </c>
      <c r="E257" s="8">
        <v>13.8</v>
      </c>
      <c r="F257" s="9">
        <v>58</v>
      </c>
      <c r="G257" s="8">
        <v>13</v>
      </c>
      <c r="H257" s="8">
        <v>5.6</v>
      </c>
      <c r="I257" s="8">
        <v>26</v>
      </c>
      <c r="J257" s="8">
        <v>13</v>
      </c>
      <c r="K257" s="6">
        <f t="shared" si="9"/>
        <v>10.08</v>
      </c>
      <c r="L257" s="6">
        <f t="shared" si="10"/>
        <v>11.16</v>
      </c>
      <c r="M257" s="10">
        <v>305</v>
      </c>
      <c r="N257" s="3" t="str">
        <f t="shared" si="11"/>
        <v>WNW</v>
      </c>
      <c r="O257" s="12">
        <v>0</v>
      </c>
      <c r="P257" s="11">
        <v>0</v>
      </c>
      <c r="Q257" s="3">
        <v>0</v>
      </c>
      <c r="R257" s="13">
        <v>0</v>
      </c>
      <c r="S257" s="14">
        <v>0</v>
      </c>
      <c r="T257" s="15">
        <v>2.8</v>
      </c>
      <c r="U257" s="15">
        <v>3.1</v>
      </c>
    </row>
    <row r="258" spans="1:21" x14ac:dyDescent="0.25">
      <c r="A258" s="1">
        <v>45401</v>
      </c>
      <c r="B258" s="2">
        <v>0.88888888888888884</v>
      </c>
      <c r="C258" s="7">
        <v>1006</v>
      </c>
      <c r="D258" s="7">
        <v>1011</v>
      </c>
      <c r="E258" s="8">
        <v>13.8</v>
      </c>
      <c r="F258" s="9">
        <v>59</v>
      </c>
      <c r="G258" s="8">
        <v>13.3</v>
      </c>
      <c r="H258" s="8">
        <v>5.9</v>
      </c>
      <c r="I258" s="8">
        <v>26</v>
      </c>
      <c r="J258" s="8">
        <v>13.3</v>
      </c>
      <c r="K258" s="6">
        <f t="shared" si="9"/>
        <v>8.2799999999999994</v>
      </c>
      <c r="L258" s="6">
        <f t="shared" si="10"/>
        <v>9.36</v>
      </c>
      <c r="M258" s="10">
        <v>214</v>
      </c>
      <c r="N258" s="3" t="str">
        <f t="shared" si="11"/>
        <v>SSW</v>
      </c>
      <c r="O258" s="12">
        <v>0</v>
      </c>
      <c r="P258" s="11">
        <v>0</v>
      </c>
      <c r="Q258" s="3">
        <v>0</v>
      </c>
      <c r="R258" s="13">
        <v>0</v>
      </c>
      <c r="S258" s="14">
        <v>0</v>
      </c>
      <c r="T258" s="15">
        <v>2.2999999999999998</v>
      </c>
      <c r="U258" s="15">
        <v>2.6</v>
      </c>
    </row>
    <row r="259" spans="1:21" x14ac:dyDescent="0.25">
      <c r="A259" s="1">
        <v>45401</v>
      </c>
      <c r="B259" s="2">
        <v>0.89236111111111116</v>
      </c>
      <c r="C259" s="7">
        <v>1006</v>
      </c>
      <c r="D259" s="7">
        <v>1011</v>
      </c>
      <c r="E259" s="8">
        <v>13.7</v>
      </c>
      <c r="F259" s="9">
        <v>57</v>
      </c>
      <c r="G259" s="8">
        <v>12.5</v>
      </c>
      <c r="H259" s="8">
        <v>5.3</v>
      </c>
      <c r="I259" s="8">
        <v>26</v>
      </c>
      <c r="J259" s="8">
        <v>12.5</v>
      </c>
      <c r="K259" s="6">
        <f t="shared" ref="K259:K289" si="12">CONVERT(T259,"m/s","km/h")</f>
        <v>13.32</v>
      </c>
      <c r="L259" s="6">
        <f t="shared" ref="L259:L289" si="13">CONVERT(U259,"m/s","km/h")</f>
        <v>14.040000000000001</v>
      </c>
      <c r="M259" s="10">
        <v>12</v>
      </c>
      <c r="N259" s="3" t="str">
        <f t="shared" ref="N259:N289" si="14">LOOKUP(M259,$V$4:$V$40,$W$4:$W$40)</f>
        <v>N</v>
      </c>
      <c r="O259" s="12">
        <v>0</v>
      </c>
      <c r="P259" s="11">
        <v>0</v>
      </c>
      <c r="Q259" s="3">
        <v>0</v>
      </c>
      <c r="R259" s="13">
        <v>0</v>
      </c>
      <c r="S259" s="14">
        <v>0</v>
      </c>
      <c r="T259" s="15">
        <v>3.7</v>
      </c>
      <c r="U259" s="15">
        <v>3.9</v>
      </c>
    </row>
    <row r="260" spans="1:21" x14ac:dyDescent="0.25">
      <c r="A260" s="1">
        <v>45401</v>
      </c>
      <c r="B260" s="2">
        <v>0.89583333333333337</v>
      </c>
      <c r="C260" s="7">
        <v>1006</v>
      </c>
      <c r="D260" s="7">
        <v>1011</v>
      </c>
      <c r="E260" s="8">
        <v>13.7</v>
      </c>
      <c r="F260" s="9">
        <v>57</v>
      </c>
      <c r="G260" s="8">
        <v>12.6</v>
      </c>
      <c r="H260" s="8">
        <v>5.3</v>
      </c>
      <c r="I260" s="8">
        <v>26</v>
      </c>
      <c r="J260" s="8">
        <v>12.6</v>
      </c>
      <c r="K260" s="6">
        <f t="shared" si="12"/>
        <v>12.96</v>
      </c>
      <c r="L260" s="6">
        <f t="shared" si="13"/>
        <v>14.4</v>
      </c>
      <c r="M260" s="10">
        <v>118</v>
      </c>
      <c r="N260" s="3" t="str">
        <f t="shared" si="14"/>
        <v>ESE</v>
      </c>
      <c r="O260" s="12">
        <v>0</v>
      </c>
      <c r="P260" s="11">
        <v>0</v>
      </c>
      <c r="Q260" s="3">
        <v>0</v>
      </c>
      <c r="R260" s="13">
        <v>0</v>
      </c>
      <c r="S260" s="14">
        <v>0</v>
      </c>
      <c r="T260" s="15">
        <v>3.6</v>
      </c>
      <c r="U260" s="15">
        <v>4</v>
      </c>
    </row>
    <row r="261" spans="1:21" x14ac:dyDescent="0.25">
      <c r="A261" s="1">
        <v>45401</v>
      </c>
      <c r="B261" s="2">
        <v>0.89930555555555558</v>
      </c>
      <c r="C261" s="7">
        <v>1006</v>
      </c>
      <c r="D261" s="7">
        <v>1011</v>
      </c>
      <c r="E261" s="8">
        <v>13.7</v>
      </c>
      <c r="F261" s="9">
        <v>58</v>
      </c>
      <c r="G261" s="8">
        <v>13</v>
      </c>
      <c r="H261" s="8">
        <v>5.5</v>
      </c>
      <c r="I261" s="8">
        <v>26</v>
      </c>
      <c r="J261" s="8">
        <v>13</v>
      </c>
      <c r="K261" s="6">
        <f t="shared" si="12"/>
        <v>9.7200000000000006</v>
      </c>
      <c r="L261" s="6">
        <f t="shared" si="13"/>
        <v>10.08</v>
      </c>
      <c r="M261" s="10">
        <v>235</v>
      </c>
      <c r="N261" s="3" t="str">
        <f t="shared" si="14"/>
        <v>SW</v>
      </c>
      <c r="O261" s="12">
        <v>0</v>
      </c>
      <c r="P261" s="11">
        <v>0</v>
      </c>
      <c r="Q261" s="3">
        <v>0</v>
      </c>
      <c r="R261" s="13">
        <v>0</v>
      </c>
      <c r="S261" s="14">
        <v>0</v>
      </c>
      <c r="T261" s="15">
        <v>2.7</v>
      </c>
      <c r="U261" s="15">
        <v>2.8</v>
      </c>
    </row>
    <row r="262" spans="1:21" x14ac:dyDescent="0.25">
      <c r="A262" s="1">
        <v>45401</v>
      </c>
      <c r="B262" s="2">
        <v>0.90277777777777779</v>
      </c>
      <c r="C262" s="7">
        <v>1006</v>
      </c>
      <c r="D262" s="7">
        <v>1011</v>
      </c>
      <c r="E262" s="8">
        <v>13.6</v>
      </c>
      <c r="F262" s="9">
        <v>60</v>
      </c>
      <c r="G262" s="8">
        <v>13.7</v>
      </c>
      <c r="H262" s="8">
        <v>5.9</v>
      </c>
      <c r="I262" s="8">
        <v>26</v>
      </c>
      <c r="J262" s="8">
        <v>13.7</v>
      </c>
      <c r="K262" s="6">
        <f t="shared" si="12"/>
        <v>5.4</v>
      </c>
      <c r="L262" s="6">
        <f t="shared" si="13"/>
        <v>5.4</v>
      </c>
      <c r="M262" s="10">
        <v>316</v>
      </c>
      <c r="N262" s="3" t="str">
        <f t="shared" si="14"/>
        <v>NW</v>
      </c>
      <c r="O262" s="12">
        <v>0</v>
      </c>
      <c r="P262" s="11">
        <v>0</v>
      </c>
      <c r="Q262" s="3">
        <v>0</v>
      </c>
      <c r="R262" s="13">
        <v>0</v>
      </c>
      <c r="S262" s="14">
        <v>0</v>
      </c>
      <c r="T262" s="15">
        <v>1.5</v>
      </c>
      <c r="U262" s="15">
        <v>1.5</v>
      </c>
    </row>
    <row r="263" spans="1:21" x14ac:dyDescent="0.25">
      <c r="A263" s="1">
        <v>45401</v>
      </c>
      <c r="B263" s="2">
        <v>0.90625</v>
      </c>
      <c r="C263" s="7">
        <v>1006</v>
      </c>
      <c r="D263" s="7">
        <v>1011</v>
      </c>
      <c r="E263" s="8">
        <v>13.6</v>
      </c>
      <c r="F263" s="9">
        <v>58</v>
      </c>
      <c r="G263" s="8">
        <v>12.8</v>
      </c>
      <c r="H263" s="8">
        <v>5.4</v>
      </c>
      <c r="I263" s="8">
        <v>26</v>
      </c>
      <c r="J263" s="8">
        <v>12.8</v>
      </c>
      <c r="K263" s="6">
        <f t="shared" si="12"/>
        <v>10.44</v>
      </c>
      <c r="L263" s="6">
        <f t="shared" si="13"/>
        <v>11.16</v>
      </c>
      <c r="M263" s="10">
        <v>282</v>
      </c>
      <c r="N263" s="3" t="str">
        <f t="shared" si="14"/>
        <v>W</v>
      </c>
      <c r="O263" s="12">
        <v>0</v>
      </c>
      <c r="P263" s="11">
        <v>0</v>
      </c>
      <c r="Q263" s="3">
        <v>0</v>
      </c>
      <c r="R263" s="13">
        <v>0</v>
      </c>
      <c r="S263" s="14">
        <v>0</v>
      </c>
      <c r="T263" s="15">
        <v>2.9</v>
      </c>
      <c r="U263" s="15">
        <v>3.1</v>
      </c>
    </row>
    <row r="264" spans="1:21" x14ac:dyDescent="0.25">
      <c r="A264" s="1">
        <v>45401</v>
      </c>
      <c r="B264" s="2">
        <v>0.90972222222222221</v>
      </c>
      <c r="C264" s="7">
        <v>1006</v>
      </c>
      <c r="D264" s="7">
        <v>1011</v>
      </c>
      <c r="E264" s="8">
        <v>13.5</v>
      </c>
      <c r="F264" s="9">
        <v>58</v>
      </c>
      <c r="G264" s="8">
        <v>12.1</v>
      </c>
      <c r="H264" s="8">
        <v>5.3</v>
      </c>
      <c r="I264" s="8">
        <v>26</v>
      </c>
      <c r="J264" s="8">
        <v>12.1</v>
      </c>
      <c r="K264" s="6">
        <f t="shared" si="12"/>
        <v>14.040000000000001</v>
      </c>
      <c r="L264" s="6">
        <f t="shared" si="13"/>
        <v>18.72</v>
      </c>
      <c r="M264" s="10">
        <v>48</v>
      </c>
      <c r="N264" s="3" t="str">
        <f t="shared" si="14"/>
        <v>NE</v>
      </c>
      <c r="O264" s="12">
        <v>0</v>
      </c>
      <c r="P264" s="11">
        <v>0</v>
      </c>
      <c r="Q264" s="3">
        <v>0</v>
      </c>
      <c r="R264" s="13">
        <v>0</v>
      </c>
      <c r="S264" s="14">
        <v>0</v>
      </c>
      <c r="T264" s="15">
        <v>3.9</v>
      </c>
      <c r="U264" s="15">
        <v>5.2</v>
      </c>
    </row>
    <row r="265" spans="1:21" x14ac:dyDescent="0.25">
      <c r="A265" s="1">
        <v>45401</v>
      </c>
      <c r="B265" s="2">
        <v>0.91319444444444442</v>
      </c>
      <c r="C265" s="7">
        <v>1006</v>
      </c>
      <c r="D265" s="7">
        <v>1011</v>
      </c>
      <c r="E265" s="8">
        <v>13.6</v>
      </c>
      <c r="F265" s="9">
        <v>58</v>
      </c>
      <c r="G265" s="8">
        <v>13.3</v>
      </c>
      <c r="H265" s="8">
        <v>5.4</v>
      </c>
      <c r="I265" s="8">
        <v>26</v>
      </c>
      <c r="J265" s="8">
        <v>13.3</v>
      </c>
      <c r="K265" s="6">
        <f t="shared" si="12"/>
        <v>7.9200000000000008</v>
      </c>
      <c r="L265" s="6">
        <f t="shared" si="13"/>
        <v>8.2799999999999994</v>
      </c>
      <c r="M265" s="10">
        <v>12</v>
      </c>
      <c r="N265" s="3" t="str">
        <f t="shared" si="14"/>
        <v>N</v>
      </c>
      <c r="O265" s="12">
        <v>0</v>
      </c>
      <c r="P265" s="11">
        <v>0</v>
      </c>
      <c r="Q265" s="3">
        <v>0</v>
      </c>
      <c r="R265" s="13">
        <v>0</v>
      </c>
      <c r="S265" s="14">
        <v>0</v>
      </c>
      <c r="T265" s="15">
        <v>2.2000000000000002</v>
      </c>
      <c r="U265" s="15">
        <v>2.2999999999999998</v>
      </c>
    </row>
    <row r="266" spans="1:21" x14ac:dyDescent="0.25">
      <c r="A266" s="1">
        <v>45401</v>
      </c>
      <c r="B266" s="2">
        <v>0.91666666666666663</v>
      </c>
      <c r="C266" s="7">
        <v>1006</v>
      </c>
      <c r="D266" s="7">
        <v>1011</v>
      </c>
      <c r="E266" s="8">
        <v>13.7</v>
      </c>
      <c r="F266" s="9">
        <v>59</v>
      </c>
      <c r="G266" s="8">
        <v>12.6</v>
      </c>
      <c r="H266" s="8">
        <v>5.8</v>
      </c>
      <c r="I266" s="8">
        <v>26</v>
      </c>
      <c r="J266" s="8">
        <v>12.6</v>
      </c>
      <c r="K266" s="6">
        <f t="shared" si="12"/>
        <v>12.96</v>
      </c>
      <c r="L266" s="6">
        <f t="shared" si="13"/>
        <v>14.040000000000001</v>
      </c>
      <c r="M266" s="10">
        <v>107</v>
      </c>
      <c r="N266" s="3" t="str">
        <f t="shared" si="14"/>
        <v>E</v>
      </c>
      <c r="O266" s="12">
        <v>0</v>
      </c>
      <c r="P266" s="11">
        <v>0</v>
      </c>
      <c r="Q266" s="3">
        <v>0</v>
      </c>
      <c r="R266" s="13">
        <v>0</v>
      </c>
      <c r="S266" s="14">
        <v>0</v>
      </c>
      <c r="T266" s="15">
        <v>3.6</v>
      </c>
      <c r="U266" s="15">
        <v>3.9</v>
      </c>
    </row>
    <row r="267" spans="1:21" x14ac:dyDescent="0.25">
      <c r="A267" s="1">
        <v>45401</v>
      </c>
      <c r="B267" s="2">
        <v>0.92013888888888884</v>
      </c>
      <c r="C267" s="7">
        <v>1006</v>
      </c>
      <c r="D267" s="7">
        <v>1011</v>
      </c>
      <c r="E267" s="8">
        <v>13.6</v>
      </c>
      <c r="F267" s="9">
        <v>59</v>
      </c>
      <c r="G267" s="8">
        <v>12.5</v>
      </c>
      <c r="H267" s="8">
        <v>5.7</v>
      </c>
      <c r="I267" s="8">
        <v>26</v>
      </c>
      <c r="J267" s="8">
        <v>12.5</v>
      </c>
      <c r="K267" s="6">
        <f t="shared" si="12"/>
        <v>12.96</v>
      </c>
      <c r="L267" s="6">
        <f t="shared" si="13"/>
        <v>13.32</v>
      </c>
      <c r="M267" s="10">
        <v>282</v>
      </c>
      <c r="N267" s="3" t="str">
        <f t="shared" si="14"/>
        <v>W</v>
      </c>
      <c r="O267" s="12">
        <v>0</v>
      </c>
      <c r="P267" s="11">
        <v>0</v>
      </c>
      <c r="Q267" s="3">
        <v>0</v>
      </c>
      <c r="R267" s="13">
        <v>0</v>
      </c>
      <c r="S267" s="14">
        <v>0</v>
      </c>
      <c r="T267" s="15">
        <v>3.6</v>
      </c>
      <c r="U267" s="15">
        <v>3.7</v>
      </c>
    </row>
    <row r="268" spans="1:21" x14ac:dyDescent="0.25">
      <c r="A268" s="1">
        <v>45401</v>
      </c>
      <c r="B268" s="2">
        <v>0.92361111111111116</v>
      </c>
      <c r="C268" s="7">
        <v>1006</v>
      </c>
      <c r="D268" s="7">
        <v>1011</v>
      </c>
      <c r="E268" s="8">
        <v>13.6</v>
      </c>
      <c r="F268" s="9">
        <v>57</v>
      </c>
      <c r="G268" s="8">
        <v>13.7</v>
      </c>
      <c r="H268" s="8">
        <v>5.2</v>
      </c>
      <c r="I268" s="8">
        <v>26</v>
      </c>
      <c r="J268" s="8">
        <v>13.7</v>
      </c>
      <c r="K268" s="6">
        <f t="shared" si="12"/>
        <v>5.04</v>
      </c>
      <c r="L268" s="6">
        <f t="shared" si="13"/>
        <v>5.04</v>
      </c>
      <c r="M268" s="10">
        <v>66</v>
      </c>
      <c r="N268" s="3" t="str">
        <f t="shared" si="14"/>
        <v>ENE</v>
      </c>
      <c r="O268" s="12">
        <v>0</v>
      </c>
      <c r="P268" s="11">
        <v>0</v>
      </c>
      <c r="Q268" s="3">
        <v>0</v>
      </c>
      <c r="R268" s="13">
        <v>0</v>
      </c>
      <c r="S268" s="14">
        <v>0</v>
      </c>
      <c r="T268" s="15">
        <v>1.4</v>
      </c>
      <c r="U268" s="15">
        <v>1.4</v>
      </c>
    </row>
    <row r="269" spans="1:21" x14ac:dyDescent="0.25">
      <c r="A269" s="1">
        <v>45401</v>
      </c>
      <c r="B269" s="2">
        <v>0.92708333333333337</v>
      </c>
      <c r="C269" s="7">
        <v>1006</v>
      </c>
      <c r="D269" s="7">
        <v>1011</v>
      </c>
      <c r="E269" s="8">
        <v>13.7</v>
      </c>
      <c r="F269" s="9">
        <v>57</v>
      </c>
      <c r="G269" s="8">
        <v>13.6</v>
      </c>
      <c r="H269" s="8">
        <v>5.3</v>
      </c>
      <c r="I269" s="8">
        <v>26</v>
      </c>
      <c r="J269" s="8">
        <v>13.6</v>
      </c>
      <c r="K269" s="6">
        <f t="shared" si="12"/>
        <v>6.84</v>
      </c>
      <c r="L269" s="6">
        <f t="shared" si="13"/>
        <v>7.2</v>
      </c>
      <c r="M269" s="10">
        <v>102</v>
      </c>
      <c r="N269" s="3" t="str">
        <f t="shared" si="14"/>
        <v>E</v>
      </c>
      <c r="O269" s="12">
        <v>0</v>
      </c>
      <c r="P269" s="11">
        <v>0</v>
      </c>
      <c r="Q269" s="3">
        <v>0</v>
      </c>
      <c r="R269" s="13">
        <v>0</v>
      </c>
      <c r="S269" s="14">
        <v>0</v>
      </c>
      <c r="T269" s="15">
        <v>1.9</v>
      </c>
      <c r="U269" s="15">
        <v>2</v>
      </c>
    </row>
    <row r="270" spans="1:21" x14ac:dyDescent="0.25">
      <c r="A270" s="1">
        <v>45401</v>
      </c>
      <c r="B270" s="2">
        <v>0.93055555555555558</v>
      </c>
      <c r="C270" s="7">
        <v>1006</v>
      </c>
      <c r="D270" s="7">
        <v>1011</v>
      </c>
      <c r="E270" s="8">
        <v>13.7</v>
      </c>
      <c r="F270" s="9">
        <v>58</v>
      </c>
      <c r="G270" s="8">
        <v>13.4</v>
      </c>
      <c r="H270" s="8">
        <v>5.5</v>
      </c>
      <c r="I270" s="8">
        <v>26</v>
      </c>
      <c r="J270" s="8">
        <v>13.4</v>
      </c>
      <c r="K270" s="6">
        <f t="shared" si="12"/>
        <v>7.2</v>
      </c>
      <c r="L270" s="6">
        <f t="shared" si="13"/>
        <v>8.2799999999999994</v>
      </c>
      <c r="M270" s="10">
        <v>138</v>
      </c>
      <c r="N270" s="3" t="str">
        <f t="shared" si="14"/>
        <v>SE</v>
      </c>
      <c r="O270" s="12">
        <v>0</v>
      </c>
      <c r="P270" s="11">
        <v>0</v>
      </c>
      <c r="Q270" s="3">
        <v>0</v>
      </c>
      <c r="R270" s="13">
        <v>0</v>
      </c>
      <c r="S270" s="14">
        <v>0</v>
      </c>
      <c r="T270" s="15">
        <v>2</v>
      </c>
      <c r="U270" s="15">
        <v>2.2999999999999998</v>
      </c>
    </row>
    <row r="271" spans="1:21" x14ac:dyDescent="0.25">
      <c r="A271" s="1">
        <v>45401</v>
      </c>
      <c r="B271" s="2">
        <v>0.93402777777777779</v>
      </c>
      <c r="C271" s="7">
        <v>1006</v>
      </c>
      <c r="D271" s="7">
        <v>1011</v>
      </c>
      <c r="E271" s="8">
        <v>13.7</v>
      </c>
      <c r="F271" s="9">
        <v>59</v>
      </c>
      <c r="G271" s="8">
        <v>12.6</v>
      </c>
      <c r="H271" s="8">
        <v>5.8</v>
      </c>
      <c r="I271" s="8">
        <v>26</v>
      </c>
      <c r="J271" s="8">
        <v>12.6</v>
      </c>
      <c r="K271" s="6">
        <f t="shared" si="12"/>
        <v>12.96</v>
      </c>
      <c r="L271" s="6">
        <f t="shared" si="13"/>
        <v>14.040000000000001</v>
      </c>
      <c r="M271" s="10">
        <v>60</v>
      </c>
      <c r="N271" s="3" t="str">
        <f t="shared" si="14"/>
        <v>ENE</v>
      </c>
      <c r="O271" s="12">
        <v>0</v>
      </c>
      <c r="P271" s="11">
        <v>0</v>
      </c>
      <c r="Q271" s="3">
        <v>0</v>
      </c>
      <c r="R271" s="13">
        <v>0</v>
      </c>
      <c r="S271" s="14">
        <v>0</v>
      </c>
      <c r="T271" s="15">
        <v>3.6</v>
      </c>
      <c r="U271" s="15">
        <v>3.9</v>
      </c>
    </row>
    <row r="272" spans="1:21" x14ac:dyDescent="0.25">
      <c r="A272" s="1">
        <v>45401</v>
      </c>
      <c r="B272" s="2">
        <v>0.9375</v>
      </c>
      <c r="C272" s="7">
        <v>1006</v>
      </c>
      <c r="D272" s="7">
        <v>1011</v>
      </c>
      <c r="E272" s="8">
        <v>13.6</v>
      </c>
      <c r="F272" s="9">
        <v>60</v>
      </c>
      <c r="G272" s="8">
        <v>13.1</v>
      </c>
      <c r="H272" s="8">
        <v>5.9</v>
      </c>
      <c r="I272" s="8">
        <v>26</v>
      </c>
      <c r="J272" s="8">
        <v>13.1</v>
      </c>
      <c r="K272" s="6">
        <f t="shared" si="12"/>
        <v>8.64</v>
      </c>
      <c r="L272" s="6">
        <f t="shared" si="13"/>
        <v>9.7200000000000006</v>
      </c>
      <c r="M272" s="10">
        <v>148</v>
      </c>
      <c r="N272" s="3" t="str">
        <f t="shared" si="14"/>
        <v>SE</v>
      </c>
      <c r="O272" s="12">
        <v>0</v>
      </c>
      <c r="P272" s="11">
        <v>0</v>
      </c>
      <c r="Q272" s="3">
        <v>0</v>
      </c>
      <c r="R272" s="13">
        <v>0</v>
      </c>
      <c r="S272" s="14">
        <v>0</v>
      </c>
      <c r="T272" s="15">
        <v>2.4</v>
      </c>
      <c r="U272" s="15">
        <v>2.7</v>
      </c>
    </row>
    <row r="273" spans="1:21" x14ac:dyDescent="0.25">
      <c r="A273" s="1">
        <v>45401</v>
      </c>
      <c r="B273" s="2">
        <v>0.94097222222222221</v>
      </c>
      <c r="C273" s="7">
        <v>1006</v>
      </c>
      <c r="D273" s="7">
        <v>1011</v>
      </c>
      <c r="E273" s="8">
        <v>13.5</v>
      </c>
      <c r="F273" s="9">
        <v>61</v>
      </c>
      <c r="G273" s="8">
        <v>12</v>
      </c>
      <c r="H273" s="8">
        <v>6.1</v>
      </c>
      <c r="I273" s="8">
        <v>26</v>
      </c>
      <c r="J273" s="8">
        <v>12</v>
      </c>
      <c r="K273" s="6">
        <f t="shared" si="12"/>
        <v>15.840000000000002</v>
      </c>
      <c r="L273" s="6">
        <f t="shared" si="13"/>
        <v>22.68</v>
      </c>
      <c r="M273" s="10">
        <v>12</v>
      </c>
      <c r="N273" s="3" t="str">
        <f t="shared" si="14"/>
        <v>N</v>
      </c>
      <c r="O273" s="12">
        <v>0</v>
      </c>
      <c r="P273" s="11">
        <v>0</v>
      </c>
      <c r="Q273" s="3">
        <v>0</v>
      </c>
      <c r="R273" s="13">
        <v>0</v>
      </c>
      <c r="S273" s="14">
        <v>0</v>
      </c>
      <c r="T273" s="15">
        <v>4.4000000000000004</v>
      </c>
      <c r="U273" s="15">
        <v>6.3</v>
      </c>
    </row>
    <row r="274" spans="1:21" x14ac:dyDescent="0.25">
      <c r="A274" s="1">
        <v>45401</v>
      </c>
      <c r="B274" s="2">
        <v>0.94444444444444442</v>
      </c>
      <c r="C274" s="7">
        <v>1006</v>
      </c>
      <c r="D274" s="7">
        <v>1011</v>
      </c>
      <c r="E274" s="8">
        <v>13.5</v>
      </c>
      <c r="F274" s="9">
        <v>62</v>
      </c>
      <c r="G274" s="8">
        <v>12.6</v>
      </c>
      <c r="H274" s="8">
        <v>6.3</v>
      </c>
      <c r="I274" s="8">
        <v>26</v>
      </c>
      <c r="J274" s="8">
        <v>12.6</v>
      </c>
      <c r="K274" s="6">
        <f t="shared" si="12"/>
        <v>10.08</v>
      </c>
      <c r="L274" s="6">
        <f t="shared" si="13"/>
        <v>10.44</v>
      </c>
      <c r="M274" s="10">
        <v>265</v>
      </c>
      <c r="N274" s="3" t="str">
        <f t="shared" si="14"/>
        <v>W</v>
      </c>
      <c r="O274" s="12">
        <v>0</v>
      </c>
      <c r="P274" s="11">
        <v>0</v>
      </c>
      <c r="Q274" s="3">
        <v>0</v>
      </c>
      <c r="R274" s="13">
        <v>0</v>
      </c>
      <c r="S274" s="14">
        <v>0</v>
      </c>
      <c r="T274" s="15">
        <v>2.8</v>
      </c>
      <c r="U274" s="15">
        <v>2.9</v>
      </c>
    </row>
    <row r="275" spans="1:21" x14ac:dyDescent="0.25">
      <c r="A275" s="1">
        <v>45401</v>
      </c>
      <c r="B275" s="2">
        <v>0.94791666666666663</v>
      </c>
      <c r="C275" s="7">
        <v>1006</v>
      </c>
      <c r="D275" s="7">
        <v>1011</v>
      </c>
      <c r="E275" s="8">
        <v>13.3</v>
      </c>
      <c r="F275" s="9">
        <v>63</v>
      </c>
      <c r="G275" s="8">
        <v>12.1</v>
      </c>
      <c r="H275" s="8">
        <v>6.3</v>
      </c>
      <c r="I275" s="8">
        <v>26</v>
      </c>
      <c r="J275" s="8">
        <v>12.1</v>
      </c>
      <c r="K275" s="6">
        <f t="shared" si="12"/>
        <v>12.96</v>
      </c>
      <c r="L275" s="6">
        <f t="shared" si="13"/>
        <v>15.120000000000001</v>
      </c>
      <c r="M275" s="10">
        <v>342</v>
      </c>
      <c r="N275" s="3" t="str">
        <f t="shared" si="14"/>
        <v>NNW</v>
      </c>
      <c r="O275" s="12">
        <v>0</v>
      </c>
      <c r="P275" s="11">
        <v>0</v>
      </c>
      <c r="Q275" s="3">
        <v>0</v>
      </c>
      <c r="R275" s="13">
        <v>0</v>
      </c>
      <c r="S275" s="14">
        <v>0</v>
      </c>
      <c r="T275" s="15">
        <v>3.6</v>
      </c>
      <c r="U275" s="15">
        <v>4.2</v>
      </c>
    </row>
    <row r="276" spans="1:21" x14ac:dyDescent="0.25">
      <c r="A276" s="1">
        <v>45401</v>
      </c>
      <c r="B276" s="2">
        <v>0.95138888888888884</v>
      </c>
      <c r="C276" s="7">
        <v>1006</v>
      </c>
      <c r="D276" s="7">
        <v>1011</v>
      </c>
      <c r="E276" s="8">
        <v>13.4</v>
      </c>
      <c r="F276" s="9">
        <v>59</v>
      </c>
      <c r="G276" s="8">
        <v>13</v>
      </c>
      <c r="H276" s="8">
        <v>5.5</v>
      </c>
      <c r="I276" s="8">
        <v>26</v>
      </c>
      <c r="J276" s="8">
        <v>13</v>
      </c>
      <c r="K276" s="6">
        <f t="shared" si="12"/>
        <v>7.2</v>
      </c>
      <c r="L276" s="6">
        <f t="shared" si="13"/>
        <v>7.9200000000000008</v>
      </c>
      <c r="M276" s="10">
        <v>310</v>
      </c>
      <c r="N276" s="3" t="str">
        <f t="shared" si="14"/>
        <v>NW</v>
      </c>
      <c r="O276" s="12">
        <v>0</v>
      </c>
      <c r="P276" s="11">
        <v>0</v>
      </c>
      <c r="Q276" s="3">
        <v>0</v>
      </c>
      <c r="R276" s="13">
        <v>0</v>
      </c>
      <c r="S276" s="14">
        <v>0</v>
      </c>
      <c r="T276" s="15">
        <v>2</v>
      </c>
      <c r="U276" s="15">
        <v>2.2000000000000002</v>
      </c>
    </row>
    <row r="277" spans="1:21" x14ac:dyDescent="0.25">
      <c r="A277" s="1">
        <v>45401</v>
      </c>
      <c r="B277" s="2">
        <v>0.95486111111111116</v>
      </c>
      <c r="C277" s="7">
        <v>1006</v>
      </c>
      <c r="D277" s="7">
        <v>1011</v>
      </c>
      <c r="E277" s="8">
        <v>13.6</v>
      </c>
      <c r="F277" s="9">
        <v>59</v>
      </c>
      <c r="G277" s="8">
        <v>12.5</v>
      </c>
      <c r="H277" s="8">
        <v>5.7</v>
      </c>
      <c r="I277" s="8">
        <v>26</v>
      </c>
      <c r="J277" s="8">
        <v>12.5</v>
      </c>
      <c r="K277" s="6">
        <f t="shared" si="12"/>
        <v>12.6</v>
      </c>
      <c r="L277" s="6">
        <f t="shared" si="13"/>
        <v>13.32</v>
      </c>
      <c r="M277" s="10">
        <v>340</v>
      </c>
      <c r="N277" s="3" t="str">
        <f t="shared" si="14"/>
        <v>NNW</v>
      </c>
      <c r="O277" s="12">
        <v>0</v>
      </c>
      <c r="P277" s="11">
        <v>0</v>
      </c>
      <c r="Q277" s="3">
        <v>0</v>
      </c>
      <c r="R277" s="13">
        <v>0</v>
      </c>
      <c r="S277" s="14">
        <v>0</v>
      </c>
      <c r="T277" s="15">
        <v>3.5</v>
      </c>
      <c r="U277" s="15">
        <v>3.7</v>
      </c>
    </row>
    <row r="278" spans="1:21" x14ac:dyDescent="0.25">
      <c r="A278" s="1">
        <v>45401</v>
      </c>
      <c r="B278" s="2">
        <v>0.95833333333333337</v>
      </c>
      <c r="C278" s="7">
        <v>1006</v>
      </c>
      <c r="D278" s="7">
        <v>1011</v>
      </c>
      <c r="E278" s="8">
        <v>13.4</v>
      </c>
      <c r="F278" s="9">
        <v>63</v>
      </c>
      <c r="G278" s="8">
        <v>13.5</v>
      </c>
      <c r="H278" s="8">
        <v>6.4</v>
      </c>
      <c r="I278" s="8">
        <v>26</v>
      </c>
      <c r="J278" s="8">
        <v>13.5</v>
      </c>
      <c r="K278" s="6">
        <f t="shared" si="12"/>
        <v>5.4</v>
      </c>
      <c r="L278" s="6">
        <f t="shared" si="13"/>
        <v>5.4</v>
      </c>
      <c r="M278" s="10">
        <v>54</v>
      </c>
      <c r="N278" s="3" t="str">
        <f t="shared" si="14"/>
        <v>NE</v>
      </c>
      <c r="O278" s="12">
        <v>0</v>
      </c>
      <c r="P278" s="11">
        <v>0</v>
      </c>
      <c r="Q278" s="3">
        <v>0</v>
      </c>
      <c r="R278" s="13">
        <v>0</v>
      </c>
      <c r="S278" s="14">
        <v>0</v>
      </c>
      <c r="T278" s="15">
        <v>1.5</v>
      </c>
      <c r="U278" s="15">
        <v>1.5</v>
      </c>
    </row>
    <row r="279" spans="1:21" x14ac:dyDescent="0.25">
      <c r="A279" s="1">
        <v>45401</v>
      </c>
      <c r="B279" s="2">
        <v>0.96180555555555558</v>
      </c>
      <c r="C279" s="7">
        <v>1006</v>
      </c>
      <c r="D279" s="7">
        <v>1011</v>
      </c>
      <c r="E279" s="8">
        <v>13.3</v>
      </c>
      <c r="F279" s="9">
        <v>64</v>
      </c>
      <c r="G279" s="8">
        <v>12.4</v>
      </c>
      <c r="H279" s="8">
        <v>6.6</v>
      </c>
      <c r="I279" s="8">
        <v>26</v>
      </c>
      <c r="J279" s="8">
        <v>12.4</v>
      </c>
      <c r="K279" s="6">
        <f t="shared" si="12"/>
        <v>10.08</v>
      </c>
      <c r="L279" s="6">
        <f t="shared" si="13"/>
        <v>10.44</v>
      </c>
      <c r="M279" s="10">
        <v>342</v>
      </c>
      <c r="N279" s="3" t="str">
        <f t="shared" si="14"/>
        <v>NNW</v>
      </c>
      <c r="O279" s="12">
        <v>0</v>
      </c>
      <c r="P279" s="11">
        <v>0</v>
      </c>
      <c r="Q279" s="3">
        <v>0</v>
      </c>
      <c r="R279" s="13">
        <v>0</v>
      </c>
      <c r="S279" s="14">
        <v>0</v>
      </c>
      <c r="T279" s="15">
        <v>2.8</v>
      </c>
      <c r="U279" s="15">
        <v>2.9</v>
      </c>
    </row>
    <row r="280" spans="1:21" x14ac:dyDescent="0.25">
      <c r="A280" s="1">
        <v>45401</v>
      </c>
      <c r="B280" s="2">
        <v>0.96527777777777779</v>
      </c>
      <c r="C280" s="7">
        <v>1006</v>
      </c>
      <c r="D280" s="7">
        <v>1011</v>
      </c>
      <c r="E280" s="8">
        <v>13.4</v>
      </c>
      <c r="F280" s="9">
        <v>64</v>
      </c>
      <c r="G280" s="8">
        <v>12.7</v>
      </c>
      <c r="H280" s="8">
        <v>6.7</v>
      </c>
      <c r="I280" s="8">
        <v>26</v>
      </c>
      <c r="J280" s="8">
        <v>12.7</v>
      </c>
      <c r="K280" s="6">
        <f t="shared" si="12"/>
        <v>9.36</v>
      </c>
      <c r="L280" s="6">
        <f t="shared" si="13"/>
        <v>10.08</v>
      </c>
      <c r="M280" s="10">
        <v>162</v>
      </c>
      <c r="N280" s="3" t="str">
        <f t="shared" si="14"/>
        <v>SSE</v>
      </c>
      <c r="O280" s="12">
        <v>0</v>
      </c>
      <c r="P280" s="11">
        <v>0</v>
      </c>
      <c r="Q280" s="3">
        <v>0</v>
      </c>
      <c r="R280" s="13">
        <v>0</v>
      </c>
      <c r="S280" s="14">
        <v>0</v>
      </c>
      <c r="T280" s="15">
        <v>2.6</v>
      </c>
      <c r="U280" s="15">
        <v>2.8</v>
      </c>
    </row>
    <row r="281" spans="1:21" x14ac:dyDescent="0.25">
      <c r="A281" s="1">
        <v>45401</v>
      </c>
      <c r="B281" s="2">
        <v>0.96875</v>
      </c>
      <c r="C281" s="7">
        <v>1006</v>
      </c>
      <c r="D281" s="7">
        <v>1011</v>
      </c>
      <c r="E281" s="8">
        <v>13.4</v>
      </c>
      <c r="F281" s="9">
        <v>64</v>
      </c>
      <c r="G281" s="8">
        <v>12.7</v>
      </c>
      <c r="H281" s="8">
        <v>6.7</v>
      </c>
      <c r="I281" s="8">
        <v>26</v>
      </c>
      <c r="J281" s="8">
        <v>12.7</v>
      </c>
      <c r="K281" s="6">
        <f t="shared" si="12"/>
        <v>9.7200000000000006</v>
      </c>
      <c r="L281" s="6">
        <f t="shared" si="13"/>
        <v>10.08</v>
      </c>
      <c r="M281" s="10">
        <v>292</v>
      </c>
      <c r="N281" s="3" t="str">
        <f t="shared" si="14"/>
        <v>WNW</v>
      </c>
      <c r="O281" s="12">
        <v>0</v>
      </c>
      <c r="P281" s="11">
        <v>0</v>
      </c>
      <c r="Q281" s="3">
        <v>0</v>
      </c>
      <c r="R281" s="13">
        <v>0</v>
      </c>
      <c r="S281" s="14">
        <v>0</v>
      </c>
      <c r="T281" s="15">
        <v>2.7</v>
      </c>
      <c r="U281" s="15">
        <v>2.8</v>
      </c>
    </row>
    <row r="282" spans="1:21" x14ac:dyDescent="0.25">
      <c r="A282" s="1">
        <v>45401</v>
      </c>
      <c r="B282" s="2">
        <v>0.97222222222222221</v>
      </c>
      <c r="C282" s="7">
        <v>1006</v>
      </c>
      <c r="D282" s="7">
        <v>1011</v>
      </c>
      <c r="E282" s="8">
        <v>13.3</v>
      </c>
      <c r="F282" s="9">
        <v>65</v>
      </c>
      <c r="G282" s="8">
        <v>12.9</v>
      </c>
      <c r="H282" s="8">
        <v>6.8</v>
      </c>
      <c r="I282" s="8">
        <v>26</v>
      </c>
      <c r="J282" s="8">
        <v>12.9</v>
      </c>
      <c r="K282" s="6">
        <f t="shared" si="12"/>
        <v>7.2</v>
      </c>
      <c r="L282" s="6">
        <f t="shared" si="13"/>
        <v>7.2</v>
      </c>
      <c r="M282" s="10">
        <v>72</v>
      </c>
      <c r="N282" s="3" t="str">
        <f t="shared" si="14"/>
        <v>ENE</v>
      </c>
      <c r="O282" s="12">
        <v>0</v>
      </c>
      <c r="P282" s="11">
        <v>0</v>
      </c>
      <c r="Q282" s="3">
        <v>0</v>
      </c>
      <c r="R282" s="13">
        <v>0</v>
      </c>
      <c r="S282" s="14">
        <v>0</v>
      </c>
      <c r="T282" s="15">
        <v>2</v>
      </c>
      <c r="U282" s="15">
        <v>2</v>
      </c>
    </row>
    <row r="283" spans="1:21" x14ac:dyDescent="0.25">
      <c r="A283" s="1">
        <v>45401</v>
      </c>
      <c r="B283" s="2">
        <v>0.97569444444444442</v>
      </c>
      <c r="C283" s="7">
        <v>1006</v>
      </c>
      <c r="D283" s="7">
        <v>1011</v>
      </c>
      <c r="E283" s="8">
        <v>13.3</v>
      </c>
      <c r="F283" s="9">
        <v>64</v>
      </c>
      <c r="G283" s="8">
        <v>13.1</v>
      </c>
      <c r="H283" s="8">
        <v>6.6</v>
      </c>
      <c r="I283" s="8">
        <v>26</v>
      </c>
      <c r="J283" s="8">
        <v>13.1</v>
      </c>
      <c r="K283" s="6">
        <f t="shared" si="12"/>
        <v>6.48</v>
      </c>
      <c r="L283" s="6">
        <f t="shared" si="13"/>
        <v>6.84</v>
      </c>
      <c r="M283" s="10">
        <v>186</v>
      </c>
      <c r="N283" s="3" t="str">
        <f t="shared" si="14"/>
        <v>S</v>
      </c>
      <c r="O283" s="12">
        <v>0</v>
      </c>
      <c r="P283" s="11">
        <v>0</v>
      </c>
      <c r="Q283" s="3">
        <v>0</v>
      </c>
      <c r="R283" s="13">
        <v>0</v>
      </c>
      <c r="S283" s="14">
        <v>0</v>
      </c>
      <c r="T283" s="15">
        <v>1.8</v>
      </c>
      <c r="U283" s="15">
        <v>1.9</v>
      </c>
    </row>
    <row r="284" spans="1:21" x14ac:dyDescent="0.25">
      <c r="A284" s="1">
        <v>45401</v>
      </c>
      <c r="B284" s="2">
        <v>0.97916666666666663</v>
      </c>
      <c r="C284" s="7">
        <v>1006</v>
      </c>
      <c r="D284" s="7">
        <v>1011</v>
      </c>
      <c r="E284" s="8">
        <v>13.3</v>
      </c>
      <c r="F284" s="9">
        <v>64</v>
      </c>
      <c r="G284" s="8">
        <v>13.3</v>
      </c>
      <c r="H284" s="8">
        <v>6.6</v>
      </c>
      <c r="I284" s="8">
        <v>26</v>
      </c>
      <c r="J284" s="8">
        <v>13.3</v>
      </c>
      <c r="K284" s="6">
        <f t="shared" si="12"/>
        <v>2.52</v>
      </c>
      <c r="L284" s="6">
        <f t="shared" si="13"/>
        <v>2.52</v>
      </c>
      <c r="M284" s="10">
        <v>156</v>
      </c>
      <c r="N284" s="3" t="str">
        <f t="shared" si="14"/>
        <v>SSE</v>
      </c>
      <c r="O284" s="12">
        <v>0</v>
      </c>
      <c r="P284" s="11">
        <v>0</v>
      </c>
      <c r="Q284" s="3">
        <v>0</v>
      </c>
      <c r="R284" s="13">
        <v>0</v>
      </c>
      <c r="S284" s="14">
        <v>0</v>
      </c>
      <c r="T284" s="15">
        <v>0.7</v>
      </c>
      <c r="U284" s="15">
        <v>0.7</v>
      </c>
    </row>
    <row r="285" spans="1:21" x14ac:dyDescent="0.25">
      <c r="A285" s="1">
        <v>45401</v>
      </c>
      <c r="B285" s="2">
        <v>0.98263888888888884</v>
      </c>
      <c r="C285" s="7">
        <v>1006</v>
      </c>
      <c r="D285" s="7">
        <v>1011</v>
      </c>
      <c r="E285" s="8">
        <v>13.1</v>
      </c>
      <c r="F285" s="9">
        <v>66</v>
      </c>
      <c r="G285" s="8">
        <v>12.9</v>
      </c>
      <c r="H285" s="8">
        <v>6.8</v>
      </c>
      <c r="I285" s="8">
        <v>26</v>
      </c>
      <c r="J285" s="8">
        <v>12.9</v>
      </c>
      <c r="K285" s="6">
        <f t="shared" si="12"/>
        <v>6.48</v>
      </c>
      <c r="L285" s="6">
        <f t="shared" si="13"/>
        <v>6.84</v>
      </c>
      <c r="M285" s="10">
        <v>7</v>
      </c>
      <c r="N285" s="3" t="str">
        <f t="shared" si="14"/>
        <v>N</v>
      </c>
      <c r="O285" s="12">
        <v>0</v>
      </c>
      <c r="P285" s="11">
        <v>0</v>
      </c>
      <c r="Q285" s="3">
        <v>0</v>
      </c>
      <c r="R285" s="13">
        <v>0</v>
      </c>
      <c r="S285" s="14">
        <v>0</v>
      </c>
      <c r="T285" s="15">
        <v>1.8</v>
      </c>
      <c r="U285" s="15">
        <v>1.9</v>
      </c>
    </row>
    <row r="286" spans="1:21" x14ac:dyDescent="0.25">
      <c r="A286" s="1">
        <v>45401</v>
      </c>
      <c r="B286" s="2">
        <v>0.98611111111111116</v>
      </c>
      <c r="C286" s="7">
        <v>1006</v>
      </c>
      <c r="D286" s="7">
        <v>1011</v>
      </c>
      <c r="E286" s="8">
        <v>13.2</v>
      </c>
      <c r="F286" s="9">
        <v>64</v>
      </c>
      <c r="G286" s="8">
        <v>12.6</v>
      </c>
      <c r="H286" s="8">
        <v>6.5</v>
      </c>
      <c r="I286" s="8">
        <v>26</v>
      </c>
      <c r="J286" s="8">
        <v>12.6</v>
      </c>
      <c r="K286" s="6">
        <f t="shared" si="12"/>
        <v>8.64</v>
      </c>
      <c r="L286" s="6">
        <f t="shared" si="13"/>
        <v>10.08</v>
      </c>
      <c r="M286" s="10">
        <v>114</v>
      </c>
      <c r="N286" s="3" t="str">
        <f t="shared" si="14"/>
        <v>ESE</v>
      </c>
      <c r="O286" s="12">
        <v>0</v>
      </c>
      <c r="P286" s="11">
        <v>0</v>
      </c>
      <c r="Q286" s="3">
        <v>0</v>
      </c>
      <c r="R286" s="13">
        <v>0</v>
      </c>
      <c r="S286" s="14">
        <v>0</v>
      </c>
      <c r="T286" s="15">
        <v>2.4</v>
      </c>
      <c r="U286" s="15">
        <v>2.8</v>
      </c>
    </row>
    <row r="287" spans="1:21" x14ac:dyDescent="0.25">
      <c r="A287" s="1">
        <v>45401</v>
      </c>
      <c r="B287" s="2">
        <v>0.98958333333333337</v>
      </c>
      <c r="C287" s="7">
        <v>1006</v>
      </c>
      <c r="D287" s="7">
        <v>1011</v>
      </c>
      <c r="E287" s="8">
        <v>13.2</v>
      </c>
      <c r="F287" s="9">
        <v>64</v>
      </c>
      <c r="G287" s="8">
        <v>12</v>
      </c>
      <c r="H287" s="8">
        <v>6.5</v>
      </c>
      <c r="I287" s="8">
        <v>26</v>
      </c>
      <c r="J287" s="8">
        <v>12</v>
      </c>
      <c r="K287" s="6">
        <f t="shared" si="12"/>
        <v>12.96</v>
      </c>
      <c r="L287" s="6">
        <f t="shared" si="13"/>
        <v>14.040000000000001</v>
      </c>
      <c r="M287" s="10">
        <v>270</v>
      </c>
      <c r="N287" s="3" t="str">
        <f t="shared" si="14"/>
        <v>W</v>
      </c>
      <c r="O287" s="12">
        <v>0</v>
      </c>
      <c r="P287" s="11">
        <v>0</v>
      </c>
      <c r="Q287" s="3">
        <v>0</v>
      </c>
      <c r="R287" s="13">
        <v>0</v>
      </c>
      <c r="S287" s="14">
        <v>0</v>
      </c>
      <c r="T287" s="15">
        <v>3.6</v>
      </c>
      <c r="U287" s="15">
        <v>3.9</v>
      </c>
    </row>
    <row r="288" spans="1:21" x14ac:dyDescent="0.25">
      <c r="A288" s="1">
        <v>45401</v>
      </c>
      <c r="B288" s="2">
        <v>0.99305555555555558</v>
      </c>
      <c r="C288" s="7">
        <v>1006</v>
      </c>
      <c r="D288" s="7">
        <v>1011</v>
      </c>
      <c r="E288" s="8">
        <v>13.3</v>
      </c>
      <c r="F288" s="9">
        <v>65</v>
      </c>
      <c r="G288" s="8">
        <v>13.3</v>
      </c>
      <c r="H288" s="8">
        <v>6.8</v>
      </c>
      <c r="I288" s="8">
        <v>26</v>
      </c>
      <c r="J288" s="8">
        <v>13.3</v>
      </c>
      <c r="K288" s="6">
        <f t="shared" si="12"/>
        <v>0</v>
      </c>
      <c r="L288" s="6">
        <f t="shared" si="13"/>
        <v>0</v>
      </c>
      <c r="M288" s="10">
        <v>221</v>
      </c>
      <c r="N288" s="3" t="str">
        <f t="shared" si="14"/>
        <v>SW</v>
      </c>
      <c r="O288" s="12">
        <v>0</v>
      </c>
      <c r="P288" s="11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1" x14ac:dyDescent="0.25">
      <c r="A289" s="1">
        <v>45401</v>
      </c>
      <c r="B289" s="2">
        <v>0.99652777777777779</v>
      </c>
      <c r="C289" s="7">
        <v>1006</v>
      </c>
      <c r="D289" s="7">
        <v>1011</v>
      </c>
      <c r="E289" s="8">
        <v>13.2</v>
      </c>
      <c r="F289" s="9">
        <v>67</v>
      </c>
      <c r="G289" s="8">
        <v>13.2</v>
      </c>
      <c r="H289" s="8">
        <v>7.2</v>
      </c>
      <c r="I289" s="8">
        <v>26</v>
      </c>
      <c r="J289" s="8">
        <v>13.2</v>
      </c>
      <c r="K289" s="6">
        <f t="shared" si="12"/>
        <v>3.6</v>
      </c>
      <c r="L289" s="6">
        <f t="shared" si="13"/>
        <v>3.6</v>
      </c>
      <c r="M289" s="10">
        <v>168</v>
      </c>
      <c r="N289" s="3" t="str">
        <f t="shared" si="14"/>
        <v>SSE</v>
      </c>
      <c r="O289" s="12">
        <v>0</v>
      </c>
      <c r="P289" s="11">
        <v>0</v>
      </c>
      <c r="Q289" s="3">
        <v>0</v>
      </c>
      <c r="R289" s="13">
        <v>0</v>
      </c>
      <c r="S289" s="14">
        <v>0</v>
      </c>
      <c r="T289" s="15">
        <v>1</v>
      </c>
      <c r="U289" s="15">
        <v>1</v>
      </c>
    </row>
    <row r="290" spans="1:21" x14ac:dyDescent="0.25">
      <c r="A290" s="1"/>
      <c r="B290" s="75"/>
      <c r="C290" s="7"/>
      <c r="D290" s="7"/>
      <c r="E290" s="8"/>
      <c r="F290" s="9"/>
      <c r="G290" s="8"/>
      <c r="H290" s="8"/>
      <c r="I290" s="8"/>
      <c r="J290" s="8"/>
      <c r="K290" s="6"/>
      <c r="L290" s="6"/>
      <c r="M290" s="10"/>
      <c r="N290" s="3"/>
      <c r="O290" s="12"/>
      <c r="P290" s="11"/>
      <c r="Q290" s="3"/>
      <c r="R290" s="13"/>
      <c r="S290" s="14"/>
      <c r="T290" s="15"/>
      <c r="U290" s="15"/>
    </row>
    <row r="291" spans="1:21" x14ac:dyDescent="0.25">
      <c r="A291" s="3"/>
      <c r="B291" s="3"/>
      <c r="C291" s="7"/>
      <c r="D291" s="7"/>
      <c r="E291" s="8"/>
      <c r="F291" s="9"/>
      <c r="G291" s="8"/>
      <c r="H291" s="8"/>
      <c r="I291" s="8"/>
      <c r="J291" s="8"/>
      <c r="K291" s="6"/>
      <c r="L291" s="6"/>
      <c r="M291" s="10"/>
      <c r="O291" s="12"/>
      <c r="P291" s="11"/>
      <c r="Q291" s="3"/>
      <c r="R291" s="13"/>
      <c r="T291" s="15"/>
      <c r="U291" s="15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J292" s="8"/>
      <c r="K292" s="6"/>
      <c r="L292" s="6"/>
      <c r="M292" s="10"/>
      <c r="O292" s="12"/>
      <c r="P292" s="11"/>
      <c r="Q292" s="3"/>
      <c r="R292" s="13"/>
      <c r="T292" s="15"/>
      <c r="U292" s="15"/>
    </row>
    <row r="293" spans="1:21" x14ac:dyDescent="0.25">
      <c r="A293" s="31">
        <f>AVERAGE(E2:E289)</f>
        <v>10.85277777777778</v>
      </c>
      <c r="B293" s="27">
        <f>AVERAGE(F2:F289)</f>
        <v>81.09375</v>
      </c>
      <c r="C293" s="28">
        <f>AVERAGE(C2:C289)</f>
        <v>1005.4131944444445</v>
      </c>
      <c r="D293" s="29">
        <f>AVERAGE(S67:S246)</f>
        <v>97.623966082777713</v>
      </c>
      <c r="E293" s="30">
        <f>AVERAGE(K2:K288)</f>
        <v>5.608222996515682</v>
      </c>
      <c r="F293" s="31">
        <f>AVERAGE(H2:H289)</f>
        <v>7.5270833333333371</v>
      </c>
      <c r="G293" s="45" t="str" cm="1">
        <f t="array" ref="G293">INDEX(N2:N288,MIN(IF(MAX(COUNTIF(N2:N288,N2:N288))=COUNTIF(N2:N288,N2:N288),ROW(N2:N288),"")))</f>
        <v>WSW</v>
      </c>
      <c r="H293" s="47"/>
      <c r="I293" s="26"/>
      <c r="J293" s="8"/>
      <c r="K293" s="6"/>
      <c r="L293" s="6"/>
      <c r="M293" s="10"/>
      <c r="O293" s="12"/>
      <c r="P293" s="11"/>
      <c r="Q293" s="3"/>
      <c r="R293" s="13"/>
      <c r="T293" s="15"/>
      <c r="U293" s="15"/>
    </row>
    <row r="294" spans="1:21" x14ac:dyDescent="0.25">
      <c r="C294"/>
      <c r="D294"/>
      <c r="E294" s="26"/>
      <c r="G294" s="26"/>
      <c r="H294" s="26"/>
      <c r="I294" s="26"/>
      <c r="J294" s="8"/>
      <c r="K294" s="6"/>
      <c r="L294" s="6"/>
      <c r="M294" s="10"/>
      <c r="O294" s="12"/>
      <c r="P294" s="11"/>
      <c r="Q294" s="3"/>
      <c r="R294" s="13"/>
      <c r="T294" s="15"/>
      <c r="U294" s="15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7.2</v>
      </c>
      <c r="B296" s="33">
        <f>MAX(E2:E289)</f>
        <v>14.2</v>
      </c>
      <c r="C296" s="34">
        <f>MIN(F2:F289)</f>
        <v>56</v>
      </c>
      <c r="D296" s="35">
        <f>MAX(F2:F289)</f>
        <v>91</v>
      </c>
      <c r="E296" s="36">
        <f>MAX(S2:S289)</f>
        <v>411.96130000000005</v>
      </c>
      <c r="F296" s="37">
        <f>MAX(L2:L288)</f>
        <v>28.44</v>
      </c>
      <c r="G296" s="38">
        <f>MIN(H2:H289)</f>
        <v>5.2</v>
      </c>
      <c r="H296" s="33">
        <f>MAX(H2:H289)</f>
        <v>10</v>
      </c>
      <c r="I296" s="40">
        <v>0</v>
      </c>
    </row>
    <row r="297" spans="1:21" x14ac:dyDescent="0.25">
      <c r="I297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11.04.2024</vt:lpstr>
      <vt:lpstr>12.04.2024</vt:lpstr>
      <vt:lpstr>13.04.2024</vt:lpstr>
      <vt:lpstr>14.04.2024</vt:lpstr>
      <vt:lpstr>15.04.2024</vt:lpstr>
      <vt:lpstr>16.04.2024</vt:lpstr>
      <vt:lpstr>17.04.2024</vt:lpstr>
      <vt:lpstr>18.04.2024</vt:lpstr>
      <vt:lpstr>19.04.2024</vt:lpstr>
      <vt:lpstr>20.04.2024</vt:lpstr>
      <vt:lpstr>Riepilogo e Gafici</vt:lpstr>
      <vt:lpstr>Riepilogo Vento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Natali</dc:creator>
  <cp:lastModifiedBy>Massimiliano Natali</cp:lastModifiedBy>
  <cp:lastPrinted>2024-03-21T09:19:36Z</cp:lastPrinted>
  <dcterms:created xsi:type="dcterms:W3CDTF">2023-07-03T06:55:32Z</dcterms:created>
  <dcterms:modified xsi:type="dcterms:W3CDTF">2024-04-21T09:13:46Z</dcterms:modified>
</cp:coreProperties>
</file>